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90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92.xml" ContentType="application/vnd.openxmlformats-officedocument.spreadsheetml.pivotTable+xml"/>
  <Override PartName="/xl/pivotTables/pivotTable93.xml" ContentType="application/vnd.openxmlformats-officedocument.spreadsheetml.pivotTable+xml"/>
  <Override PartName="/xl/pivotTables/pivotTable94.xml" ContentType="application/vnd.openxmlformats-officedocument.spreadsheetml.pivotTable+xml"/>
  <Override PartName="/xl/pivotTables/pivotTable95.xml" ContentType="application/vnd.openxmlformats-officedocument.spreadsheetml.pivotTable+xml"/>
  <Override PartName="/xl/pivotTables/pivotTable96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98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pivotTables/pivotTable101.xml" ContentType="application/vnd.openxmlformats-officedocument.spreadsheetml.pivotTable+xml"/>
  <Override PartName="/xl/pivotTables/pivotTable102.xml" ContentType="application/vnd.openxmlformats-officedocument.spreadsheetml.pivotTable+xml"/>
  <Override PartName="/xl/pivotTables/pivotTable103.xml" ContentType="application/vnd.openxmlformats-officedocument.spreadsheetml.pivotTable+xml"/>
  <Override PartName="/xl/pivotTables/pivotTable104.xml" ContentType="application/vnd.openxmlformats-officedocument.spreadsheetml.pivotTable+xml"/>
  <Override PartName="/xl/pivotTables/pivotTable105.xml" ContentType="application/vnd.openxmlformats-officedocument.spreadsheetml.pivotTable+xml"/>
  <Override PartName="/xl/pivotTables/pivotTable106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450" windowWidth="15480" windowHeight="8085" firstSheet="5" activeTab="9"/>
  </bookViews>
  <sheets>
    <sheet name="Folha2" sheetId="2" state="hidden" r:id="rId1"/>
    <sheet name="Folha3" sheetId="3" state="hidden" r:id="rId2"/>
    <sheet name="Codificacao (2)" sheetId="13" state="hidden" r:id="rId3"/>
    <sheet name="Codificacao" sheetId="8" state="hidden" r:id="rId4"/>
    <sheet name="Folha4" sheetId="6" state="hidden" r:id="rId5"/>
    <sheet name="3.º A" sheetId="21" r:id="rId6"/>
    <sheet name="3.º B" sheetId="20" r:id="rId7"/>
    <sheet name="3.º C" sheetId="22" r:id="rId8"/>
    <sheet name="4.º A" sheetId="23" r:id="rId9"/>
    <sheet name="4.º B" sheetId="1" r:id="rId10"/>
    <sheet name="sociometrico_2" sheetId="11" state="hidden" r:id="rId11"/>
    <sheet name="sociometrico_2_final" sheetId="10" state="hidden" r:id="rId12"/>
    <sheet name="nee" sheetId="9" state="hidden" r:id="rId13"/>
    <sheet name="profissao_pais" sheetId="12" state="hidden" r:id="rId14"/>
    <sheet name="Folha1" sheetId="14" state="hidden" r:id="rId15"/>
    <sheet name="analise_quest" sheetId="15" state="hidden" r:id="rId16"/>
    <sheet name="pref_rej" sheetId="17" state="hidden" r:id="rId17"/>
    <sheet name="analise_metodologia" sheetId="18" state="hidden" r:id="rId18"/>
    <sheet name="medias" sheetId="19" state="hidden" r:id="rId19"/>
  </sheets>
  <definedNames>
    <definedName name="_xlnm._FilterDatabase" localSheetId="5" hidden="1">nee!$A$1:$C$109</definedName>
    <definedName name="_xlnm._FilterDatabase" localSheetId="6" hidden="1">nee!$A$1:$C$109</definedName>
    <definedName name="_xlnm._FilterDatabase" localSheetId="7" hidden="1">nee!$A$1:$C$109</definedName>
    <definedName name="_xlnm._FilterDatabase" localSheetId="8" hidden="1">nee!$A$1:$C$109</definedName>
    <definedName name="_xlnm._FilterDatabase" localSheetId="9" hidden="1">nee!$A$1:$C$109</definedName>
    <definedName name="_xlnm._FilterDatabase" localSheetId="3" hidden="1">Codificacao!$A$1:$AT$109</definedName>
    <definedName name="_xlnm._FilterDatabase" localSheetId="2" hidden="1">'Codificacao (2)'!$A$1:$AT$109</definedName>
    <definedName name="_xlnm._FilterDatabase" localSheetId="14" hidden="1">Folha1!$R$1:$W$109</definedName>
    <definedName name="_xlnm._FilterDatabase" localSheetId="12" hidden="1">nee!$A$1:$D$110</definedName>
    <definedName name="_xlnm._FilterDatabase" localSheetId="16" hidden="1">pref_rej!$D$5:$E$5</definedName>
    <definedName name="_xlnm._FilterDatabase" localSheetId="13" hidden="1">profissao_pais!$B$1:$E$88</definedName>
    <definedName name="_xlnm._FilterDatabase" localSheetId="10" hidden="1">nee!$A$1:$C$109</definedName>
    <definedName name="_xlnm._FilterDatabase" localSheetId="11" hidden="1">sociometrico_2_final!$A$3:$D$111</definedName>
    <definedName name="_Toc365388137" localSheetId="17">analise_metodologia!$B$12</definedName>
    <definedName name="_Toc365388146" localSheetId="18">medias!$L$3</definedName>
    <definedName name="_Toc365388148" localSheetId="18">medias!$L$10</definedName>
    <definedName name="_Toc365388150" localSheetId="18">medias!$I$25</definedName>
  </definedNames>
  <calcPr calcId="145621"/>
  <pivotCaches>
    <pivotCache cacheId="0" r:id="rId20"/>
    <pivotCache cacheId="1" r:id="rId21"/>
    <pivotCache cacheId="2" r:id="rId22"/>
    <pivotCache cacheId="3" r:id="rId23"/>
    <pivotCache cacheId="4" r:id="rId24"/>
    <pivotCache cacheId="5" r:id="rId25"/>
    <pivotCache cacheId="6" r:id="rId26"/>
    <pivotCache cacheId="7" r:id="rId27"/>
  </pivotCaches>
</workbook>
</file>

<file path=xl/calcChain.xml><?xml version="1.0" encoding="utf-8"?>
<calcChain xmlns="http://schemas.openxmlformats.org/spreadsheetml/2006/main">
  <c r="CK225" i="23" l="1"/>
  <c r="CG225" i="23"/>
  <c r="CC225" i="23"/>
  <c r="BY225" i="23"/>
  <c r="BU225" i="23"/>
  <c r="BQ225" i="23"/>
  <c r="BM225" i="23"/>
  <c r="BI225" i="23"/>
  <c r="BE225" i="23"/>
  <c r="BA225" i="23"/>
  <c r="AW225" i="23"/>
  <c r="AS225" i="23"/>
  <c r="AN225" i="23"/>
  <c r="AJ225" i="23"/>
  <c r="AF225" i="23"/>
  <c r="AB225" i="23"/>
  <c r="X225" i="23"/>
  <c r="T225" i="23"/>
  <c r="P225" i="23"/>
  <c r="L225" i="23"/>
  <c r="H225" i="23"/>
  <c r="D225" i="23"/>
  <c r="CK223" i="23"/>
  <c r="CG223" i="23"/>
  <c r="CC223" i="23"/>
  <c r="BY223" i="23"/>
  <c r="BU223" i="23"/>
  <c r="BQ223" i="23"/>
  <c r="BM223" i="23"/>
  <c r="BI223" i="23"/>
  <c r="BE223" i="23"/>
  <c r="BA223" i="23"/>
  <c r="AW223" i="23"/>
  <c r="AS223" i="23"/>
  <c r="AN223" i="23"/>
  <c r="AJ223" i="23"/>
  <c r="AF223" i="23"/>
  <c r="AB223" i="23"/>
  <c r="X223" i="23"/>
  <c r="T223" i="23"/>
  <c r="P223" i="23"/>
  <c r="L223" i="23"/>
  <c r="H223" i="23"/>
  <c r="D223" i="23"/>
  <c r="CN217" i="23"/>
  <c r="CM217" i="23"/>
  <c r="CL217" i="23"/>
  <c r="CK220" i="23" s="1"/>
  <c r="CK217" i="23"/>
  <c r="CK219" i="23" s="1"/>
  <c r="CJ217" i="23"/>
  <c r="CI217" i="23"/>
  <c r="CH217" i="23"/>
  <c r="CG217" i="23"/>
  <c r="CG219" i="23" s="1"/>
  <c r="CF217" i="23"/>
  <c r="CE217" i="23"/>
  <c r="CD217" i="23"/>
  <c r="CC220" i="23" s="1"/>
  <c r="CC217" i="23"/>
  <c r="CC219" i="23" s="1"/>
  <c r="CB217" i="23"/>
  <c r="CA217" i="23"/>
  <c r="BZ217" i="23"/>
  <c r="BY217" i="23"/>
  <c r="BY219" i="23" s="1"/>
  <c r="BX217" i="23"/>
  <c r="BW217" i="23"/>
  <c r="BV217" i="23"/>
  <c r="BU220" i="23" s="1"/>
  <c r="BU217" i="23"/>
  <c r="BU219" i="23" s="1"/>
  <c r="BT217" i="23"/>
  <c r="BS217" i="23"/>
  <c r="BR217" i="23"/>
  <c r="BQ217" i="23"/>
  <c r="BQ219" i="23" s="1"/>
  <c r="BP217" i="23"/>
  <c r="BO217" i="23"/>
  <c r="BN217" i="23"/>
  <c r="BM220" i="23" s="1"/>
  <c r="BM217" i="23"/>
  <c r="BM219" i="23" s="1"/>
  <c r="BL217" i="23"/>
  <c r="BK217" i="23"/>
  <c r="BJ217" i="23"/>
  <c r="BI217" i="23"/>
  <c r="BI219" i="23" s="1"/>
  <c r="BH217" i="23"/>
  <c r="BG217" i="23"/>
  <c r="BF217" i="23"/>
  <c r="BE220" i="23" s="1"/>
  <c r="BE217" i="23"/>
  <c r="BE219" i="23" s="1"/>
  <c r="BD217" i="23"/>
  <c r="BC217" i="23"/>
  <c r="BB217" i="23"/>
  <c r="BA217" i="23"/>
  <c r="BA219" i="23" s="1"/>
  <c r="AZ217" i="23"/>
  <c r="AY217" i="23"/>
  <c r="AX217" i="23"/>
  <c r="AW220" i="23" s="1"/>
  <c r="AW217" i="23"/>
  <c r="AW219" i="23" s="1"/>
  <c r="AV217" i="23"/>
  <c r="AU217" i="23"/>
  <c r="AT217" i="23"/>
  <c r="AS217" i="23"/>
  <c r="AS219" i="23" s="1"/>
  <c r="AQ217" i="23"/>
  <c r="AP217" i="23"/>
  <c r="AO217" i="23"/>
  <c r="AN220" i="23" s="1"/>
  <c r="AN217" i="23"/>
  <c r="AN219" i="23" s="1"/>
  <c r="AM217" i="23"/>
  <c r="AL217" i="23"/>
  <c r="AK217" i="23"/>
  <c r="AJ217" i="23"/>
  <c r="AJ219" i="23" s="1"/>
  <c r="AI217" i="23"/>
  <c r="AH217" i="23"/>
  <c r="AG217" i="23"/>
  <c r="AF220" i="23" s="1"/>
  <c r="AF217" i="23"/>
  <c r="AF219" i="23" s="1"/>
  <c r="AE217" i="23"/>
  <c r="AD217" i="23"/>
  <c r="AC217" i="23"/>
  <c r="AB217" i="23"/>
  <c r="AB219" i="23" s="1"/>
  <c r="AA217" i="23"/>
  <c r="Z217" i="23"/>
  <c r="Y217" i="23"/>
  <c r="X220" i="23" s="1"/>
  <c r="X217" i="23"/>
  <c r="X219" i="23" s="1"/>
  <c r="W217" i="23"/>
  <c r="V217" i="23"/>
  <c r="U217" i="23"/>
  <c r="T217" i="23"/>
  <c r="T219" i="23" s="1"/>
  <c r="S217" i="23"/>
  <c r="R217" i="23"/>
  <c r="Q217" i="23"/>
  <c r="P220" i="23" s="1"/>
  <c r="P217" i="23"/>
  <c r="P219" i="23" s="1"/>
  <c r="O217" i="23"/>
  <c r="N217" i="23"/>
  <c r="M217" i="23"/>
  <c r="L217" i="23"/>
  <c r="L219" i="23" s="1"/>
  <c r="K217" i="23"/>
  <c r="J217" i="23"/>
  <c r="I217" i="23"/>
  <c r="H220" i="23" s="1"/>
  <c r="H217" i="23"/>
  <c r="H219" i="23" s="1"/>
  <c r="G217" i="23"/>
  <c r="F217" i="23"/>
  <c r="E217" i="23"/>
  <c r="D217" i="23"/>
  <c r="D219" i="23" s="1"/>
  <c r="C187" i="23"/>
  <c r="CG180" i="23"/>
  <c r="CC180" i="23"/>
  <c r="BY180" i="23"/>
  <c r="BU180" i="23"/>
  <c r="BQ180" i="23"/>
  <c r="BM180" i="23"/>
  <c r="BI180" i="23"/>
  <c r="BE180" i="23"/>
  <c r="BA180" i="23"/>
  <c r="AW180" i="23"/>
  <c r="AS180" i="23"/>
  <c r="AN180" i="23"/>
  <c r="AJ180" i="23"/>
  <c r="AF180" i="23"/>
  <c r="AB180" i="23"/>
  <c r="X180" i="23"/>
  <c r="T180" i="23"/>
  <c r="P180" i="23"/>
  <c r="L180" i="23"/>
  <c r="H180" i="23"/>
  <c r="D180" i="23"/>
  <c r="CG178" i="23"/>
  <c r="CC178" i="23"/>
  <c r="BY178" i="23"/>
  <c r="BU178" i="23"/>
  <c r="BQ178" i="23"/>
  <c r="BM178" i="23"/>
  <c r="BI178" i="23"/>
  <c r="BE178" i="23"/>
  <c r="BA178" i="23"/>
  <c r="AW178" i="23"/>
  <c r="AS178" i="23"/>
  <c r="AN178" i="23"/>
  <c r="AJ178" i="23"/>
  <c r="AF178" i="23"/>
  <c r="AB178" i="23"/>
  <c r="X178" i="23"/>
  <c r="T178" i="23"/>
  <c r="P178" i="23"/>
  <c r="L178" i="23"/>
  <c r="H178" i="23"/>
  <c r="D178" i="23"/>
  <c r="CJ172" i="23"/>
  <c r="CJ173" i="23" s="1"/>
  <c r="CI172" i="23"/>
  <c r="CI173" i="23" s="1"/>
  <c r="CH172" i="23"/>
  <c r="CG175" i="23" s="1"/>
  <c r="CG172" i="23"/>
  <c r="CG174" i="23" s="1"/>
  <c r="CF172" i="23"/>
  <c r="CF173" i="23" s="1"/>
  <c r="CE172" i="23"/>
  <c r="CE173" i="23" s="1"/>
  <c r="CD172" i="23"/>
  <c r="CC175" i="23" s="1"/>
  <c r="CC172" i="23"/>
  <c r="CC174" i="23" s="1"/>
  <c r="CB172" i="23"/>
  <c r="CB173" i="23" s="1"/>
  <c r="CA172" i="23"/>
  <c r="CA173" i="23" s="1"/>
  <c r="BZ172" i="23"/>
  <c r="BY175" i="23" s="1"/>
  <c r="BY172" i="23"/>
  <c r="BY174" i="23" s="1"/>
  <c r="BX172" i="23"/>
  <c r="BX173" i="23" s="1"/>
  <c r="BW172" i="23"/>
  <c r="BW173" i="23" s="1"/>
  <c r="BV172" i="23"/>
  <c r="BU175" i="23" s="1"/>
  <c r="BU172" i="23"/>
  <c r="BU174" i="23" s="1"/>
  <c r="BT172" i="23"/>
  <c r="BT173" i="23" s="1"/>
  <c r="BS172" i="23"/>
  <c r="BS173" i="23" s="1"/>
  <c r="BR172" i="23"/>
  <c r="BQ175" i="23" s="1"/>
  <c r="BQ172" i="23"/>
  <c r="BQ174" i="23" s="1"/>
  <c r="BP172" i="23"/>
  <c r="BP173" i="23" s="1"/>
  <c r="BO172" i="23"/>
  <c r="BO173" i="23" s="1"/>
  <c r="BN172" i="23"/>
  <c r="BM175" i="23" s="1"/>
  <c r="BM172" i="23"/>
  <c r="BM174" i="23" s="1"/>
  <c r="BL172" i="23"/>
  <c r="BL173" i="23" s="1"/>
  <c r="BK172" i="23"/>
  <c r="BK173" i="23" s="1"/>
  <c r="BJ172" i="23"/>
  <c r="BI175" i="23" s="1"/>
  <c r="BI172" i="23"/>
  <c r="BI174" i="23" s="1"/>
  <c r="BH172" i="23"/>
  <c r="BH173" i="23" s="1"/>
  <c r="BG172" i="23"/>
  <c r="BG173" i="23" s="1"/>
  <c r="BF172" i="23"/>
  <c r="BE175" i="23" s="1"/>
  <c r="BE172" i="23"/>
  <c r="BE174" i="23" s="1"/>
  <c r="BD172" i="23"/>
  <c r="BD173" i="23" s="1"/>
  <c r="BC172" i="23"/>
  <c r="BC173" i="23" s="1"/>
  <c r="BB172" i="23"/>
  <c r="BA175" i="23" s="1"/>
  <c r="BA172" i="23"/>
  <c r="BA174" i="23" s="1"/>
  <c r="AZ172" i="23"/>
  <c r="AZ173" i="23" s="1"/>
  <c r="AY172" i="23"/>
  <c r="AY173" i="23" s="1"/>
  <c r="AX172" i="23"/>
  <c r="AW175" i="23" s="1"/>
  <c r="AW172" i="23"/>
  <c r="AW174" i="23" s="1"/>
  <c r="AV172" i="23"/>
  <c r="AV173" i="23" s="1"/>
  <c r="AU172" i="23"/>
  <c r="AU173" i="23" s="1"/>
  <c r="AT172" i="23"/>
  <c r="AS175" i="23" s="1"/>
  <c r="AS172" i="23"/>
  <c r="AS174" i="23" s="1"/>
  <c r="AQ172" i="23"/>
  <c r="AQ173" i="23" s="1"/>
  <c r="AP172" i="23"/>
  <c r="AP173" i="23" s="1"/>
  <c r="AO172" i="23"/>
  <c r="AN175" i="23" s="1"/>
  <c r="AN172" i="23"/>
  <c r="AN174" i="23" s="1"/>
  <c r="AM172" i="23"/>
  <c r="AM173" i="23" s="1"/>
  <c r="AL172" i="23"/>
  <c r="AL173" i="23" s="1"/>
  <c r="AK172" i="23"/>
  <c r="AJ175" i="23" s="1"/>
  <c r="AJ172" i="23"/>
  <c r="AJ174" i="23" s="1"/>
  <c r="AI172" i="23"/>
  <c r="AI173" i="23" s="1"/>
  <c r="AH172" i="23"/>
  <c r="AH173" i="23" s="1"/>
  <c r="AG172" i="23"/>
  <c r="AF175" i="23" s="1"/>
  <c r="AF172" i="23"/>
  <c r="AF174" i="23" s="1"/>
  <c r="AE172" i="23"/>
  <c r="AE173" i="23" s="1"/>
  <c r="AD172" i="23"/>
  <c r="AD173" i="23" s="1"/>
  <c r="AC172" i="23"/>
  <c r="AB175" i="23" s="1"/>
  <c r="AB172" i="23"/>
  <c r="AB174" i="23" s="1"/>
  <c r="AA172" i="23"/>
  <c r="AA173" i="23" s="1"/>
  <c r="Z172" i="23"/>
  <c r="Z173" i="23" s="1"/>
  <c r="Y172" i="23"/>
  <c r="X175" i="23" s="1"/>
  <c r="X172" i="23"/>
  <c r="X174" i="23" s="1"/>
  <c r="W172" i="23"/>
  <c r="W173" i="23" s="1"/>
  <c r="V172" i="23"/>
  <c r="V173" i="23" s="1"/>
  <c r="U172" i="23"/>
  <c r="T175" i="23" s="1"/>
  <c r="T172" i="23"/>
  <c r="T174" i="23" s="1"/>
  <c r="S172" i="23"/>
  <c r="S173" i="23" s="1"/>
  <c r="R172" i="23"/>
  <c r="R173" i="23" s="1"/>
  <c r="Q172" i="23"/>
  <c r="P175" i="23" s="1"/>
  <c r="P172" i="23"/>
  <c r="P173" i="23" s="1"/>
  <c r="O172" i="23"/>
  <c r="O173" i="23" s="1"/>
  <c r="N172" i="23"/>
  <c r="N173" i="23" s="1"/>
  <c r="M172" i="23"/>
  <c r="L175" i="23" s="1"/>
  <c r="L172" i="23"/>
  <c r="L174" i="23" s="1"/>
  <c r="K172" i="23"/>
  <c r="K173" i="23" s="1"/>
  <c r="J172" i="23"/>
  <c r="J173" i="23" s="1"/>
  <c r="I172" i="23"/>
  <c r="H175" i="23" s="1"/>
  <c r="H172" i="23"/>
  <c r="H173" i="23" s="1"/>
  <c r="G172" i="23"/>
  <c r="G173" i="23" s="1"/>
  <c r="F172" i="23"/>
  <c r="F173" i="23" s="1"/>
  <c r="E172" i="23"/>
  <c r="D175" i="23" s="1"/>
  <c r="D172" i="23"/>
  <c r="D174" i="23" s="1"/>
  <c r="C143" i="23"/>
  <c r="BY136" i="23"/>
  <c r="BU136" i="23"/>
  <c r="BQ136" i="23"/>
  <c r="BM136" i="23"/>
  <c r="BI136" i="23"/>
  <c r="BE136" i="23"/>
  <c r="BA136" i="23"/>
  <c r="AW136" i="23"/>
  <c r="AS136" i="23"/>
  <c r="AN136" i="23"/>
  <c r="AJ136" i="23"/>
  <c r="AF136" i="23"/>
  <c r="AB136" i="23"/>
  <c r="X136" i="23"/>
  <c r="T136" i="23"/>
  <c r="P136" i="23"/>
  <c r="L136" i="23"/>
  <c r="H136" i="23"/>
  <c r="D136" i="23"/>
  <c r="BY134" i="23"/>
  <c r="BU134" i="23"/>
  <c r="BQ134" i="23"/>
  <c r="BM134" i="23"/>
  <c r="BI134" i="23"/>
  <c r="BE134" i="23"/>
  <c r="BA134" i="23"/>
  <c r="AW134" i="23"/>
  <c r="AS134" i="23"/>
  <c r="AN134" i="23"/>
  <c r="AJ134" i="23"/>
  <c r="AF134" i="23"/>
  <c r="AB134" i="23"/>
  <c r="X134" i="23"/>
  <c r="T134" i="23"/>
  <c r="P134" i="23"/>
  <c r="L134" i="23"/>
  <c r="H134" i="23"/>
  <c r="D134" i="23"/>
  <c r="CB128" i="23"/>
  <c r="CA128" i="23"/>
  <c r="BZ128" i="23"/>
  <c r="BY128" i="23"/>
  <c r="BX128" i="23"/>
  <c r="BW128" i="23"/>
  <c r="BV128" i="23"/>
  <c r="BU128" i="23"/>
  <c r="BT128" i="23"/>
  <c r="BS128" i="23"/>
  <c r="BR128" i="23"/>
  <c r="BQ128" i="23"/>
  <c r="BP128" i="23"/>
  <c r="BO128" i="23"/>
  <c r="BN128" i="23"/>
  <c r="BM128" i="23"/>
  <c r="BL128" i="23"/>
  <c r="BK128" i="23"/>
  <c r="BJ128" i="23"/>
  <c r="BI128" i="23"/>
  <c r="BH128" i="23"/>
  <c r="BG128" i="23"/>
  <c r="BF128" i="23"/>
  <c r="BE128" i="23"/>
  <c r="BD128" i="23"/>
  <c r="BC128" i="23"/>
  <c r="BB128" i="23"/>
  <c r="BA128" i="23"/>
  <c r="AZ128" i="23"/>
  <c r="AY128" i="23"/>
  <c r="AX128" i="23"/>
  <c r="AW128" i="23"/>
  <c r="AV128" i="23"/>
  <c r="AU128" i="23"/>
  <c r="AT128" i="23"/>
  <c r="AS128" i="23"/>
  <c r="AQ128" i="23"/>
  <c r="AP128" i="23"/>
  <c r="AO128" i="23"/>
  <c r="AN128" i="23"/>
  <c r="AM128" i="23"/>
  <c r="AL128" i="23"/>
  <c r="AK128" i="23"/>
  <c r="AJ128" i="23"/>
  <c r="AI128" i="23"/>
  <c r="AH128" i="23"/>
  <c r="AG128" i="23"/>
  <c r="AF131" i="23" s="1"/>
  <c r="AF128" i="23"/>
  <c r="AE128" i="23"/>
  <c r="AD128" i="23"/>
  <c r="AC128" i="23"/>
  <c r="AB131" i="23" s="1"/>
  <c r="AB128" i="23"/>
  <c r="AB130" i="23" s="1"/>
  <c r="AA128" i="23"/>
  <c r="Z128" i="23"/>
  <c r="Y128" i="23"/>
  <c r="X131" i="23" s="1"/>
  <c r="X128" i="23"/>
  <c r="X130" i="23" s="1"/>
  <c r="W128" i="23"/>
  <c r="V128" i="23"/>
  <c r="U128" i="23"/>
  <c r="T131" i="23" s="1"/>
  <c r="T128" i="23"/>
  <c r="T130" i="23" s="1"/>
  <c r="S128" i="23"/>
  <c r="R128" i="23"/>
  <c r="Q128" i="23"/>
  <c r="P131" i="23" s="1"/>
  <c r="P128" i="23"/>
  <c r="P130" i="23" s="1"/>
  <c r="O128" i="23"/>
  <c r="N128" i="23"/>
  <c r="M128" i="23"/>
  <c r="L131" i="23" s="1"/>
  <c r="L128" i="23"/>
  <c r="L130" i="23" s="1"/>
  <c r="K128" i="23"/>
  <c r="J128" i="23"/>
  <c r="I128" i="23"/>
  <c r="H131" i="23" s="1"/>
  <c r="H128" i="23"/>
  <c r="H130" i="23" s="1"/>
  <c r="G128" i="23"/>
  <c r="F128" i="23"/>
  <c r="E128" i="23"/>
  <c r="D131" i="23" s="1"/>
  <c r="D128" i="23"/>
  <c r="D130" i="23" s="1"/>
  <c r="C101" i="23"/>
  <c r="CS92" i="23"/>
  <c r="CO92" i="23"/>
  <c r="CK92" i="23"/>
  <c r="CG92" i="23"/>
  <c r="CC92" i="23"/>
  <c r="BY92" i="23"/>
  <c r="BU92" i="23"/>
  <c r="BQ92" i="23"/>
  <c r="BM92" i="23"/>
  <c r="BI92" i="23"/>
  <c r="BE92" i="23"/>
  <c r="BA92" i="23"/>
  <c r="AW92" i="23"/>
  <c r="CV86" i="23"/>
  <c r="CV87" i="23" s="1"/>
  <c r="CU86" i="23"/>
  <c r="CU87" i="23" s="1"/>
  <c r="CT86" i="23"/>
  <c r="CS89" i="23" s="1"/>
  <c r="CS86" i="23"/>
  <c r="CS87" i="23" s="1"/>
  <c r="CR86" i="23"/>
  <c r="CR87" i="23" s="1"/>
  <c r="CQ86" i="23"/>
  <c r="CQ87" i="23" s="1"/>
  <c r="CP86" i="23"/>
  <c r="CO89" i="23" s="1"/>
  <c r="CO86" i="23"/>
  <c r="CO88" i="23" s="1"/>
  <c r="CN86" i="23"/>
  <c r="CN87" i="23" s="1"/>
  <c r="CM86" i="23"/>
  <c r="CM87" i="23" s="1"/>
  <c r="CL86" i="23"/>
  <c r="CK89" i="23" s="1"/>
  <c r="CK86" i="23"/>
  <c r="CK87" i="23" s="1"/>
  <c r="CJ86" i="23"/>
  <c r="CJ87" i="23" s="1"/>
  <c r="CI86" i="23"/>
  <c r="CI87" i="23" s="1"/>
  <c r="CH86" i="23"/>
  <c r="CG89" i="23" s="1"/>
  <c r="CG86" i="23"/>
  <c r="CG88" i="23" s="1"/>
  <c r="CF86" i="23"/>
  <c r="CF87" i="23" s="1"/>
  <c r="CE86" i="23"/>
  <c r="CE87" i="23" s="1"/>
  <c r="CD86" i="23"/>
  <c r="CC89" i="23" s="1"/>
  <c r="CC86" i="23"/>
  <c r="CC87" i="23" s="1"/>
  <c r="CB86" i="23"/>
  <c r="CB87" i="23" s="1"/>
  <c r="CA86" i="23"/>
  <c r="CA87" i="23" s="1"/>
  <c r="BZ86" i="23"/>
  <c r="BY89" i="23" s="1"/>
  <c r="BY86" i="23"/>
  <c r="BY88" i="23" s="1"/>
  <c r="BX86" i="23"/>
  <c r="BX87" i="23" s="1"/>
  <c r="BW86" i="23"/>
  <c r="BW87" i="23" s="1"/>
  <c r="BV86" i="23"/>
  <c r="BU89" i="23" s="1"/>
  <c r="BU86" i="23"/>
  <c r="BU87" i="23" s="1"/>
  <c r="BT86" i="23"/>
  <c r="BT87" i="23" s="1"/>
  <c r="BS86" i="23"/>
  <c r="BS87" i="23" s="1"/>
  <c r="BR86" i="23"/>
  <c r="BQ89" i="23" s="1"/>
  <c r="BQ86" i="23"/>
  <c r="BQ88" i="23" s="1"/>
  <c r="BP86" i="23"/>
  <c r="BP87" i="23" s="1"/>
  <c r="BO86" i="23"/>
  <c r="BO87" i="23" s="1"/>
  <c r="BN86" i="23"/>
  <c r="BM89" i="23" s="1"/>
  <c r="BM86" i="23"/>
  <c r="BM87" i="23" s="1"/>
  <c r="BL86" i="23"/>
  <c r="BL87" i="23" s="1"/>
  <c r="BK86" i="23"/>
  <c r="BK87" i="23" s="1"/>
  <c r="BJ86" i="23"/>
  <c r="BI89" i="23" s="1"/>
  <c r="BI86" i="23"/>
  <c r="BI88" i="23" s="1"/>
  <c r="BH86" i="23"/>
  <c r="BH87" i="23" s="1"/>
  <c r="BG86" i="23"/>
  <c r="BG87" i="23" s="1"/>
  <c r="BF86" i="23"/>
  <c r="BE89" i="23" s="1"/>
  <c r="BE86" i="23"/>
  <c r="BE87" i="23" s="1"/>
  <c r="BD86" i="23"/>
  <c r="BD87" i="23" s="1"/>
  <c r="BC86" i="23"/>
  <c r="BC87" i="23" s="1"/>
  <c r="BB86" i="23"/>
  <c r="BA89" i="23" s="1"/>
  <c r="BA86" i="23"/>
  <c r="BA88" i="23" s="1"/>
  <c r="AZ86" i="23"/>
  <c r="AZ87" i="23" s="1"/>
  <c r="AY86" i="23"/>
  <c r="AY87" i="23" s="1"/>
  <c r="AX86" i="23"/>
  <c r="AW89" i="23" s="1"/>
  <c r="AW86" i="23"/>
  <c r="AW87" i="23" s="1"/>
  <c r="AU86" i="23"/>
  <c r="AU87" i="23" s="1"/>
  <c r="AT86" i="23"/>
  <c r="AT87" i="23" s="1"/>
  <c r="AS86" i="23"/>
  <c r="AR89" i="23" s="1"/>
  <c r="AR86" i="23"/>
  <c r="AR88" i="23" s="1"/>
  <c r="AQ86" i="23"/>
  <c r="AQ87" i="23" s="1"/>
  <c r="AP86" i="23"/>
  <c r="AP87" i="23" s="1"/>
  <c r="AO86" i="23"/>
  <c r="AN89" i="23" s="1"/>
  <c r="AN86" i="23"/>
  <c r="AN87" i="23" s="1"/>
  <c r="AM86" i="23"/>
  <c r="AM87" i="23" s="1"/>
  <c r="AL86" i="23"/>
  <c r="AL87" i="23" s="1"/>
  <c r="AK86" i="23"/>
  <c r="AJ89" i="23" s="1"/>
  <c r="AJ86" i="23"/>
  <c r="AJ88" i="23" s="1"/>
  <c r="AI86" i="23"/>
  <c r="AI87" i="23" s="1"/>
  <c r="AH86" i="23"/>
  <c r="AH87" i="23" s="1"/>
  <c r="AG86" i="23"/>
  <c r="AF89" i="23" s="1"/>
  <c r="AF86" i="23"/>
  <c r="AF87" i="23" s="1"/>
  <c r="AE86" i="23"/>
  <c r="AE87" i="23" s="1"/>
  <c r="AD86" i="23"/>
  <c r="AD87" i="23" s="1"/>
  <c r="AC86" i="23"/>
  <c r="AB89" i="23" s="1"/>
  <c r="AB86" i="23"/>
  <c r="AB88" i="23" s="1"/>
  <c r="AA86" i="23"/>
  <c r="AA87" i="23" s="1"/>
  <c r="Z86" i="23"/>
  <c r="Z87" i="23" s="1"/>
  <c r="Y86" i="23"/>
  <c r="X89" i="23" s="1"/>
  <c r="X86" i="23"/>
  <c r="X87" i="23" s="1"/>
  <c r="W86" i="23"/>
  <c r="W87" i="23" s="1"/>
  <c r="V86" i="23"/>
  <c r="V87" i="23" s="1"/>
  <c r="U86" i="23"/>
  <c r="T89" i="23" s="1"/>
  <c r="T86" i="23"/>
  <c r="T88" i="23" s="1"/>
  <c r="S86" i="23"/>
  <c r="S87" i="23" s="1"/>
  <c r="R86" i="23"/>
  <c r="R87" i="23" s="1"/>
  <c r="Q86" i="23"/>
  <c r="P89" i="23" s="1"/>
  <c r="P86" i="23"/>
  <c r="P87" i="23" s="1"/>
  <c r="O86" i="23"/>
  <c r="O87" i="23" s="1"/>
  <c r="N86" i="23"/>
  <c r="N87" i="23" s="1"/>
  <c r="M86" i="23"/>
  <c r="L89" i="23" s="1"/>
  <c r="L86" i="23"/>
  <c r="L88" i="23" s="1"/>
  <c r="K86" i="23"/>
  <c r="K87" i="23" s="1"/>
  <c r="J86" i="23"/>
  <c r="J87" i="23" s="1"/>
  <c r="I86" i="23"/>
  <c r="H89" i="23" s="1"/>
  <c r="H86" i="23"/>
  <c r="H87" i="23" s="1"/>
  <c r="G86" i="23"/>
  <c r="G87" i="23" s="1"/>
  <c r="F86" i="23"/>
  <c r="F87" i="23" s="1"/>
  <c r="E86" i="23"/>
  <c r="D89" i="23" s="1"/>
  <c r="D86" i="23"/>
  <c r="D88" i="23" s="1"/>
  <c r="C54" i="23"/>
  <c r="CO94" i="23" s="1"/>
  <c r="CK43" i="23"/>
  <c r="CG43" i="23"/>
  <c r="CC43" i="23"/>
  <c r="BY43" i="23"/>
  <c r="BU43" i="23"/>
  <c r="BQ43" i="23"/>
  <c r="BM43" i="23"/>
  <c r="BI43" i="23"/>
  <c r="BE43" i="23"/>
  <c r="BA43" i="23"/>
  <c r="AW43" i="23"/>
  <c r="AR43" i="23"/>
  <c r="AN43" i="23"/>
  <c r="AJ43" i="23"/>
  <c r="AF43" i="23"/>
  <c r="AB43" i="23"/>
  <c r="X43" i="23"/>
  <c r="T43" i="23"/>
  <c r="P43" i="23"/>
  <c r="L43" i="23"/>
  <c r="H43" i="23"/>
  <c r="D43" i="23"/>
  <c r="CK42" i="23"/>
  <c r="CG42" i="23"/>
  <c r="CC42" i="23"/>
  <c r="BY42" i="23"/>
  <c r="BU42" i="23"/>
  <c r="BQ42" i="23"/>
  <c r="BM42" i="23"/>
  <c r="BI42" i="23"/>
  <c r="BE42" i="23"/>
  <c r="BA42" i="23"/>
  <c r="AW42" i="23"/>
  <c r="AR42" i="23"/>
  <c r="AN42" i="23"/>
  <c r="AJ42" i="23"/>
  <c r="AF42" i="23"/>
  <c r="AB42" i="23"/>
  <c r="X42" i="23"/>
  <c r="T42" i="23"/>
  <c r="P42" i="23"/>
  <c r="L42" i="23"/>
  <c r="H42" i="23"/>
  <c r="D42" i="23"/>
  <c r="CN37" i="23"/>
  <c r="CM37" i="23"/>
  <c r="CL37" i="23"/>
  <c r="CK37" i="23"/>
  <c r="CJ37" i="23"/>
  <c r="CI37" i="23"/>
  <c r="CH37" i="23"/>
  <c r="CG37" i="23"/>
  <c r="CF37" i="23"/>
  <c r="CE37" i="23"/>
  <c r="CD37" i="23"/>
  <c r="CC37" i="23"/>
  <c r="CB37" i="23"/>
  <c r="CA37" i="23"/>
  <c r="CA38" i="23" s="1"/>
  <c r="BZ37" i="23"/>
  <c r="BY40" i="23" s="1"/>
  <c r="BY37" i="23"/>
  <c r="BY39" i="23" s="1"/>
  <c r="BX37" i="23"/>
  <c r="BX38" i="23" s="1"/>
  <c r="BW37" i="23"/>
  <c r="BW38" i="23" s="1"/>
  <c r="BV37" i="23"/>
  <c r="BU40" i="23" s="1"/>
  <c r="BU37" i="23"/>
  <c r="BU39" i="23" s="1"/>
  <c r="BT37" i="23"/>
  <c r="BT38" i="23" s="1"/>
  <c r="BS37" i="23"/>
  <c r="BS38" i="23" s="1"/>
  <c r="BR37" i="23"/>
  <c r="BQ40" i="23" s="1"/>
  <c r="BQ37" i="23"/>
  <c r="BQ39" i="23" s="1"/>
  <c r="BP37" i="23"/>
  <c r="BP38" i="23" s="1"/>
  <c r="BO37" i="23"/>
  <c r="BO38" i="23" s="1"/>
  <c r="BN37" i="23"/>
  <c r="BM40" i="23" s="1"/>
  <c r="BM37" i="23"/>
  <c r="BM39" i="23" s="1"/>
  <c r="BL37" i="23"/>
  <c r="BL38" i="23" s="1"/>
  <c r="BK37" i="23"/>
  <c r="BK38" i="23" s="1"/>
  <c r="BJ37" i="23"/>
  <c r="BI40" i="23" s="1"/>
  <c r="BI37" i="23"/>
  <c r="BI39" i="23" s="1"/>
  <c r="BH37" i="23"/>
  <c r="BH38" i="23" s="1"/>
  <c r="BG37" i="23"/>
  <c r="BG38" i="23" s="1"/>
  <c r="BF37" i="23"/>
  <c r="BE40" i="23" s="1"/>
  <c r="BE37" i="23"/>
  <c r="BE39" i="23" s="1"/>
  <c r="BD37" i="23"/>
  <c r="BD38" i="23" s="1"/>
  <c r="BC37" i="23"/>
  <c r="BC38" i="23" s="1"/>
  <c r="BB37" i="23"/>
  <c r="BA40" i="23" s="1"/>
  <c r="BA37" i="23"/>
  <c r="BA39" i="23" s="1"/>
  <c r="AZ37" i="23"/>
  <c r="AZ38" i="23" s="1"/>
  <c r="AY37" i="23"/>
  <c r="AY38" i="23" s="1"/>
  <c r="AX37" i="23"/>
  <c r="AW40" i="23" s="1"/>
  <c r="AW37" i="23"/>
  <c r="AW39" i="23" s="1"/>
  <c r="AU37" i="23"/>
  <c r="AU38" i="23" s="1"/>
  <c r="AT37" i="23"/>
  <c r="AT38" i="23" s="1"/>
  <c r="AS37" i="23"/>
  <c r="AR40" i="23" s="1"/>
  <c r="AR37" i="23"/>
  <c r="AR39" i="23" s="1"/>
  <c r="AQ37" i="23"/>
  <c r="AQ38" i="23" s="1"/>
  <c r="AP37" i="23"/>
  <c r="AP38" i="23" s="1"/>
  <c r="AO37" i="23"/>
  <c r="AN40" i="23" s="1"/>
  <c r="AN37" i="23"/>
  <c r="AN39" i="23" s="1"/>
  <c r="AM37" i="23"/>
  <c r="AM38" i="23" s="1"/>
  <c r="AL37" i="23"/>
  <c r="AL38" i="23" s="1"/>
  <c r="AK37" i="23"/>
  <c r="AJ40" i="23" s="1"/>
  <c r="AJ37" i="23"/>
  <c r="AJ39" i="23" s="1"/>
  <c r="AI37" i="23"/>
  <c r="AI38" i="23" s="1"/>
  <c r="AH37" i="23"/>
  <c r="AH38" i="23" s="1"/>
  <c r="AG37" i="23"/>
  <c r="AF40" i="23" s="1"/>
  <c r="AF37" i="23"/>
  <c r="AF39" i="23" s="1"/>
  <c r="AE37" i="23"/>
  <c r="AE38" i="23" s="1"/>
  <c r="AD37" i="23"/>
  <c r="AD38" i="23" s="1"/>
  <c r="AC37" i="23"/>
  <c r="AB40" i="23" s="1"/>
  <c r="AB37" i="23"/>
  <c r="AB39" i="23" s="1"/>
  <c r="AA37" i="23"/>
  <c r="AA38" i="23" s="1"/>
  <c r="Z37" i="23"/>
  <c r="Z38" i="23" s="1"/>
  <c r="Y37" i="23"/>
  <c r="X40" i="23" s="1"/>
  <c r="X37" i="23"/>
  <c r="X39" i="23" s="1"/>
  <c r="W37" i="23"/>
  <c r="W38" i="23" s="1"/>
  <c r="V37" i="23"/>
  <c r="V38" i="23" s="1"/>
  <c r="U37" i="23"/>
  <c r="T40" i="23" s="1"/>
  <c r="T37" i="23"/>
  <c r="T39" i="23" s="1"/>
  <c r="S37" i="23"/>
  <c r="S38" i="23" s="1"/>
  <c r="R37" i="23"/>
  <c r="R38" i="23" s="1"/>
  <c r="Q37" i="23"/>
  <c r="P40" i="23" s="1"/>
  <c r="P37" i="23"/>
  <c r="P39" i="23" s="1"/>
  <c r="O37" i="23"/>
  <c r="O38" i="23" s="1"/>
  <c r="N37" i="23"/>
  <c r="N38" i="23" s="1"/>
  <c r="M37" i="23"/>
  <c r="L40" i="23" s="1"/>
  <c r="L37" i="23"/>
  <c r="L39" i="23" s="1"/>
  <c r="K37" i="23"/>
  <c r="K38" i="23" s="1"/>
  <c r="J37" i="23"/>
  <c r="J38" i="23" s="1"/>
  <c r="I37" i="23"/>
  <c r="H40" i="23" s="1"/>
  <c r="H37" i="23"/>
  <c r="H39" i="23" s="1"/>
  <c r="G37" i="23"/>
  <c r="G38" i="23" s="1"/>
  <c r="F37" i="23"/>
  <c r="F38" i="23" s="1"/>
  <c r="E37" i="23"/>
  <c r="D40" i="23" s="1"/>
  <c r="D37" i="23"/>
  <c r="D39" i="23" s="1"/>
  <c r="C7" i="23"/>
  <c r="CK225" i="22"/>
  <c r="CG225" i="22"/>
  <c r="CC225" i="22"/>
  <c r="BY225" i="22"/>
  <c r="BU225" i="22"/>
  <c r="BQ225" i="22"/>
  <c r="BM225" i="22"/>
  <c r="BI225" i="22"/>
  <c r="BE225" i="22"/>
  <c r="BA225" i="22"/>
  <c r="AW225" i="22"/>
  <c r="AS225" i="22"/>
  <c r="AN225" i="22"/>
  <c r="AJ225" i="22"/>
  <c r="AF225" i="22"/>
  <c r="AB225" i="22"/>
  <c r="X225" i="22"/>
  <c r="T225" i="22"/>
  <c r="P225" i="22"/>
  <c r="L225" i="22"/>
  <c r="H225" i="22"/>
  <c r="D225" i="22"/>
  <c r="CK223" i="22"/>
  <c r="CG223" i="22"/>
  <c r="CC223" i="22"/>
  <c r="BY223" i="22"/>
  <c r="BU223" i="22"/>
  <c r="BQ223" i="22"/>
  <c r="BM223" i="22"/>
  <c r="BI223" i="22"/>
  <c r="BE223" i="22"/>
  <c r="BA223" i="22"/>
  <c r="AW223" i="22"/>
  <c r="AS223" i="22"/>
  <c r="AN223" i="22"/>
  <c r="AJ223" i="22"/>
  <c r="AF223" i="22"/>
  <c r="AB223" i="22"/>
  <c r="X223" i="22"/>
  <c r="T223" i="22"/>
  <c r="P223" i="22"/>
  <c r="L223" i="22"/>
  <c r="H223" i="22"/>
  <c r="D223" i="22"/>
  <c r="CN217" i="22"/>
  <c r="CM217" i="22"/>
  <c r="CL217" i="22"/>
  <c r="CK220" i="22" s="1"/>
  <c r="CK217" i="22"/>
  <c r="CK219" i="22" s="1"/>
  <c r="CJ217" i="22"/>
  <c r="CI217" i="22"/>
  <c r="CH217" i="22"/>
  <c r="CG217" i="22"/>
  <c r="CG219" i="22" s="1"/>
  <c r="CF217" i="22"/>
  <c r="CE217" i="22"/>
  <c r="CD217" i="22"/>
  <c r="CC220" i="22" s="1"/>
  <c r="CC217" i="22"/>
  <c r="CC219" i="22" s="1"/>
  <c r="CB217" i="22"/>
  <c r="CA217" i="22"/>
  <c r="BZ217" i="22"/>
  <c r="BY217" i="22"/>
  <c r="BY219" i="22" s="1"/>
  <c r="BX217" i="22"/>
  <c r="BW217" i="22"/>
  <c r="BV217" i="22"/>
  <c r="BU220" i="22" s="1"/>
  <c r="BU217" i="22"/>
  <c r="BU219" i="22" s="1"/>
  <c r="BT217" i="22"/>
  <c r="BS217" i="22"/>
  <c r="BR217" i="22"/>
  <c r="BQ217" i="22"/>
  <c r="BQ219" i="22" s="1"/>
  <c r="BP217" i="22"/>
  <c r="BO217" i="22"/>
  <c r="BN217" i="22"/>
  <c r="BM220" i="22" s="1"/>
  <c r="BM217" i="22"/>
  <c r="BM219" i="22" s="1"/>
  <c r="BL217" i="22"/>
  <c r="BK217" i="22"/>
  <c r="BJ217" i="22"/>
  <c r="BI217" i="22"/>
  <c r="BI219" i="22" s="1"/>
  <c r="BH217" i="22"/>
  <c r="BG217" i="22"/>
  <c r="BF217" i="22"/>
  <c r="BE220" i="22" s="1"/>
  <c r="BE217" i="22"/>
  <c r="BE219" i="22" s="1"/>
  <c r="BD217" i="22"/>
  <c r="BC217" i="22"/>
  <c r="BB217" i="22"/>
  <c r="BA217" i="22"/>
  <c r="BA219" i="22" s="1"/>
  <c r="AZ217" i="22"/>
  <c r="AY217" i="22"/>
  <c r="AX217" i="22"/>
  <c r="AW220" i="22" s="1"/>
  <c r="AW217" i="22"/>
  <c r="AW219" i="22" s="1"/>
  <c r="AV217" i="22"/>
  <c r="AU217" i="22"/>
  <c r="AT217" i="22"/>
  <c r="AS217" i="22"/>
  <c r="AS219" i="22" s="1"/>
  <c r="AQ217" i="22"/>
  <c r="AP217" i="22"/>
  <c r="AO217" i="22"/>
  <c r="AN220" i="22" s="1"/>
  <c r="AN217" i="22"/>
  <c r="AN219" i="22" s="1"/>
  <c r="AM217" i="22"/>
  <c r="AL217" i="22"/>
  <c r="AK217" i="22"/>
  <c r="AJ217" i="22"/>
  <c r="AJ219" i="22" s="1"/>
  <c r="AI217" i="22"/>
  <c r="AH217" i="22"/>
  <c r="AG217" i="22"/>
  <c r="AF220" i="22" s="1"/>
  <c r="AF217" i="22"/>
  <c r="AF219" i="22" s="1"/>
  <c r="AE217" i="22"/>
  <c r="AD217" i="22"/>
  <c r="AC217" i="22"/>
  <c r="AB217" i="22"/>
  <c r="AB219" i="22" s="1"/>
  <c r="AA217" i="22"/>
  <c r="Z217" i="22"/>
  <c r="Y217" i="22"/>
  <c r="X220" i="22" s="1"/>
  <c r="X217" i="22"/>
  <c r="X219" i="22" s="1"/>
  <c r="W217" i="22"/>
  <c r="V217" i="22"/>
  <c r="U217" i="22"/>
  <c r="T217" i="22"/>
  <c r="T219" i="22" s="1"/>
  <c r="S217" i="22"/>
  <c r="R217" i="22"/>
  <c r="Q217" i="22"/>
  <c r="P220" i="22" s="1"/>
  <c r="P217" i="22"/>
  <c r="P219" i="22" s="1"/>
  <c r="O217" i="22"/>
  <c r="N217" i="22"/>
  <c r="M217" i="22"/>
  <c r="L217" i="22"/>
  <c r="L219" i="22" s="1"/>
  <c r="K217" i="22"/>
  <c r="J217" i="22"/>
  <c r="I217" i="22"/>
  <c r="H220" i="22" s="1"/>
  <c r="H217" i="22"/>
  <c r="H219" i="22" s="1"/>
  <c r="G217" i="22"/>
  <c r="F217" i="22"/>
  <c r="E217" i="22"/>
  <c r="D217" i="22"/>
  <c r="D219" i="22" s="1"/>
  <c r="C187" i="22"/>
  <c r="CG180" i="22"/>
  <c r="CC180" i="22"/>
  <c r="BY180" i="22"/>
  <c r="BU180" i="22"/>
  <c r="BQ180" i="22"/>
  <c r="BM180" i="22"/>
  <c r="BI180" i="22"/>
  <c r="BE180" i="22"/>
  <c r="BA180" i="22"/>
  <c r="AW180" i="22"/>
  <c r="AS180" i="22"/>
  <c r="AN180" i="22"/>
  <c r="AJ180" i="22"/>
  <c r="AF180" i="22"/>
  <c r="AB180" i="22"/>
  <c r="X180" i="22"/>
  <c r="T180" i="22"/>
  <c r="P180" i="22"/>
  <c r="L180" i="22"/>
  <c r="H180" i="22"/>
  <c r="D180" i="22"/>
  <c r="CG178" i="22"/>
  <c r="CC178" i="22"/>
  <c r="BY178" i="22"/>
  <c r="BU178" i="22"/>
  <c r="BQ178" i="22"/>
  <c r="BM178" i="22"/>
  <c r="BI178" i="22"/>
  <c r="BE178" i="22"/>
  <c r="BA178" i="22"/>
  <c r="AW178" i="22"/>
  <c r="AS178" i="22"/>
  <c r="AN178" i="22"/>
  <c r="AJ178" i="22"/>
  <c r="AF178" i="22"/>
  <c r="AB178" i="22"/>
  <c r="X178" i="22"/>
  <c r="T178" i="22"/>
  <c r="P178" i="22"/>
  <c r="L178" i="22"/>
  <c r="H178" i="22"/>
  <c r="D178" i="22"/>
  <c r="CJ172" i="22"/>
  <c r="CI172" i="22"/>
  <c r="CH172" i="22"/>
  <c r="CG175" i="22" s="1"/>
  <c r="CG172" i="22"/>
  <c r="CG174" i="22" s="1"/>
  <c r="CF172" i="22"/>
  <c r="CE172" i="22"/>
  <c r="CD172" i="22"/>
  <c r="CC175" i="22" s="1"/>
  <c r="CC172" i="22"/>
  <c r="CC174" i="22" s="1"/>
  <c r="CB172" i="22"/>
  <c r="CA172" i="22"/>
  <c r="BZ172" i="22"/>
  <c r="BY175" i="22" s="1"/>
  <c r="BY172" i="22"/>
  <c r="BY174" i="22" s="1"/>
  <c r="BX172" i="22"/>
  <c r="BW172" i="22"/>
  <c r="BV172" i="22"/>
  <c r="BU175" i="22" s="1"/>
  <c r="BU172" i="22"/>
  <c r="BU174" i="22" s="1"/>
  <c r="BT172" i="22"/>
  <c r="BS172" i="22"/>
  <c r="BR172" i="22"/>
  <c r="BQ175" i="22" s="1"/>
  <c r="BQ172" i="22"/>
  <c r="BQ174" i="22" s="1"/>
  <c r="BP172" i="22"/>
  <c r="BO172" i="22"/>
  <c r="BN172" i="22"/>
  <c r="BM175" i="22" s="1"/>
  <c r="BM172" i="22"/>
  <c r="BM174" i="22" s="1"/>
  <c r="BL172" i="22"/>
  <c r="BK172" i="22"/>
  <c r="BJ172" i="22"/>
  <c r="BI175" i="22" s="1"/>
  <c r="BI172" i="22"/>
  <c r="BI174" i="22" s="1"/>
  <c r="BH172" i="22"/>
  <c r="BG172" i="22"/>
  <c r="BF172" i="22"/>
  <c r="BE175" i="22" s="1"/>
  <c r="BE172" i="22"/>
  <c r="BE174" i="22" s="1"/>
  <c r="BD172" i="22"/>
  <c r="BC172" i="22"/>
  <c r="BB172" i="22"/>
  <c r="BA175" i="22" s="1"/>
  <c r="BA172" i="22"/>
  <c r="BA174" i="22" s="1"/>
  <c r="AZ172" i="22"/>
  <c r="AY172" i="22"/>
  <c r="AX172" i="22"/>
  <c r="AW175" i="22" s="1"/>
  <c r="AW172" i="22"/>
  <c r="AW174" i="22" s="1"/>
  <c r="AV172" i="22"/>
  <c r="AU172" i="22"/>
  <c r="AT172" i="22"/>
  <c r="AS175" i="22" s="1"/>
  <c r="AS172" i="22"/>
  <c r="AS174" i="22" s="1"/>
  <c r="AQ172" i="22"/>
  <c r="AP172" i="22"/>
  <c r="AO172" i="22"/>
  <c r="AN175" i="22" s="1"/>
  <c r="AN172" i="22"/>
  <c r="AN174" i="22" s="1"/>
  <c r="AM172" i="22"/>
  <c r="AL172" i="22"/>
  <c r="AK172" i="22"/>
  <c r="AJ175" i="22" s="1"/>
  <c r="AJ172" i="22"/>
  <c r="AJ174" i="22" s="1"/>
  <c r="AI172" i="22"/>
  <c r="AH172" i="22"/>
  <c r="AG172" i="22"/>
  <c r="AF175" i="22" s="1"/>
  <c r="AF172" i="22"/>
  <c r="AF174" i="22" s="1"/>
  <c r="AE172" i="22"/>
  <c r="AD172" i="22"/>
  <c r="AC172" i="22"/>
  <c r="AB175" i="22" s="1"/>
  <c r="AB172" i="22"/>
  <c r="AB174" i="22" s="1"/>
  <c r="AA172" i="22"/>
  <c r="Z172" i="22"/>
  <c r="Y172" i="22"/>
  <c r="X175" i="22" s="1"/>
  <c r="X172" i="22"/>
  <c r="X174" i="22" s="1"/>
  <c r="W172" i="22"/>
  <c r="V172" i="22"/>
  <c r="U172" i="22"/>
  <c r="T175" i="22" s="1"/>
  <c r="T172" i="22"/>
  <c r="T174" i="22" s="1"/>
  <c r="S172" i="22"/>
  <c r="R172" i="22"/>
  <c r="Q172" i="22"/>
  <c r="P175" i="22" s="1"/>
  <c r="P172" i="22"/>
  <c r="O172" i="22"/>
  <c r="N172" i="22"/>
  <c r="M172" i="22"/>
  <c r="L175" i="22" s="1"/>
  <c r="L172" i="22"/>
  <c r="L174" i="22" s="1"/>
  <c r="K172" i="22"/>
  <c r="J172" i="22"/>
  <c r="I172" i="22"/>
  <c r="H175" i="22" s="1"/>
  <c r="H172" i="22"/>
  <c r="G172" i="22"/>
  <c r="F172" i="22"/>
  <c r="E172" i="22"/>
  <c r="D175" i="22" s="1"/>
  <c r="D172" i="22"/>
  <c r="D174" i="22" s="1"/>
  <c r="C143" i="22"/>
  <c r="BY136" i="22"/>
  <c r="BU136" i="22"/>
  <c r="BQ136" i="22"/>
  <c r="BM136" i="22"/>
  <c r="BI136" i="22"/>
  <c r="BE136" i="22"/>
  <c r="BA136" i="22"/>
  <c r="AW136" i="22"/>
  <c r="AS136" i="22"/>
  <c r="AN136" i="22"/>
  <c r="AJ136" i="22"/>
  <c r="AF136" i="22"/>
  <c r="AB136" i="22"/>
  <c r="X136" i="22"/>
  <c r="T136" i="22"/>
  <c r="P136" i="22"/>
  <c r="L136" i="22"/>
  <c r="H136" i="22"/>
  <c r="D136" i="22"/>
  <c r="BY134" i="22"/>
  <c r="BU134" i="22"/>
  <c r="BQ134" i="22"/>
  <c r="BM134" i="22"/>
  <c r="BI134" i="22"/>
  <c r="BE134" i="22"/>
  <c r="BA134" i="22"/>
  <c r="AW134" i="22"/>
  <c r="AS134" i="22"/>
  <c r="AN134" i="22"/>
  <c r="AJ134" i="22"/>
  <c r="AF134" i="22"/>
  <c r="AB134" i="22"/>
  <c r="X134" i="22"/>
  <c r="T134" i="22"/>
  <c r="P134" i="22"/>
  <c r="L134" i="22"/>
  <c r="H134" i="22"/>
  <c r="D134" i="22"/>
  <c r="CB128" i="22"/>
  <c r="CA128" i="22"/>
  <c r="BZ128" i="22"/>
  <c r="BY128" i="22"/>
  <c r="BX128" i="22"/>
  <c r="BW128" i="22"/>
  <c r="BV128" i="22"/>
  <c r="BU128" i="22"/>
  <c r="BT128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G128" i="22"/>
  <c r="BF128" i="22"/>
  <c r="BE128" i="22"/>
  <c r="BD128" i="22"/>
  <c r="BC128" i="22"/>
  <c r="BB128" i="22"/>
  <c r="BA128" i="22"/>
  <c r="AZ128" i="22"/>
  <c r="AY128" i="22"/>
  <c r="AX128" i="22"/>
  <c r="AW128" i="22"/>
  <c r="AV128" i="22"/>
  <c r="AU128" i="22"/>
  <c r="AT128" i="22"/>
  <c r="AS128" i="22"/>
  <c r="AQ128" i="22"/>
  <c r="AP128" i="22"/>
  <c r="AO128" i="22"/>
  <c r="AN128" i="22"/>
  <c r="AM128" i="22"/>
  <c r="AL128" i="22"/>
  <c r="AK128" i="22"/>
  <c r="AJ128" i="22"/>
  <c r="AI128" i="22"/>
  <c r="AI129" i="22" s="1"/>
  <c r="AH128" i="22"/>
  <c r="AH129" i="22" s="1"/>
  <c r="AG128" i="22"/>
  <c r="AF131" i="22" s="1"/>
  <c r="AF128" i="22"/>
  <c r="AF130" i="22" s="1"/>
  <c r="AE128" i="22"/>
  <c r="AE129" i="22" s="1"/>
  <c r="AD128" i="22"/>
  <c r="AD129" i="22" s="1"/>
  <c r="AC128" i="22"/>
  <c r="AB131" i="22" s="1"/>
  <c r="AB128" i="22"/>
  <c r="AB130" i="22" s="1"/>
  <c r="AA128" i="22"/>
  <c r="AA129" i="22" s="1"/>
  <c r="Z128" i="22"/>
  <c r="Z129" i="22" s="1"/>
  <c r="Y128" i="22"/>
  <c r="X131" i="22" s="1"/>
  <c r="X128" i="22"/>
  <c r="X130" i="22" s="1"/>
  <c r="W128" i="22"/>
  <c r="W129" i="22" s="1"/>
  <c r="V128" i="22"/>
  <c r="V129" i="22" s="1"/>
  <c r="U128" i="22"/>
  <c r="T131" i="22" s="1"/>
  <c r="T128" i="22"/>
  <c r="T130" i="22" s="1"/>
  <c r="S128" i="22"/>
  <c r="S129" i="22" s="1"/>
  <c r="R128" i="22"/>
  <c r="R129" i="22" s="1"/>
  <c r="Q128" i="22"/>
  <c r="P131" i="22" s="1"/>
  <c r="P128" i="22"/>
  <c r="P130" i="22" s="1"/>
  <c r="O128" i="22"/>
  <c r="O129" i="22" s="1"/>
  <c r="N128" i="22"/>
  <c r="N129" i="22" s="1"/>
  <c r="M128" i="22"/>
  <c r="L131" i="22" s="1"/>
  <c r="L128" i="22"/>
  <c r="L130" i="22" s="1"/>
  <c r="K128" i="22"/>
  <c r="K129" i="22" s="1"/>
  <c r="J128" i="22"/>
  <c r="J129" i="22" s="1"/>
  <c r="I128" i="22"/>
  <c r="H131" i="22" s="1"/>
  <c r="H128" i="22"/>
  <c r="H130" i="22" s="1"/>
  <c r="G128" i="22"/>
  <c r="G129" i="22" s="1"/>
  <c r="F128" i="22"/>
  <c r="F129" i="22" s="1"/>
  <c r="E128" i="22"/>
  <c r="D131" i="22" s="1"/>
  <c r="D128" i="22"/>
  <c r="D130" i="22" s="1"/>
  <c r="C101" i="22"/>
  <c r="CS92" i="22"/>
  <c r="CO92" i="22"/>
  <c r="CK92" i="22"/>
  <c r="CG92" i="22"/>
  <c r="CC92" i="22"/>
  <c r="BY92" i="22"/>
  <c r="BU92" i="22"/>
  <c r="BQ92" i="22"/>
  <c r="BM92" i="22"/>
  <c r="BI92" i="22"/>
  <c r="BE92" i="22"/>
  <c r="BA92" i="22"/>
  <c r="AW92" i="22"/>
  <c r="CV86" i="22"/>
  <c r="CV87" i="22" s="1"/>
  <c r="CU86" i="22"/>
  <c r="CU87" i="22" s="1"/>
  <c r="CT86" i="22"/>
  <c r="CS89" i="22" s="1"/>
  <c r="CS86" i="22"/>
  <c r="CS87" i="22" s="1"/>
  <c r="CR86" i="22"/>
  <c r="CR87" i="22" s="1"/>
  <c r="CQ86" i="22"/>
  <c r="CQ87" i="22" s="1"/>
  <c r="CP86" i="22"/>
  <c r="CO89" i="22" s="1"/>
  <c r="CO86" i="22"/>
  <c r="CO88" i="22" s="1"/>
  <c r="CN86" i="22"/>
  <c r="CN87" i="22" s="1"/>
  <c r="CM86" i="22"/>
  <c r="CM87" i="22" s="1"/>
  <c r="CL86" i="22"/>
  <c r="CK89" i="22" s="1"/>
  <c r="CK86" i="22"/>
  <c r="CK87" i="22" s="1"/>
  <c r="CJ86" i="22"/>
  <c r="CJ87" i="22" s="1"/>
  <c r="CI86" i="22"/>
  <c r="CI87" i="22" s="1"/>
  <c r="CH86" i="22"/>
  <c r="CG89" i="22" s="1"/>
  <c r="CG86" i="22"/>
  <c r="CG88" i="22" s="1"/>
  <c r="CF86" i="22"/>
  <c r="CF87" i="22" s="1"/>
  <c r="CE86" i="22"/>
  <c r="CE87" i="22" s="1"/>
  <c r="CD86" i="22"/>
  <c r="CC89" i="22" s="1"/>
  <c r="CC86" i="22"/>
  <c r="CC87" i="22" s="1"/>
  <c r="CB86" i="22"/>
  <c r="CB87" i="22" s="1"/>
  <c r="CA86" i="22"/>
  <c r="CA87" i="22" s="1"/>
  <c r="BZ86" i="22"/>
  <c r="BY89" i="22" s="1"/>
  <c r="BY86" i="22"/>
  <c r="BY88" i="22" s="1"/>
  <c r="BX86" i="22"/>
  <c r="BX87" i="22" s="1"/>
  <c r="BW86" i="22"/>
  <c r="BW87" i="22" s="1"/>
  <c r="BV86" i="22"/>
  <c r="BU89" i="22" s="1"/>
  <c r="BU86" i="22"/>
  <c r="BU87" i="22" s="1"/>
  <c r="BT86" i="22"/>
  <c r="BT87" i="22" s="1"/>
  <c r="BS86" i="22"/>
  <c r="BS87" i="22" s="1"/>
  <c r="BR86" i="22"/>
  <c r="BQ89" i="22" s="1"/>
  <c r="BQ86" i="22"/>
  <c r="BQ88" i="22" s="1"/>
  <c r="BP86" i="22"/>
  <c r="BP87" i="22" s="1"/>
  <c r="BO86" i="22"/>
  <c r="BO87" i="22" s="1"/>
  <c r="BN86" i="22"/>
  <c r="BM89" i="22" s="1"/>
  <c r="BM86" i="22"/>
  <c r="BM87" i="22" s="1"/>
  <c r="BL86" i="22"/>
  <c r="BL87" i="22" s="1"/>
  <c r="BK86" i="22"/>
  <c r="BK87" i="22" s="1"/>
  <c r="BJ86" i="22"/>
  <c r="BI89" i="22" s="1"/>
  <c r="BI86" i="22"/>
  <c r="BI88" i="22" s="1"/>
  <c r="BH86" i="22"/>
  <c r="BH87" i="22" s="1"/>
  <c r="BG86" i="22"/>
  <c r="BG87" i="22" s="1"/>
  <c r="BF86" i="22"/>
  <c r="BE89" i="22" s="1"/>
  <c r="BE86" i="22"/>
  <c r="BE87" i="22" s="1"/>
  <c r="BD86" i="22"/>
  <c r="BD87" i="22" s="1"/>
  <c r="BC86" i="22"/>
  <c r="BC87" i="22" s="1"/>
  <c r="BB86" i="22"/>
  <c r="BA89" i="22" s="1"/>
  <c r="BA86" i="22"/>
  <c r="BA88" i="22" s="1"/>
  <c r="AZ86" i="22"/>
  <c r="AZ87" i="22" s="1"/>
  <c r="AY86" i="22"/>
  <c r="AY87" i="22" s="1"/>
  <c r="AX86" i="22"/>
  <c r="AW89" i="22" s="1"/>
  <c r="AW86" i="22"/>
  <c r="AW87" i="22" s="1"/>
  <c r="AU86" i="22"/>
  <c r="AU87" i="22" s="1"/>
  <c r="AT86" i="22"/>
  <c r="AT87" i="22" s="1"/>
  <c r="AS86" i="22"/>
  <c r="AR89" i="22" s="1"/>
  <c r="AR86" i="22"/>
  <c r="AR88" i="22" s="1"/>
  <c r="AQ86" i="22"/>
  <c r="AQ87" i="22" s="1"/>
  <c r="AP86" i="22"/>
  <c r="AP87" i="22" s="1"/>
  <c r="AO86" i="22"/>
  <c r="AN89" i="22" s="1"/>
  <c r="AN86" i="22"/>
  <c r="AN87" i="22" s="1"/>
  <c r="AM86" i="22"/>
  <c r="AM87" i="22" s="1"/>
  <c r="AL86" i="22"/>
  <c r="AL87" i="22" s="1"/>
  <c r="AK86" i="22"/>
  <c r="AJ89" i="22" s="1"/>
  <c r="AJ86" i="22"/>
  <c r="AJ88" i="22" s="1"/>
  <c r="AI86" i="22"/>
  <c r="AI87" i="22" s="1"/>
  <c r="AH86" i="22"/>
  <c r="AH87" i="22" s="1"/>
  <c r="AG86" i="22"/>
  <c r="AF89" i="22" s="1"/>
  <c r="AF86" i="22"/>
  <c r="AF87" i="22" s="1"/>
  <c r="AE86" i="22"/>
  <c r="AE87" i="22" s="1"/>
  <c r="AD86" i="22"/>
  <c r="AD87" i="22" s="1"/>
  <c r="AC86" i="22"/>
  <c r="AB89" i="22" s="1"/>
  <c r="AB86" i="22"/>
  <c r="AB88" i="22" s="1"/>
  <c r="AA86" i="22"/>
  <c r="AA87" i="22" s="1"/>
  <c r="Z86" i="22"/>
  <c r="Z87" i="22" s="1"/>
  <c r="Y86" i="22"/>
  <c r="X89" i="22" s="1"/>
  <c r="X86" i="22"/>
  <c r="X87" i="22" s="1"/>
  <c r="W86" i="22"/>
  <c r="W87" i="22" s="1"/>
  <c r="V86" i="22"/>
  <c r="V87" i="22" s="1"/>
  <c r="U86" i="22"/>
  <c r="T89" i="22" s="1"/>
  <c r="T86" i="22"/>
  <c r="T88" i="22" s="1"/>
  <c r="S86" i="22"/>
  <c r="S87" i="22" s="1"/>
  <c r="R86" i="22"/>
  <c r="R87" i="22" s="1"/>
  <c r="Q86" i="22"/>
  <c r="P89" i="22" s="1"/>
  <c r="P86" i="22"/>
  <c r="P87" i="22" s="1"/>
  <c r="O86" i="22"/>
  <c r="O87" i="22" s="1"/>
  <c r="N86" i="22"/>
  <c r="N87" i="22" s="1"/>
  <c r="M86" i="22"/>
  <c r="L89" i="22" s="1"/>
  <c r="L86" i="22"/>
  <c r="L88" i="22" s="1"/>
  <c r="K86" i="22"/>
  <c r="K87" i="22" s="1"/>
  <c r="J86" i="22"/>
  <c r="J87" i="22" s="1"/>
  <c r="I86" i="22"/>
  <c r="H89" i="22" s="1"/>
  <c r="H86" i="22"/>
  <c r="H87" i="22" s="1"/>
  <c r="G86" i="22"/>
  <c r="G87" i="22" s="1"/>
  <c r="F86" i="22"/>
  <c r="F87" i="22" s="1"/>
  <c r="E86" i="22"/>
  <c r="D89" i="22" s="1"/>
  <c r="D86" i="22"/>
  <c r="D88" i="22" s="1"/>
  <c r="C54" i="22"/>
  <c r="CO94" i="22" s="1"/>
  <c r="CK43" i="22"/>
  <c r="CG43" i="22"/>
  <c r="CC43" i="22"/>
  <c r="BY43" i="22"/>
  <c r="BU43" i="22"/>
  <c r="BQ43" i="22"/>
  <c r="BM43" i="22"/>
  <c r="BI43" i="22"/>
  <c r="BE43" i="22"/>
  <c r="BA43" i="22"/>
  <c r="AW43" i="22"/>
  <c r="AR43" i="22"/>
  <c r="AN43" i="22"/>
  <c r="AJ43" i="22"/>
  <c r="AF43" i="22"/>
  <c r="AB43" i="22"/>
  <c r="X43" i="22"/>
  <c r="T43" i="22"/>
  <c r="P43" i="22"/>
  <c r="L43" i="22"/>
  <c r="H43" i="22"/>
  <c r="D43" i="22"/>
  <c r="CK42" i="22"/>
  <c r="CG42" i="22"/>
  <c r="CC42" i="22"/>
  <c r="BY42" i="22"/>
  <c r="BU42" i="22"/>
  <c r="BQ42" i="22"/>
  <c r="BM42" i="22"/>
  <c r="BI42" i="22"/>
  <c r="BE42" i="22"/>
  <c r="BA42" i="22"/>
  <c r="AW42" i="22"/>
  <c r="AR42" i="22"/>
  <c r="AN42" i="22"/>
  <c r="AJ42" i="22"/>
  <c r="AF42" i="22"/>
  <c r="AB42" i="22"/>
  <c r="X42" i="22"/>
  <c r="T42" i="22"/>
  <c r="P42" i="22"/>
  <c r="L42" i="22"/>
  <c r="H42" i="22"/>
  <c r="D42" i="22"/>
  <c r="CN37" i="22"/>
  <c r="CM37" i="22"/>
  <c r="CM38" i="22" s="1"/>
  <c r="CL37" i="22"/>
  <c r="CK37" i="22"/>
  <c r="CK39" i="22" s="1"/>
  <c r="CJ37" i="22"/>
  <c r="CI37" i="22"/>
  <c r="CI38" i="22" s="1"/>
  <c r="CH37" i="22"/>
  <c r="CG37" i="22"/>
  <c r="CG39" i="22" s="1"/>
  <c r="CF37" i="22"/>
  <c r="CE37" i="22"/>
  <c r="CE38" i="22" s="1"/>
  <c r="CD37" i="22"/>
  <c r="CC37" i="22"/>
  <c r="CC39" i="22" s="1"/>
  <c r="CB37" i="22"/>
  <c r="CB38" i="22" s="1"/>
  <c r="CA37" i="22"/>
  <c r="CA38" i="22" s="1"/>
  <c r="BZ37" i="22"/>
  <c r="BY40" i="22" s="1"/>
  <c r="BY37" i="22"/>
  <c r="BY39" i="22" s="1"/>
  <c r="BX37" i="22"/>
  <c r="BX38" i="22" s="1"/>
  <c r="BW37" i="22"/>
  <c r="BW38" i="22" s="1"/>
  <c r="BV37" i="22"/>
  <c r="BU40" i="22" s="1"/>
  <c r="BU37" i="22"/>
  <c r="BU39" i="22" s="1"/>
  <c r="BT37" i="22"/>
  <c r="BT38" i="22" s="1"/>
  <c r="BS37" i="22"/>
  <c r="BS38" i="22" s="1"/>
  <c r="BR37" i="22"/>
  <c r="BQ40" i="22" s="1"/>
  <c r="BQ37" i="22"/>
  <c r="BQ39" i="22" s="1"/>
  <c r="BP37" i="22"/>
  <c r="BP38" i="22" s="1"/>
  <c r="BO37" i="22"/>
  <c r="BO38" i="22" s="1"/>
  <c r="BN37" i="22"/>
  <c r="BM40" i="22" s="1"/>
  <c r="BM37" i="22"/>
  <c r="BM39" i="22" s="1"/>
  <c r="BL37" i="22"/>
  <c r="BL38" i="22" s="1"/>
  <c r="BK37" i="22"/>
  <c r="BK38" i="22" s="1"/>
  <c r="BJ37" i="22"/>
  <c r="BI40" i="22" s="1"/>
  <c r="BI37" i="22"/>
  <c r="BI39" i="22" s="1"/>
  <c r="BH37" i="22"/>
  <c r="BH38" i="22" s="1"/>
  <c r="BG37" i="22"/>
  <c r="BG38" i="22" s="1"/>
  <c r="BF37" i="22"/>
  <c r="BE40" i="22" s="1"/>
  <c r="BE37" i="22"/>
  <c r="BE39" i="22" s="1"/>
  <c r="BD37" i="22"/>
  <c r="BD38" i="22" s="1"/>
  <c r="BC37" i="22"/>
  <c r="BC38" i="22" s="1"/>
  <c r="BB37" i="22"/>
  <c r="BA40" i="22" s="1"/>
  <c r="BA37" i="22"/>
  <c r="BA39" i="22" s="1"/>
  <c r="AZ37" i="22"/>
  <c r="AZ38" i="22" s="1"/>
  <c r="AY37" i="22"/>
  <c r="AY38" i="22" s="1"/>
  <c r="AX37" i="22"/>
  <c r="AW40" i="22" s="1"/>
  <c r="AW37" i="22"/>
  <c r="AW39" i="22" s="1"/>
  <c r="AU37" i="22"/>
  <c r="AU38" i="22" s="1"/>
  <c r="AT37" i="22"/>
  <c r="AT38" i="22" s="1"/>
  <c r="AS37" i="22"/>
  <c r="AR40" i="22" s="1"/>
  <c r="AR37" i="22"/>
  <c r="AR39" i="22" s="1"/>
  <c r="AQ37" i="22"/>
  <c r="AQ38" i="22" s="1"/>
  <c r="AP37" i="22"/>
  <c r="AP38" i="22" s="1"/>
  <c r="AO37" i="22"/>
  <c r="AN40" i="22" s="1"/>
  <c r="AN37" i="22"/>
  <c r="AN39" i="22" s="1"/>
  <c r="AM37" i="22"/>
  <c r="AM38" i="22" s="1"/>
  <c r="AL37" i="22"/>
  <c r="AL38" i="22" s="1"/>
  <c r="AK37" i="22"/>
  <c r="AJ40" i="22" s="1"/>
  <c r="AJ37" i="22"/>
  <c r="AJ39" i="22" s="1"/>
  <c r="AI37" i="22"/>
  <c r="AI38" i="22" s="1"/>
  <c r="AH37" i="22"/>
  <c r="AH38" i="22" s="1"/>
  <c r="AG37" i="22"/>
  <c r="AF40" i="22" s="1"/>
  <c r="AF37" i="22"/>
  <c r="AF39" i="22" s="1"/>
  <c r="AE37" i="22"/>
  <c r="AE38" i="22" s="1"/>
  <c r="AD37" i="22"/>
  <c r="AD38" i="22" s="1"/>
  <c r="AC37" i="22"/>
  <c r="AB40" i="22" s="1"/>
  <c r="AB37" i="22"/>
  <c r="AB39" i="22" s="1"/>
  <c r="AA37" i="22"/>
  <c r="AA38" i="22" s="1"/>
  <c r="Z37" i="22"/>
  <c r="Z38" i="22" s="1"/>
  <c r="Y37" i="22"/>
  <c r="X40" i="22" s="1"/>
  <c r="X37" i="22"/>
  <c r="X39" i="22" s="1"/>
  <c r="W37" i="22"/>
  <c r="W38" i="22" s="1"/>
  <c r="V37" i="22"/>
  <c r="V38" i="22" s="1"/>
  <c r="U37" i="22"/>
  <c r="T40" i="22" s="1"/>
  <c r="T37" i="22"/>
  <c r="T39" i="22" s="1"/>
  <c r="S37" i="22"/>
  <c r="S38" i="22" s="1"/>
  <c r="R37" i="22"/>
  <c r="R38" i="22" s="1"/>
  <c r="Q37" i="22"/>
  <c r="P40" i="22" s="1"/>
  <c r="P37" i="22"/>
  <c r="P39" i="22" s="1"/>
  <c r="O37" i="22"/>
  <c r="O38" i="22" s="1"/>
  <c r="N37" i="22"/>
  <c r="N38" i="22" s="1"/>
  <c r="M37" i="22"/>
  <c r="L40" i="22" s="1"/>
  <c r="L37" i="22"/>
  <c r="L39" i="22" s="1"/>
  <c r="K37" i="22"/>
  <c r="K38" i="22" s="1"/>
  <c r="J37" i="22"/>
  <c r="J38" i="22" s="1"/>
  <c r="I37" i="22"/>
  <c r="H40" i="22" s="1"/>
  <c r="H37" i="22"/>
  <c r="H39" i="22" s="1"/>
  <c r="G37" i="22"/>
  <c r="G38" i="22" s="1"/>
  <c r="F37" i="22"/>
  <c r="F38" i="22" s="1"/>
  <c r="E37" i="22"/>
  <c r="D40" i="22" s="1"/>
  <c r="D37" i="22"/>
  <c r="D39" i="22" s="1"/>
  <c r="C7" i="22"/>
  <c r="CK225" i="21"/>
  <c r="CG225" i="21"/>
  <c r="CC225" i="21"/>
  <c r="BY225" i="21"/>
  <c r="BU225" i="21"/>
  <c r="BQ225" i="21"/>
  <c r="BM225" i="21"/>
  <c r="BI225" i="21"/>
  <c r="BE225" i="21"/>
  <c r="BA225" i="21"/>
  <c r="AW225" i="21"/>
  <c r="AS225" i="21"/>
  <c r="AN225" i="21"/>
  <c r="AJ225" i="21"/>
  <c r="AF225" i="21"/>
  <c r="AB225" i="21"/>
  <c r="X225" i="21"/>
  <c r="T225" i="21"/>
  <c r="P225" i="21"/>
  <c r="L225" i="21"/>
  <c r="H225" i="21"/>
  <c r="D225" i="21"/>
  <c r="CK223" i="21"/>
  <c r="CG223" i="21"/>
  <c r="CC223" i="21"/>
  <c r="BY223" i="21"/>
  <c r="BU223" i="21"/>
  <c r="BQ223" i="21"/>
  <c r="BM223" i="21"/>
  <c r="BI223" i="21"/>
  <c r="BE223" i="21"/>
  <c r="BA223" i="21"/>
  <c r="AW223" i="21"/>
  <c r="AS223" i="21"/>
  <c r="AN223" i="21"/>
  <c r="AJ223" i="21"/>
  <c r="AF223" i="21"/>
  <c r="AB223" i="21"/>
  <c r="X223" i="21"/>
  <c r="T223" i="21"/>
  <c r="P223" i="21"/>
  <c r="L223" i="21"/>
  <c r="H223" i="21"/>
  <c r="D223" i="21"/>
  <c r="CN217" i="21"/>
  <c r="CN218" i="21" s="1"/>
  <c r="CM217" i="21"/>
  <c r="CM218" i="21" s="1"/>
  <c r="CL217" i="21"/>
  <c r="CK220" i="21" s="1"/>
  <c r="CK217" i="21"/>
  <c r="CK219" i="21" s="1"/>
  <c r="CJ217" i="21"/>
  <c r="CJ218" i="21" s="1"/>
  <c r="CI217" i="21"/>
  <c r="CI218" i="21" s="1"/>
  <c r="CH217" i="21"/>
  <c r="CH218" i="21" s="1"/>
  <c r="CG217" i="21"/>
  <c r="CG219" i="21" s="1"/>
  <c r="CF217" i="21"/>
  <c r="CF218" i="21" s="1"/>
  <c r="CE217" i="21"/>
  <c r="CE218" i="21" s="1"/>
  <c r="CD217" i="21"/>
  <c r="CC220" i="21" s="1"/>
  <c r="CC217" i="21"/>
  <c r="CC219" i="21" s="1"/>
  <c r="CB217" i="21"/>
  <c r="CB218" i="21" s="1"/>
  <c r="CA217" i="21"/>
  <c r="CA218" i="21" s="1"/>
  <c r="BZ217" i="21"/>
  <c r="BZ218" i="21" s="1"/>
  <c r="BY217" i="21"/>
  <c r="BY219" i="21" s="1"/>
  <c r="BX217" i="21"/>
  <c r="BX218" i="21" s="1"/>
  <c r="BW217" i="21"/>
  <c r="BW218" i="21" s="1"/>
  <c r="BV217" i="21"/>
  <c r="BU220" i="21" s="1"/>
  <c r="BU217" i="21"/>
  <c r="BU219" i="21" s="1"/>
  <c r="BT217" i="21"/>
  <c r="BT218" i="21" s="1"/>
  <c r="BS217" i="21"/>
  <c r="BS218" i="21" s="1"/>
  <c r="BR217" i="21"/>
  <c r="BR218" i="21" s="1"/>
  <c r="BQ217" i="21"/>
  <c r="BQ219" i="21" s="1"/>
  <c r="BP217" i="21"/>
  <c r="BP218" i="21" s="1"/>
  <c r="BO217" i="21"/>
  <c r="BO218" i="21" s="1"/>
  <c r="BN217" i="21"/>
  <c r="BM220" i="21" s="1"/>
  <c r="BM217" i="21"/>
  <c r="BM219" i="21" s="1"/>
  <c r="BL217" i="21"/>
  <c r="BL218" i="21" s="1"/>
  <c r="BK217" i="21"/>
  <c r="BK218" i="21" s="1"/>
  <c r="BJ217" i="21"/>
  <c r="BJ218" i="21" s="1"/>
  <c r="BI217" i="21"/>
  <c r="BI219" i="21" s="1"/>
  <c r="BH217" i="21"/>
  <c r="BH218" i="21" s="1"/>
  <c r="BG217" i="21"/>
  <c r="BG218" i="21" s="1"/>
  <c r="BF217" i="21"/>
  <c r="BE220" i="21" s="1"/>
  <c r="BE217" i="21"/>
  <c r="BE219" i="21" s="1"/>
  <c r="BD217" i="21"/>
  <c r="BD218" i="21" s="1"/>
  <c r="BC217" i="21"/>
  <c r="BC218" i="21" s="1"/>
  <c r="BB217" i="21"/>
  <c r="BB218" i="21" s="1"/>
  <c r="BA217" i="21"/>
  <c r="BA219" i="21" s="1"/>
  <c r="AZ217" i="21"/>
  <c r="AZ218" i="21" s="1"/>
  <c r="AY217" i="21"/>
  <c r="AY218" i="21" s="1"/>
  <c r="AX217" i="21"/>
  <c r="AW220" i="21" s="1"/>
  <c r="AW217" i="21"/>
  <c r="AW219" i="21" s="1"/>
  <c r="AV217" i="21"/>
  <c r="AV218" i="21" s="1"/>
  <c r="AU217" i="21"/>
  <c r="AU218" i="21" s="1"/>
  <c r="AT217" i="21"/>
  <c r="AT218" i="21" s="1"/>
  <c r="AS217" i="21"/>
  <c r="AS219" i="21" s="1"/>
  <c r="AQ217" i="21"/>
  <c r="AQ218" i="21" s="1"/>
  <c r="AP217" i="21"/>
  <c r="AP218" i="21" s="1"/>
  <c r="AO217" i="21"/>
  <c r="AN220" i="21" s="1"/>
  <c r="AN217" i="21"/>
  <c r="AN219" i="21" s="1"/>
  <c r="AM217" i="21"/>
  <c r="AM218" i="21" s="1"/>
  <c r="AL217" i="21"/>
  <c r="AL218" i="21" s="1"/>
  <c r="AK217" i="21"/>
  <c r="AK218" i="21" s="1"/>
  <c r="AJ217" i="21"/>
  <c r="AJ219" i="21" s="1"/>
  <c r="AI217" i="21"/>
  <c r="AI218" i="21" s="1"/>
  <c r="AH217" i="21"/>
  <c r="AH218" i="21" s="1"/>
  <c r="AG217" i="21"/>
  <c r="AF220" i="21" s="1"/>
  <c r="AF217" i="21"/>
  <c r="AF219" i="21" s="1"/>
  <c r="AE217" i="21"/>
  <c r="AE218" i="21" s="1"/>
  <c r="AD217" i="21"/>
  <c r="AD218" i="21" s="1"/>
  <c r="AC217" i="21"/>
  <c r="AC218" i="21" s="1"/>
  <c r="AB217" i="21"/>
  <c r="AB219" i="21" s="1"/>
  <c r="AA217" i="21"/>
  <c r="AA218" i="21" s="1"/>
  <c r="Z217" i="21"/>
  <c r="Z218" i="21" s="1"/>
  <c r="Y217" i="21"/>
  <c r="X220" i="21" s="1"/>
  <c r="X217" i="21"/>
  <c r="X219" i="21" s="1"/>
  <c r="W217" i="21"/>
  <c r="W218" i="21" s="1"/>
  <c r="V217" i="21"/>
  <c r="V218" i="21" s="1"/>
  <c r="U217" i="21"/>
  <c r="U218" i="21" s="1"/>
  <c r="T217" i="21"/>
  <c r="T219" i="21" s="1"/>
  <c r="S217" i="21"/>
  <c r="S218" i="21" s="1"/>
  <c r="R217" i="21"/>
  <c r="R218" i="21" s="1"/>
  <c r="Q217" i="21"/>
  <c r="P220" i="21" s="1"/>
  <c r="P217" i="21"/>
  <c r="P219" i="21" s="1"/>
  <c r="O217" i="21"/>
  <c r="O218" i="21" s="1"/>
  <c r="N217" i="21"/>
  <c r="N218" i="21" s="1"/>
  <c r="M217" i="21"/>
  <c r="M218" i="21" s="1"/>
  <c r="L217" i="21"/>
  <c r="L219" i="21" s="1"/>
  <c r="K217" i="21"/>
  <c r="K218" i="21" s="1"/>
  <c r="J217" i="21"/>
  <c r="J218" i="21" s="1"/>
  <c r="I217" i="21"/>
  <c r="H220" i="21" s="1"/>
  <c r="H217" i="21"/>
  <c r="H219" i="21" s="1"/>
  <c r="G217" i="21"/>
  <c r="G218" i="21" s="1"/>
  <c r="F217" i="21"/>
  <c r="F218" i="21" s="1"/>
  <c r="E217" i="21"/>
  <c r="E218" i="21" s="1"/>
  <c r="D217" i="21"/>
  <c r="D219" i="21" s="1"/>
  <c r="C187" i="21"/>
  <c r="CG180" i="21"/>
  <c r="CC180" i="21"/>
  <c r="BY180" i="21"/>
  <c r="BU180" i="21"/>
  <c r="BQ180" i="21"/>
  <c r="BM180" i="21"/>
  <c r="BI180" i="21"/>
  <c r="BE180" i="21"/>
  <c r="BA180" i="21"/>
  <c r="AW180" i="21"/>
  <c r="AS180" i="21"/>
  <c r="AN180" i="21"/>
  <c r="AJ180" i="21"/>
  <c r="AF180" i="21"/>
  <c r="AB180" i="21"/>
  <c r="X180" i="21"/>
  <c r="T180" i="21"/>
  <c r="P180" i="21"/>
  <c r="L180" i="21"/>
  <c r="H180" i="21"/>
  <c r="D180" i="21"/>
  <c r="CG178" i="21"/>
  <c r="CC178" i="21"/>
  <c r="BY178" i="21"/>
  <c r="BU178" i="21"/>
  <c r="BQ178" i="21"/>
  <c r="BM178" i="21"/>
  <c r="BI178" i="21"/>
  <c r="BE178" i="21"/>
  <c r="BA178" i="21"/>
  <c r="AW178" i="21"/>
  <c r="AS178" i="21"/>
  <c r="AN178" i="21"/>
  <c r="AJ178" i="21"/>
  <c r="AF178" i="21"/>
  <c r="AB178" i="21"/>
  <c r="X178" i="21"/>
  <c r="T178" i="21"/>
  <c r="P178" i="21"/>
  <c r="L178" i="21"/>
  <c r="H178" i="21"/>
  <c r="D178" i="21"/>
  <c r="CJ172" i="21"/>
  <c r="CJ173" i="21" s="1"/>
  <c r="CI172" i="21"/>
  <c r="CI173" i="21" s="1"/>
  <c r="CH172" i="21"/>
  <c r="CG175" i="21" s="1"/>
  <c r="CG172" i="21"/>
  <c r="CG174" i="21" s="1"/>
  <c r="CF172" i="21"/>
  <c r="CF173" i="21" s="1"/>
  <c r="CE172" i="21"/>
  <c r="CE173" i="21" s="1"/>
  <c r="CD172" i="21"/>
  <c r="CC175" i="21" s="1"/>
  <c r="CC172" i="21"/>
  <c r="CC174" i="21" s="1"/>
  <c r="CB172" i="21"/>
  <c r="CB173" i="21" s="1"/>
  <c r="CA172" i="21"/>
  <c r="CA173" i="21" s="1"/>
  <c r="BZ172" i="21"/>
  <c r="BY175" i="21" s="1"/>
  <c r="BY172" i="21"/>
  <c r="BY174" i="21" s="1"/>
  <c r="BX172" i="21"/>
  <c r="BX173" i="21" s="1"/>
  <c r="BW172" i="21"/>
  <c r="BW173" i="21" s="1"/>
  <c r="BV172" i="21"/>
  <c r="BU175" i="21" s="1"/>
  <c r="BU172" i="21"/>
  <c r="BU174" i="21" s="1"/>
  <c r="BT172" i="21"/>
  <c r="BT173" i="21" s="1"/>
  <c r="BS172" i="21"/>
  <c r="BS173" i="21" s="1"/>
  <c r="BR172" i="21"/>
  <c r="BQ175" i="21" s="1"/>
  <c r="BQ172" i="21"/>
  <c r="BQ174" i="21" s="1"/>
  <c r="BP172" i="21"/>
  <c r="BP173" i="21" s="1"/>
  <c r="BO172" i="21"/>
  <c r="BO173" i="21" s="1"/>
  <c r="BN172" i="21"/>
  <c r="BM175" i="21" s="1"/>
  <c r="BM172" i="21"/>
  <c r="BM174" i="21" s="1"/>
  <c r="BL172" i="21"/>
  <c r="BL173" i="21" s="1"/>
  <c r="BK172" i="21"/>
  <c r="BK173" i="21" s="1"/>
  <c r="BJ172" i="21"/>
  <c r="BI175" i="21" s="1"/>
  <c r="BI172" i="21"/>
  <c r="BI174" i="21" s="1"/>
  <c r="BH172" i="21"/>
  <c r="BH173" i="21" s="1"/>
  <c r="BG172" i="21"/>
  <c r="BG173" i="21" s="1"/>
  <c r="BF172" i="21"/>
  <c r="BE175" i="21" s="1"/>
  <c r="BE172" i="21"/>
  <c r="BE174" i="21" s="1"/>
  <c r="BD172" i="21"/>
  <c r="BD173" i="21" s="1"/>
  <c r="BC172" i="21"/>
  <c r="BC173" i="21" s="1"/>
  <c r="BB172" i="21"/>
  <c r="BA175" i="21" s="1"/>
  <c r="BA172" i="21"/>
  <c r="BA174" i="21" s="1"/>
  <c r="AZ172" i="21"/>
  <c r="AZ173" i="21" s="1"/>
  <c r="AY172" i="21"/>
  <c r="AY173" i="21" s="1"/>
  <c r="AX172" i="21"/>
  <c r="AW175" i="21" s="1"/>
  <c r="AW172" i="21"/>
  <c r="AW174" i="21" s="1"/>
  <c r="AV172" i="21"/>
  <c r="AV173" i="21" s="1"/>
  <c r="AU172" i="21"/>
  <c r="AU173" i="21" s="1"/>
  <c r="AT172" i="21"/>
  <c r="AS175" i="21" s="1"/>
  <c r="AS172" i="21"/>
  <c r="AS174" i="21" s="1"/>
  <c r="AQ172" i="21"/>
  <c r="AQ173" i="21" s="1"/>
  <c r="AP172" i="21"/>
  <c r="AP173" i="21" s="1"/>
  <c r="AO172" i="21"/>
  <c r="AN175" i="21" s="1"/>
  <c r="AN172" i="21"/>
  <c r="AN174" i="21" s="1"/>
  <c r="AM172" i="21"/>
  <c r="AM173" i="21" s="1"/>
  <c r="AL172" i="21"/>
  <c r="AL173" i="21" s="1"/>
  <c r="AK172" i="21"/>
  <c r="AJ175" i="21" s="1"/>
  <c r="AJ172" i="21"/>
  <c r="AJ174" i="21" s="1"/>
  <c r="AI172" i="21"/>
  <c r="AI173" i="21" s="1"/>
  <c r="AH172" i="21"/>
  <c r="AH173" i="21" s="1"/>
  <c r="AG172" i="21"/>
  <c r="AF175" i="21" s="1"/>
  <c r="AF172" i="21"/>
  <c r="AF174" i="21" s="1"/>
  <c r="AE172" i="21"/>
  <c r="AE173" i="21" s="1"/>
  <c r="AD172" i="21"/>
  <c r="AD173" i="21" s="1"/>
  <c r="AC172" i="21"/>
  <c r="AB175" i="21" s="1"/>
  <c r="AB172" i="21"/>
  <c r="AB174" i="21" s="1"/>
  <c r="AA172" i="21"/>
  <c r="AA173" i="21" s="1"/>
  <c r="Z172" i="21"/>
  <c r="Z173" i="21" s="1"/>
  <c r="Y172" i="21"/>
  <c r="X175" i="21" s="1"/>
  <c r="X172" i="21"/>
  <c r="X174" i="21" s="1"/>
  <c r="W172" i="21"/>
  <c r="W173" i="21" s="1"/>
  <c r="V172" i="21"/>
  <c r="V173" i="21" s="1"/>
  <c r="U172" i="21"/>
  <c r="T175" i="21" s="1"/>
  <c r="T172" i="21"/>
  <c r="T174" i="21" s="1"/>
  <c r="S172" i="21"/>
  <c r="S173" i="21" s="1"/>
  <c r="R172" i="21"/>
  <c r="R173" i="21" s="1"/>
  <c r="Q172" i="21"/>
  <c r="P175" i="21" s="1"/>
  <c r="P172" i="21"/>
  <c r="P174" i="21" s="1"/>
  <c r="O172" i="21"/>
  <c r="O173" i="21" s="1"/>
  <c r="N172" i="21"/>
  <c r="N173" i="21" s="1"/>
  <c r="M172" i="21"/>
  <c r="L175" i="21" s="1"/>
  <c r="L172" i="21"/>
  <c r="L174" i="21" s="1"/>
  <c r="K172" i="21"/>
  <c r="K173" i="21" s="1"/>
  <c r="J172" i="21"/>
  <c r="J173" i="21" s="1"/>
  <c r="I172" i="21"/>
  <c r="H175" i="21" s="1"/>
  <c r="H172" i="21"/>
  <c r="H174" i="21" s="1"/>
  <c r="G172" i="21"/>
  <c r="G173" i="21" s="1"/>
  <c r="F172" i="21"/>
  <c r="F173" i="21" s="1"/>
  <c r="E172" i="21"/>
  <c r="D175" i="21" s="1"/>
  <c r="D172" i="21"/>
  <c r="D174" i="21" s="1"/>
  <c r="C143" i="21"/>
  <c r="BY136" i="21"/>
  <c r="BU136" i="21"/>
  <c r="BQ136" i="21"/>
  <c r="BM136" i="21"/>
  <c r="BI136" i="21"/>
  <c r="BE136" i="21"/>
  <c r="BA136" i="21"/>
  <c r="AW136" i="21"/>
  <c r="AS136" i="21"/>
  <c r="AN136" i="21"/>
  <c r="AJ136" i="21"/>
  <c r="AF136" i="21"/>
  <c r="AB136" i="21"/>
  <c r="X136" i="21"/>
  <c r="T136" i="21"/>
  <c r="P136" i="21"/>
  <c r="L136" i="21"/>
  <c r="H136" i="21"/>
  <c r="D136" i="21"/>
  <c r="BY134" i="21"/>
  <c r="BU134" i="21"/>
  <c r="BQ134" i="21"/>
  <c r="BM134" i="21"/>
  <c r="BI134" i="21"/>
  <c r="BE134" i="21"/>
  <c r="BA134" i="21"/>
  <c r="AW134" i="21"/>
  <c r="AS134" i="21"/>
  <c r="AN134" i="21"/>
  <c r="AJ134" i="21"/>
  <c r="AF134" i="21"/>
  <c r="AB134" i="21"/>
  <c r="X134" i="21"/>
  <c r="T134" i="21"/>
  <c r="P134" i="21"/>
  <c r="L134" i="21"/>
  <c r="H134" i="21"/>
  <c r="D134" i="21"/>
  <c r="CB128" i="21"/>
  <c r="CA128" i="21"/>
  <c r="BZ128" i="21"/>
  <c r="BY128" i="21"/>
  <c r="BX128" i="21"/>
  <c r="BW128" i="21"/>
  <c r="BV128" i="21"/>
  <c r="BU128" i="21"/>
  <c r="BT128" i="21"/>
  <c r="BS128" i="21"/>
  <c r="BR128" i="21"/>
  <c r="BQ128" i="21"/>
  <c r="BP128" i="21"/>
  <c r="BO128" i="21"/>
  <c r="BN128" i="21"/>
  <c r="BM128" i="21"/>
  <c r="BL128" i="21"/>
  <c r="BK128" i="21"/>
  <c r="BJ128" i="21"/>
  <c r="BI128" i="21"/>
  <c r="BH128" i="21"/>
  <c r="BG128" i="21"/>
  <c r="BF128" i="21"/>
  <c r="BE128" i="21"/>
  <c r="BD128" i="21"/>
  <c r="BC128" i="21"/>
  <c r="BB128" i="21"/>
  <c r="BA128" i="21"/>
  <c r="AZ128" i="21"/>
  <c r="AY128" i="21"/>
  <c r="AX128" i="21"/>
  <c r="AW128" i="21"/>
  <c r="AV128" i="21"/>
  <c r="AU128" i="21"/>
  <c r="AT128" i="21"/>
  <c r="AS128" i="21"/>
  <c r="AQ128" i="21"/>
  <c r="AP128" i="21"/>
  <c r="AO128" i="21"/>
  <c r="AN128" i="21"/>
  <c r="AM128" i="21"/>
  <c r="AL128" i="21"/>
  <c r="AK128" i="21"/>
  <c r="AJ131" i="21" s="1"/>
  <c r="AJ128" i="21"/>
  <c r="AJ130" i="21" s="1"/>
  <c r="AI128" i="21"/>
  <c r="AI129" i="21" s="1"/>
  <c r="AH128" i="21"/>
  <c r="AH129" i="21" s="1"/>
  <c r="AG128" i="21"/>
  <c r="AF131" i="21" s="1"/>
  <c r="AF128" i="21"/>
  <c r="AF130" i="21" s="1"/>
  <c r="AE128" i="21"/>
  <c r="AE129" i="21" s="1"/>
  <c r="AD128" i="21"/>
  <c r="AD129" i="21" s="1"/>
  <c r="AC128" i="21"/>
  <c r="AB131" i="21" s="1"/>
  <c r="AB128" i="21"/>
  <c r="AB130" i="21" s="1"/>
  <c r="AA128" i="21"/>
  <c r="AA129" i="21" s="1"/>
  <c r="Z128" i="21"/>
  <c r="Z129" i="21" s="1"/>
  <c r="Y128" i="21"/>
  <c r="X131" i="21" s="1"/>
  <c r="X128" i="21"/>
  <c r="X130" i="21" s="1"/>
  <c r="W128" i="21"/>
  <c r="W129" i="21" s="1"/>
  <c r="V128" i="21"/>
  <c r="V129" i="21" s="1"/>
  <c r="U128" i="21"/>
  <c r="T131" i="21" s="1"/>
  <c r="T128" i="21"/>
  <c r="T130" i="21" s="1"/>
  <c r="S128" i="21"/>
  <c r="S129" i="21" s="1"/>
  <c r="R128" i="21"/>
  <c r="R129" i="21" s="1"/>
  <c r="Q128" i="21"/>
  <c r="P131" i="21" s="1"/>
  <c r="P128" i="21"/>
  <c r="P130" i="21" s="1"/>
  <c r="O128" i="21"/>
  <c r="O129" i="21" s="1"/>
  <c r="N128" i="21"/>
  <c r="N129" i="21" s="1"/>
  <c r="M128" i="21"/>
  <c r="L131" i="21" s="1"/>
  <c r="L128" i="21"/>
  <c r="L130" i="21" s="1"/>
  <c r="K128" i="21"/>
  <c r="K129" i="21" s="1"/>
  <c r="J128" i="21"/>
  <c r="J129" i="21" s="1"/>
  <c r="I128" i="21"/>
  <c r="H131" i="21" s="1"/>
  <c r="H128" i="21"/>
  <c r="H130" i="21" s="1"/>
  <c r="G128" i="21"/>
  <c r="G129" i="21" s="1"/>
  <c r="F128" i="21"/>
  <c r="F129" i="21" s="1"/>
  <c r="E128" i="21"/>
  <c r="D131" i="21" s="1"/>
  <c r="D128" i="21"/>
  <c r="D130" i="21" s="1"/>
  <c r="C101" i="21"/>
  <c r="CS92" i="21"/>
  <c r="CO92" i="21"/>
  <c r="CK92" i="21"/>
  <c r="CG92" i="21"/>
  <c r="CC92" i="21"/>
  <c r="BY92" i="21"/>
  <c r="BU92" i="21"/>
  <c r="BQ92" i="21"/>
  <c r="BM92" i="21"/>
  <c r="BI92" i="21"/>
  <c r="BE92" i="21"/>
  <c r="BA92" i="21"/>
  <c r="AW92" i="21"/>
  <c r="CV86" i="21"/>
  <c r="CU86" i="21"/>
  <c r="CU87" i="21" s="1"/>
  <c r="CT86" i="21"/>
  <c r="CS89" i="21" s="1"/>
  <c r="CS86" i="21"/>
  <c r="CS87" i="21" s="1"/>
  <c r="CR86" i="21"/>
  <c r="CQ86" i="21"/>
  <c r="CQ87" i="21" s="1"/>
  <c r="CP86" i="21"/>
  <c r="CO89" i="21" s="1"/>
  <c r="CO86" i="21"/>
  <c r="CO88" i="21" s="1"/>
  <c r="CN86" i="21"/>
  <c r="CM86" i="21"/>
  <c r="CM87" i="21" s="1"/>
  <c r="CL86" i="21"/>
  <c r="CK89" i="21" s="1"/>
  <c r="CK86" i="21"/>
  <c r="CK87" i="21" s="1"/>
  <c r="CJ86" i="21"/>
  <c r="CI86" i="21"/>
  <c r="CI87" i="21" s="1"/>
  <c r="CH86" i="21"/>
  <c r="CG89" i="21" s="1"/>
  <c r="CG86" i="21"/>
  <c r="CG88" i="21" s="1"/>
  <c r="CF86" i="21"/>
  <c r="CE86" i="21"/>
  <c r="CE87" i="21" s="1"/>
  <c r="CD86" i="21"/>
  <c r="CC89" i="21" s="1"/>
  <c r="CC86" i="21"/>
  <c r="CC87" i="21" s="1"/>
  <c r="CB86" i="21"/>
  <c r="CA86" i="21"/>
  <c r="CA87" i="21" s="1"/>
  <c r="BZ86" i="21"/>
  <c r="BY89" i="21" s="1"/>
  <c r="BY86" i="21"/>
  <c r="BY88" i="21" s="1"/>
  <c r="BX86" i="21"/>
  <c r="BW86" i="21"/>
  <c r="BW87" i="21" s="1"/>
  <c r="BV86" i="21"/>
  <c r="BU89" i="21" s="1"/>
  <c r="BU86" i="21"/>
  <c r="BU87" i="21" s="1"/>
  <c r="BT86" i="21"/>
  <c r="BS86" i="21"/>
  <c r="BS87" i="21" s="1"/>
  <c r="BR86" i="21"/>
  <c r="BQ89" i="21" s="1"/>
  <c r="BQ86" i="21"/>
  <c r="BQ88" i="21" s="1"/>
  <c r="BP86" i="21"/>
  <c r="BO86" i="21"/>
  <c r="BO87" i="21" s="1"/>
  <c r="BN86" i="21"/>
  <c r="BM89" i="21" s="1"/>
  <c r="BM86" i="21"/>
  <c r="BM87" i="21" s="1"/>
  <c r="BL86" i="21"/>
  <c r="BK86" i="21"/>
  <c r="BK87" i="21" s="1"/>
  <c r="BJ86" i="21"/>
  <c r="BI89" i="21" s="1"/>
  <c r="BI86" i="21"/>
  <c r="BI88" i="21" s="1"/>
  <c r="BH86" i="21"/>
  <c r="BG86" i="21"/>
  <c r="BG87" i="21" s="1"/>
  <c r="BF86" i="21"/>
  <c r="BE89" i="21" s="1"/>
  <c r="BE86" i="21"/>
  <c r="BE87" i="21" s="1"/>
  <c r="BD86" i="21"/>
  <c r="BC86" i="21"/>
  <c r="BC87" i="21" s="1"/>
  <c r="BB86" i="21"/>
  <c r="BA89" i="21" s="1"/>
  <c r="BA86" i="21"/>
  <c r="BA88" i="21" s="1"/>
  <c r="AZ86" i="21"/>
  <c r="AY86" i="21"/>
  <c r="AY87" i="21" s="1"/>
  <c r="AX86" i="21"/>
  <c r="AW89" i="21" s="1"/>
  <c r="AW86" i="21"/>
  <c r="AW87" i="21" s="1"/>
  <c r="AU86" i="21"/>
  <c r="AT86" i="21"/>
  <c r="AT87" i="21" s="1"/>
  <c r="AS86" i="21"/>
  <c r="AR89" i="21" s="1"/>
  <c r="AR86" i="21"/>
  <c r="AR88" i="21" s="1"/>
  <c r="AQ86" i="21"/>
  <c r="AP86" i="21"/>
  <c r="AP87" i="21" s="1"/>
  <c r="AO86" i="21"/>
  <c r="AN89" i="21" s="1"/>
  <c r="AN86" i="21"/>
  <c r="AN87" i="21" s="1"/>
  <c r="AM86" i="21"/>
  <c r="AL86" i="21"/>
  <c r="AL87" i="21" s="1"/>
  <c r="AK86" i="21"/>
  <c r="AJ89" i="21" s="1"/>
  <c r="AJ86" i="21"/>
  <c r="AJ88" i="21" s="1"/>
  <c r="AI86" i="21"/>
  <c r="AH86" i="21"/>
  <c r="AH87" i="21" s="1"/>
  <c r="AG86" i="21"/>
  <c r="AF89" i="21" s="1"/>
  <c r="AF86" i="21"/>
  <c r="AF87" i="21" s="1"/>
  <c r="AE86" i="21"/>
  <c r="AD86" i="21"/>
  <c r="AD87" i="21" s="1"/>
  <c r="AC86" i="21"/>
  <c r="AB89" i="21" s="1"/>
  <c r="AB86" i="21"/>
  <c r="AB88" i="21" s="1"/>
  <c r="AA86" i="21"/>
  <c r="Z86" i="21"/>
  <c r="Z87" i="21" s="1"/>
  <c r="Y86" i="21"/>
  <c r="X89" i="21" s="1"/>
  <c r="X86" i="21"/>
  <c r="X87" i="21" s="1"/>
  <c r="W86" i="21"/>
  <c r="V86" i="21"/>
  <c r="V87" i="21" s="1"/>
  <c r="U86" i="21"/>
  <c r="T89" i="21" s="1"/>
  <c r="T86" i="21"/>
  <c r="T88" i="21" s="1"/>
  <c r="S86" i="21"/>
  <c r="R86" i="21"/>
  <c r="R87" i="21" s="1"/>
  <c r="Q86" i="21"/>
  <c r="P89" i="21" s="1"/>
  <c r="P86" i="21"/>
  <c r="P87" i="21" s="1"/>
  <c r="O86" i="21"/>
  <c r="N86" i="21"/>
  <c r="N87" i="21" s="1"/>
  <c r="M86" i="21"/>
  <c r="L89" i="21" s="1"/>
  <c r="L86" i="21"/>
  <c r="L88" i="21" s="1"/>
  <c r="K86" i="21"/>
  <c r="J86" i="21"/>
  <c r="J87" i="21" s="1"/>
  <c r="I86" i="21"/>
  <c r="H89" i="21" s="1"/>
  <c r="H86" i="21"/>
  <c r="H87" i="21" s="1"/>
  <c r="G86" i="21"/>
  <c r="F86" i="21"/>
  <c r="F87" i="21" s="1"/>
  <c r="E86" i="21"/>
  <c r="D89" i="21" s="1"/>
  <c r="D86" i="21"/>
  <c r="D88" i="21" s="1"/>
  <c r="C54" i="21"/>
  <c r="CO94" i="21" s="1"/>
  <c r="CK43" i="21"/>
  <c r="CG43" i="21"/>
  <c r="CC43" i="21"/>
  <c r="BY43" i="21"/>
  <c r="BU43" i="21"/>
  <c r="BQ43" i="21"/>
  <c r="BM43" i="21"/>
  <c r="BI43" i="21"/>
  <c r="BE43" i="21"/>
  <c r="BA43" i="21"/>
  <c r="AW43" i="21"/>
  <c r="AR43" i="21"/>
  <c r="AN43" i="21"/>
  <c r="AJ43" i="21"/>
  <c r="AF43" i="21"/>
  <c r="AB43" i="21"/>
  <c r="X43" i="21"/>
  <c r="T43" i="21"/>
  <c r="P43" i="21"/>
  <c r="L43" i="21"/>
  <c r="H43" i="21"/>
  <c r="D43" i="21"/>
  <c r="CK42" i="21"/>
  <c r="CG42" i="21"/>
  <c r="CC42" i="21"/>
  <c r="BY42" i="21"/>
  <c r="BU42" i="21"/>
  <c r="BQ42" i="21"/>
  <c r="BM42" i="21"/>
  <c r="BI42" i="21"/>
  <c r="BE42" i="21"/>
  <c r="BA42" i="21"/>
  <c r="AW42" i="21"/>
  <c r="AR42" i="21"/>
  <c r="AN42" i="21"/>
  <c r="AJ42" i="21"/>
  <c r="AF42" i="21"/>
  <c r="AB42" i="21"/>
  <c r="X42" i="21"/>
  <c r="T42" i="21"/>
  <c r="P42" i="21"/>
  <c r="L42" i="21"/>
  <c r="H42" i="21"/>
  <c r="D42" i="21"/>
  <c r="CN37" i="21"/>
  <c r="CM37" i="21"/>
  <c r="CL37" i="21"/>
  <c r="CK37" i="21"/>
  <c r="CJ37" i="21"/>
  <c r="CI37" i="21"/>
  <c r="CH37" i="21"/>
  <c r="CG37" i="21"/>
  <c r="CF37" i="21"/>
  <c r="CF38" i="21" s="1"/>
  <c r="CE37" i="21"/>
  <c r="CD37" i="21"/>
  <c r="CC40" i="21" s="1"/>
  <c r="CC37" i="21"/>
  <c r="CB37" i="21"/>
  <c r="CB38" i="21" s="1"/>
  <c r="CA37" i="21"/>
  <c r="CA38" i="21" s="1"/>
  <c r="BZ37" i="21"/>
  <c r="BY40" i="21" s="1"/>
  <c r="BY37" i="21"/>
  <c r="BY39" i="21" s="1"/>
  <c r="BX37" i="21"/>
  <c r="BX38" i="21" s="1"/>
  <c r="BW37" i="21"/>
  <c r="BW38" i="21" s="1"/>
  <c r="BV37" i="21"/>
  <c r="BU40" i="21" s="1"/>
  <c r="BU37" i="21"/>
  <c r="BU39" i="21" s="1"/>
  <c r="BT37" i="21"/>
  <c r="BT38" i="21" s="1"/>
  <c r="BS37" i="21"/>
  <c r="BS38" i="21" s="1"/>
  <c r="BR37" i="21"/>
  <c r="BQ40" i="21" s="1"/>
  <c r="BQ37" i="21"/>
  <c r="BQ39" i="21" s="1"/>
  <c r="BP37" i="21"/>
  <c r="BP38" i="21" s="1"/>
  <c r="BO37" i="21"/>
  <c r="BO38" i="21" s="1"/>
  <c r="BN37" i="21"/>
  <c r="BM40" i="21" s="1"/>
  <c r="BM37" i="21"/>
  <c r="BM39" i="21" s="1"/>
  <c r="BL37" i="21"/>
  <c r="BL38" i="21" s="1"/>
  <c r="BK37" i="21"/>
  <c r="BK38" i="21" s="1"/>
  <c r="BJ37" i="21"/>
  <c r="BI40" i="21" s="1"/>
  <c r="BI37" i="21"/>
  <c r="BI39" i="21" s="1"/>
  <c r="BH37" i="21"/>
  <c r="BH38" i="21" s="1"/>
  <c r="BG37" i="21"/>
  <c r="BG38" i="21" s="1"/>
  <c r="BF37" i="21"/>
  <c r="BE40" i="21" s="1"/>
  <c r="BE37" i="21"/>
  <c r="BE39" i="21" s="1"/>
  <c r="BD37" i="21"/>
  <c r="BD38" i="21" s="1"/>
  <c r="BC37" i="21"/>
  <c r="BC38" i="21" s="1"/>
  <c r="BB37" i="21"/>
  <c r="BA40" i="21" s="1"/>
  <c r="BA37" i="21"/>
  <c r="BA39" i="21" s="1"/>
  <c r="AZ37" i="21"/>
  <c r="AZ38" i="21" s="1"/>
  <c r="AY37" i="21"/>
  <c r="AY38" i="21" s="1"/>
  <c r="AX37" i="21"/>
  <c r="AW40" i="21" s="1"/>
  <c r="AW37" i="21"/>
  <c r="AW39" i="21" s="1"/>
  <c r="AU37" i="21"/>
  <c r="AU38" i="21" s="1"/>
  <c r="AT37" i="21"/>
  <c r="AT38" i="21" s="1"/>
  <c r="AS37" i="21"/>
  <c r="AR40" i="21" s="1"/>
  <c r="AR37" i="21"/>
  <c r="AR39" i="21" s="1"/>
  <c r="AQ37" i="21"/>
  <c r="AQ38" i="21" s="1"/>
  <c r="AP37" i="21"/>
  <c r="AP38" i="21" s="1"/>
  <c r="AO37" i="21"/>
  <c r="AN40" i="21" s="1"/>
  <c r="AN37" i="21"/>
  <c r="AN39" i="21" s="1"/>
  <c r="AM37" i="21"/>
  <c r="AM38" i="21" s="1"/>
  <c r="AL37" i="21"/>
  <c r="AL38" i="21" s="1"/>
  <c r="AK37" i="21"/>
  <c r="AJ40" i="21" s="1"/>
  <c r="AJ37" i="21"/>
  <c r="AJ39" i="21" s="1"/>
  <c r="AI37" i="21"/>
  <c r="AI38" i="21" s="1"/>
  <c r="AH37" i="21"/>
  <c r="AH38" i="21" s="1"/>
  <c r="AG37" i="21"/>
  <c r="AF40" i="21" s="1"/>
  <c r="AF37" i="21"/>
  <c r="AF39" i="21" s="1"/>
  <c r="AE37" i="21"/>
  <c r="AE38" i="21" s="1"/>
  <c r="AD37" i="21"/>
  <c r="AD38" i="21" s="1"/>
  <c r="AC37" i="21"/>
  <c r="AB40" i="21" s="1"/>
  <c r="AB37" i="21"/>
  <c r="AB39" i="21" s="1"/>
  <c r="AA37" i="21"/>
  <c r="AA38" i="21" s="1"/>
  <c r="Z37" i="21"/>
  <c r="Z38" i="21" s="1"/>
  <c r="Y37" i="21"/>
  <c r="X40" i="21" s="1"/>
  <c r="X37" i="21"/>
  <c r="X39" i="21" s="1"/>
  <c r="W37" i="21"/>
  <c r="W38" i="21" s="1"/>
  <c r="V37" i="21"/>
  <c r="V38" i="21" s="1"/>
  <c r="U37" i="21"/>
  <c r="T40" i="21" s="1"/>
  <c r="T37" i="21"/>
  <c r="T39" i="21" s="1"/>
  <c r="S37" i="21"/>
  <c r="S38" i="21" s="1"/>
  <c r="R37" i="21"/>
  <c r="R38" i="21" s="1"/>
  <c r="Q37" i="21"/>
  <c r="P40" i="21" s="1"/>
  <c r="P37" i="21"/>
  <c r="P39" i="21" s="1"/>
  <c r="O37" i="21"/>
  <c r="O38" i="21" s="1"/>
  <c r="N37" i="21"/>
  <c r="N38" i="21" s="1"/>
  <c r="M37" i="21"/>
  <c r="L40" i="21" s="1"/>
  <c r="L37" i="21"/>
  <c r="L39" i="21" s="1"/>
  <c r="K37" i="21"/>
  <c r="K38" i="21" s="1"/>
  <c r="J37" i="21"/>
  <c r="J38" i="21" s="1"/>
  <c r="I37" i="21"/>
  <c r="H40" i="21" s="1"/>
  <c r="H37" i="21"/>
  <c r="H39" i="21" s="1"/>
  <c r="G37" i="21"/>
  <c r="G38" i="21" s="1"/>
  <c r="F37" i="21"/>
  <c r="F38" i="21" s="1"/>
  <c r="E37" i="21"/>
  <c r="D40" i="21" s="1"/>
  <c r="D37" i="21"/>
  <c r="D39" i="21" s="1"/>
  <c r="C7" i="21"/>
  <c r="E218" i="23" l="1"/>
  <c r="G218" i="23"/>
  <c r="K218" i="23"/>
  <c r="M218" i="23"/>
  <c r="O218" i="23"/>
  <c r="S218" i="23"/>
  <c r="U218" i="23"/>
  <c r="W218" i="23"/>
  <c r="AA218" i="23"/>
  <c r="AC218" i="23"/>
  <c r="AE218" i="23"/>
  <c r="AI218" i="23"/>
  <c r="AK218" i="23"/>
  <c r="AM218" i="23"/>
  <c r="AQ218" i="23"/>
  <c r="AT218" i="23"/>
  <c r="AV218" i="23"/>
  <c r="AZ218" i="23"/>
  <c r="BB218" i="23"/>
  <c r="BD218" i="23"/>
  <c r="BH218" i="23"/>
  <c r="BJ218" i="23"/>
  <c r="BL218" i="23"/>
  <c r="BP218" i="23"/>
  <c r="BR218" i="23"/>
  <c r="BT218" i="23"/>
  <c r="BX218" i="23"/>
  <c r="BZ218" i="23"/>
  <c r="CB218" i="23"/>
  <c r="CF218" i="23"/>
  <c r="CH218" i="23"/>
  <c r="CJ218" i="23"/>
  <c r="CN218" i="23"/>
  <c r="F218" i="23"/>
  <c r="J218" i="23"/>
  <c r="N218" i="23"/>
  <c r="R218" i="23"/>
  <c r="V218" i="23"/>
  <c r="Z218" i="23"/>
  <c r="AD218" i="23"/>
  <c r="AH218" i="23"/>
  <c r="AL218" i="23"/>
  <c r="AP218" i="23"/>
  <c r="AU218" i="23"/>
  <c r="AY218" i="23"/>
  <c r="BC218" i="23"/>
  <c r="BG218" i="23"/>
  <c r="BK218" i="23"/>
  <c r="BO218" i="23"/>
  <c r="BS218" i="23"/>
  <c r="BW218" i="23"/>
  <c r="CA218" i="23"/>
  <c r="CE218" i="23"/>
  <c r="CI218" i="23"/>
  <c r="CM218" i="23"/>
  <c r="F129" i="23"/>
  <c r="J129" i="23"/>
  <c r="N129" i="23"/>
  <c r="R129" i="23"/>
  <c r="V129" i="23"/>
  <c r="Z129" i="23"/>
  <c r="AD129" i="23"/>
  <c r="G129" i="23"/>
  <c r="K129" i="23"/>
  <c r="O129" i="23"/>
  <c r="S129" i="23"/>
  <c r="W129" i="23"/>
  <c r="AA129" i="23"/>
  <c r="AE129" i="23"/>
  <c r="AI129" i="23"/>
  <c r="G173" i="22"/>
  <c r="K173" i="22"/>
  <c r="O173" i="22"/>
  <c r="S173" i="22"/>
  <c r="W173" i="22"/>
  <c r="AA173" i="22"/>
  <c r="AE173" i="22"/>
  <c r="AI173" i="22"/>
  <c r="AM173" i="22"/>
  <c r="AQ173" i="22"/>
  <c r="AV173" i="22"/>
  <c r="AZ173" i="22"/>
  <c r="BD173" i="22"/>
  <c r="BH173" i="22"/>
  <c r="BL173" i="22"/>
  <c r="BP173" i="22"/>
  <c r="BT173" i="22"/>
  <c r="BX173" i="22"/>
  <c r="CB173" i="22"/>
  <c r="CF173" i="22"/>
  <c r="CJ173" i="22"/>
  <c r="F218" i="22"/>
  <c r="J218" i="22"/>
  <c r="N218" i="22"/>
  <c r="R218" i="22"/>
  <c r="V218" i="22"/>
  <c r="Z218" i="22"/>
  <c r="AD218" i="22"/>
  <c r="AH218" i="22"/>
  <c r="AL218" i="22"/>
  <c r="AP218" i="22"/>
  <c r="AU218" i="22"/>
  <c r="AY218" i="22"/>
  <c r="BC218" i="22"/>
  <c r="BG218" i="22"/>
  <c r="BK218" i="22"/>
  <c r="BO218" i="22"/>
  <c r="BS218" i="22"/>
  <c r="BW218" i="22"/>
  <c r="CA218" i="22"/>
  <c r="CE218" i="22"/>
  <c r="CI218" i="22"/>
  <c r="CM218" i="22"/>
  <c r="F173" i="22"/>
  <c r="H173" i="22"/>
  <c r="J173" i="22"/>
  <c r="N173" i="22"/>
  <c r="P173" i="22"/>
  <c r="R173" i="22"/>
  <c r="V173" i="22"/>
  <c r="Z173" i="22"/>
  <c r="AD173" i="22"/>
  <c r="AH173" i="22"/>
  <c r="AL173" i="22"/>
  <c r="AP173" i="22"/>
  <c r="AU173" i="22"/>
  <c r="AY173" i="22"/>
  <c r="BC173" i="22"/>
  <c r="BG173" i="22"/>
  <c r="BK173" i="22"/>
  <c r="BO173" i="22"/>
  <c r="BS173" i="22"/>
  <c r="BW173" i="22"/>
  <c r="CA173" i="22"/>
  <c r="CE173" i="22"/>
  <c r="CI173" i="22"/>
  <c r="E218" i="22"/>
  <c r="G218" i="22"/>
  <c r="K218" i="22"/>
  <c r="M218" i="22"/>
  <c r="O218" i="22"/>
  <c r="S218" i="22"/>
  <c r="U218" i="22"/>
  <c r="W218" i="22"/>
  <c r="AA218" i="22"/>
  <c r="AC218" i="22"/>
  <c r="AE218" i="22"/>
  <c r="AI218" i="22"/>
  <c r="AK218" i="22"/>
  <c r="AM218" i="22"/>
  <c r="AQ218" i="22"/>
  <c r="AT218" i="22"/>
  <c r="AV218" i="22"/>
  <c r="AZ218" i="22"/>
  <c r="BB218" i="22"/>
  <c r="BD218" i="22"/>
  <c r="BH218" i="22"/>
  <c r="BJ218" i="22"/>
  <c r="BL218" i="22"/>
  <c r="BP218" i="22"/>
  <c r="BR218" i="22"/>
  <c r="BT218" i="22"/>
  <c r="BX218" i="22"/>
  <c r="BZ218" i="22"/>
  <c r="CB218" i="22"/>
  <c r="CF218" i="22"/>
  <c r="CH218" i="22"/>
  <c r="CJ218" i="22"/>
  <c r="CN218" i="22"/>
  <c r="CC39" i="23"/>
  <c r="CC38" i="23"/>
  <c r="CE38" i="23"/>
  <c r="CG39" i="23"/>
  <c r="CG38" i="23"/>
  <c r="CI38" i="23"/>
  <c r="CK39" i="23"/>
  <c r="CK38" i="23"/>
  <c r="CM38" i="23"/>
  <c r="D38" i="23"/>
  <c r="H38" i="23"/>
  <c r="L38" i="23"/>
  <c r="P38" i="23"/>
  <c r="T38" i="23"/>
  <c r="X38" i="23"/>
  <c r="AB38" i="23"/>
  <c r="AF38" i="23"/>
  <c r="AJ38" i="23"/>
  <c r="AN38" i="23"/>
  <c r="AR38" i="23"/>
  <c r="AW38" i="23"/>
  <c r="BA38" i="23"/>
  <c r="BE38" i="23"/>
  <c r="BI38" i="23"/>
  <c r="BM38" i="23"/>
  <c r="BQ38" i="23"/>
  <c r="BU38" i="23"/>
  <c r="BY38" i="23"/>
  <c r="CK47" i="23"/>
  <c r="CC47" i="23"/>
  <c r="BU47" i="23"/>
  <c r="BM47" i="23"/>
  <c r="BE47" i="23"/>
  <c r="AW47" i="23"/>
  <c r="AN47" i="23"/>
  <c r="AF47" i="23"/>
  <c r="X47" i="23"/>
  <c r="P47" i="23"/>
  <c r="H47" i="23"/>
  <c r="CK45" i="23"/>
  <c r="CC45" i="23"/>
  <c r="BU45" i="23"/>
  <c r="BM45" i="23"/>
  <c r="BE45" i="23"/>
  <c r="AW45" i="23"/>
  <c r="AN45" i="23"/>
  <c r="AF45" i="23"/>
  <c r="X45" i="23"/>
  <c r="P45" i="23"/>
  <c r="H45" i="23"/>
  <c r="CG47" i="23"/>
  <c r="BY47" i="23"/>
  <c r="BQ47" i="23"/>
  <c r="BI47" i="23"/>
  <c r="BA47" i="23"/>
  <c r="AR47" i="23"/>
  <c r="AJ47" i="23"/>
  <c r="AB47" i="23"/>
  <c r="T47" i="23"/>
  <c r="L47" i="23"/>
  <c r="D47" i="23"/>
  <c r="CG45" i="23"/>
  <c r="BY45" i="23"/>
  <c r="BQ45" i="23"/>
  <c r="BI45" i="23"/>
  <c r="BA45" i="23"/>
  <c r="AR45" i="23"/>
  <c r="AJ45" i="23"/>
  <c r="AB45" i="23"/>
  <c r="T45" i="23"/>
  <c r="L45" i="23"/>
  <c r="D45" i="23"/>
  <c r="CB38" i="23"/>
  <c r="CC40" i="23"/>
  <c r="CD38" i="23"/>
  <c r="CF38" i="23"/>
  <c r="CH38" i="23"/>
  <c r="CG40" i="23"/>
  <c r="CJ38" i="23"/>
  <c r="CK40" i="23"/>
  <c r="CL38" i="23"/>
  <c r="CN38" i="23"/>
  <c r="E38" i="23"/>
  <c r="I38" i="23"/>
  <c r="M38" i="23"/>
  <c r="Q38" i="23"/>
  <c r="U38" i="23"/>
  <c r="Y38" i="23"/>
  <c r="AC38" i="23"/>
  <c r="AG38" i="23"/>
  <c r="AK38" i="23"/>
  <c r="AO38" i="23"/>
  <c r="AS38" i="23"/>
  <c r="AX38" i="23"/>
  <c r="BB38" i="23"/>
  <c r="BF38" i="23"/>
  <c r="BJ38" i="23"/>
  <c r="BN38" i="23"/>
  <c r="BR38" i="23"/>
  <c r="BV38" i="23"/>
  <c r="BZ38" i="23"/>
  <c r="E87" i="23"/>
  <c r="I87" i="23"/>
  <c r="M87" i="23"/>
  <c r="Q87" i="23"/>
  <c r="U87" i="23"/>
  <c r="Y87" i="23"/>
  <c r="AC87" i="23"/>
  <c r="AG87" i="23"/>
  <c r="AK87" i="23"/>
  <c r="AO87" i="23"/>
  <c r="AS87" i="23"/>
  <c r="AX87" i="23"/>
  <c r="BB87" i="23"/>
  <c r="BF87" i="23"/>
  <c r="BJ87" i="23"/>
  <c r="BN87" i="23"/>
  <c r="BR87" i="23"/>
  <c r="BV87" i="23"/>
  <c r="BZ87" i="23"/>
  <c r="CD87" i="23"/>
  <c r="CH87" i="23"/>
  <c r="CL87" i="23"/>
  <c r="CP87" i="23"/>
  <c r="CT87" i="23"/>
  <c r="H88" i="23"/>
  <c r="P88" i="23"/>
  <c r="X88" i="23"/>
  <c r="AF88" i="23"/>
  <c r="AN88" i="23"/>
  <c r="AW88" i="23"/>
  <c r="BE88" i="23"/>
  <c r="BM88" i="23"/>
  <c r="BU88" i="23"/>
  <c r="CC88" i="23"/>
  <c r="CK88" i="23"/>
  <c r="CS88" i="23"/>
  <c r="H92" i="23"/>
  <c r="P92" i="23"/>
  <c r="X92" i="23"/>
  <c r="AF92" i="23"/>
  <c r="AN92" i="23"/>
  <c r="H94" i="23"/>
  <c r="P94" i="23"/>
  <c r="X94" i="23"/>
  <c r="AF94" i="23"/>
  <c r="AN94" i="23"/>
  <c r="AW94" i="23"/>
  <c r="BE94" i="23"/>
  <c r="BM94" i="23"/>
  <c r="BU94" i="23"/>
  <c r="CC94" i="23"/>
  <c r="CK94" i="23"/>
  <c r="CS94" i="23"/>
  <c r="AF130" i="23"/>
  <c r="AF129" i="23"/>
  <c r="AH129" i="23"/>
  <c r="AJ130" i="23"/>
  <c r="AJ129" i="23"/>
  <c r="AL129" i="23"/>
  <c r="AN130" i="23"/>
  <c r="AN129" i="23"/>
  <c r="AP129" i="23"/>
  <c r="AS130" i="23"/>
  <c r="AS129" i="23"/>
  <c r="AU129" i="23"/>
  <c r="AW130" i="23"/>
  <c r="AW129" i="23"/>
  <c r="AY129" i="23"/>
  <c r="BA130" i="23"/>
  <c r="BA129" i="23"/>
  <c r="BC129" i="23"/>
  <c r="BE130" i="23"/>
  <c r="BE129" i="23"/>
  <c r="BG129" i="23"/>
  <c r="BI130" i="23"/>
  <c r="BI129" i="23"/>
  <c r="BK129" i="23"/>
  <c r="BM130" i="23"/>
  <c r="BM129" i="23"/>
  <c r="BO129" i="23"/>
  <c r="BQ130" i="23"/>
  <c r="BQ129" i="23"/>
  <c r="BS129" i="23"/>
  <c r="BU130" i="23"/>
  <c r="BU129" i="23"/>
  <c r="BW129" i="23"/>
  <c r="BY130" i="23"/>
  <c r="BY129" i="23"/>
  <c r="CA129" i="23"/>
  <c r="D129" i="23"/>
  <c r="H129" i="23"/>
  <c r="L129" i="23"/>
  <c r="P129" i="23"/>
  <c r="T129" i="23"/>
  <c r="X129" i="23"/>
  <c r="AB129" i="23"/>
  <c r="AG129" i="23"/>
  <c r="D87" i="23"/>
  <c r="L87" i="23"/>
  <c r="T87" i="23"/>
  <c r="AB87" i="23"/>
  <c r="AJ87" i="23"/>
  <c r="AR87" i="23"/>
  <c r="BA87" i="23"/>
  <c r="BI87" i="23"/>
  <c r="BQ87" i="23"/>
  <c r="BY87" i="23"/>
  <c r="CG87" i="23"/>
  <c r="CO87" i="23"/>
  <c r="D92" i="23"/>
  <c r="L92" i="23"/>
  <c r="T92" i="23"/>
  <c r="AB92" i="23"/>
  <c r="AJ92" i="23"/>
  <c r="AR92" i="23"/>
  <c r="D94" i="23"/>
  <c r="L94" i="23"/>
  <c r="T94" i="23"/>
  <c r="AB94" i="23"/>
  <c r="AJ94" i="23"/>
  <c r="AR94" i="23"/>
  <c r="BA94" i="23"/>
  <c r="BI94" i="23"/>
  <c r="BQ94" i="23"/>
  <c r="BY94" i="23"/>
  <c r="CG94" i="23"/>
  <c r="AJ131" i="23"/>
  <c r="AK129" i="23"/>
  <c r="AM129" i="23"/>
  <c r="AO129" i="23"/>
  <c r="AN131" i="23"/>
  <c r="AQ129" i="23"/>
  <c r="AS131" i="23"/>
  <c r="AT129" i="23"/>
  <c r="AV129" i="23"/>
  <c r="AX129" i="23"/>
  <c r="AW131" i="23"/>
  <c r="AZ129" i="23"/>
  <c r="BA131" i="23"/>
  <c r="BB129" i="23"/>
  <c r="BD129" i="23"/>
  <c r="BF129" i="23"/>
  <c r="BE131" i="23"/>
  <c r="BH129" i="23"/>
  <c r="BI131" i="23"/>
  <c r="BJ129" i="23"/>
  <c r="BL129" i="23"/>
  <c r="BN129" i="23"/>
  <c r="BM131" i="23"/>
  <c r="BP129" i="23"/>
  <c r="BQ131" i="23"/>
  <c r="BR129" i="23"/>
  <c r="BT129" i="23"/>
  <c r="BV129" i="23"/>
  <c r="BU131" i="23"/>
  <c r="BX129" i="23"/>
  <c r="BY131" i="23"/>
  <c r="BZ129" i="23"/>
  <c r="CB129" i="23"/>
  <c r="E129" i="23"/>
  <c r="I129" i="23"/>
  <c r="M129" i="23"/>
  <c r="Q129" i="23"/>
  <c r="U129" i="23"/>
  <c r="Y129" i="23"/>
  <c r="AC129" i="23"/>
  <c r="E173" i="23"/>
  <c r="I173" i="23"/>
  <c r="M173" i="23"/>
  <c r="Q173" i="23"/>
  <c r="U173" i="23"/>
  <c r="Y173" i="23"/>
  <c r="AC173" i="23"/>
  <c r="AG173" i="23"/>
  <c r="AK173" i="23"/>
  <c r="AO173" i="23"/>
  <c r="AT173" i="23"/>
  <c r="AX173" i="23"/>
  <c r="BB173" i="23"/>
  <c r="BF173" i="23"/>
  <c r="BJ173" i="23"/>
  <c r="BN173" i="23"/>
  <c r="BR173" i="23"/>
  <c r="BV173" i="23"/>
  <c r="BZ173" i="23"/>
  <c r="CD173" i="23"/>
  <c r="CH173" i="23"/>
  <c r="H174" i="23"/>
  <c r="P174" i="23"/>
  <c r="D173" i="23"/>
  <c r="L173" i="23"/>
  <c r="T173" i="23"/>
  <c r="X173" i="23"/>
  <c r="AB173" i="23"/>
  <c r="AF173" i="23"/>
  <c r="AJ173" i="23"/>
  <c r="AN173" i="23"/>
  <c r="AS173" i="23"/>
  <c r="AW173" i="23"/>
  <c r="BA173" i="23"/>
  <c r="BE173" i="23"/>
  <c r="BI173" i="23"/>
  <c r="BM173" i="23"/>
  <c r="BQ173" i="23"/>
  <c r="BU173" i="23"/>
  <c r="BY173" i="23"/>
  <c r="CC173" i="23"/>
  <c r="CG173" i="23"/>
  <c r="D218" i="23"/>
  <c r="H218" i="23"/>
  <c r="L218" i="23"/>
  <c r="P218" i="23"/>
  <c r="T218" i="23"/>
  <c r="X218" i="23"/>
  <c r="AB218" i="23"/>
  <c r="AF218" i="23"/>
  <c r="AJ218" i="23"/>
  <c r="AN218" i="23"/>
  <c r="AS218" i="23"/>
  <c r="AW218" i="23"/>
  <c r="BA218" i="23"/>
  <c r="BE218" i="23"/>
  <c r="BI218" i="23"/>
  <c r="BM218" i="23"/>
  <c r="BQ218" i="23"/>
  <c r="BU218" i="23"/>
  <c r="BY218" i="23"/>
  <c r="CC218" i="23"/>
  <c r="CG218" i="23"/>
  <c r="CK218" i="23"/>
  <c r="D220" i="23"/>
  <c r="L220" i="23"/>
  <c r="T220" i="23"/>
  <c r="AB220" i="23"/>
  <c r="AJ220" i="23"/>
  <c r="AS220" i="23"/>
  <c r="BA220" i="23"/>
  <c r="BI220" i="23"/>
  <c r="BQ220" i="23"/>
  <c r="BY220" i="23"/>
  <c r="CG220" i="23"/>
  <c r="I218" i="23"/>
  <c r="Q218" i="23"/>
  <c r="Y218" i="23"/>
  <c r="AG218" i="23"/>
  <c r="AO218" i="23"/>
  <c r="AX218" i="23"/>
  <c r="BF218" i="23"/>
  <c r="BN218" i="23"/>
  <c r="BV218" i="23"/>
  <c r="CD218" i="23"/>
  <c r="CL218" i="23"/>
  <c r="D38" i="22"/>
  <c r="H38" i="22"/>
  <c r="L38" i="22"/>
  <c r="P38" i="22"/>
  <c r="T38" i="22"/>
  <c r="X38" i="22"/>
  <c r="AB38" i="22"/>
  <c r="AF38" i="22"/>
  <c r="AJ38" i="22"/>
  <c r="AN38" i="22"/>
  <c r="AR38" i="22"/>
  <c r="AW38" i="22"/>
  <c r="BA38" i="22"/>
  <c r="BE38" i="22"/>
  <c r="BI38" i="22"/>
  <c r="BM38" i="22"/>
  <c r="BQ38" i="22"/>
  <c r="BU38" i="22"/>
  <c r="BY38" i="22"/>
  <c r="CC38" i="22"/>
  <c r="CG38" i="22"/>
  <c r="CK38" i="22"/>
  <c r="CK47" i="22"/>
  <c r="CC47" i="22"/>
  <c r="BU47" i="22"/>
  <c r="BM47" i="22"/>
  <c r="BE47" i="22"/>
  <c r="AW47" i="22"/>
  <c r="AN47" i="22"/>
  <c r="AF47" i="22"/>
  <c r="X47" i="22"/>
  <c r="P47" i="22"/>
  <c r="H47" i="22"/>
  <c r="CK45" i="22"/>
  <c r="CC45" i="22"/>
  <c r="BU45" i="22"/>
  <c r="BM45" i="22"/>
  <c r="BE45" i="22"/>
  <c r="AW45" i="22"/>
  <c r="AN45" i="22"/>
  <c r="AF45" i="22"/>
  <c r="X45" i="22"/>
  <c r="P45" i="22"/>
  <c r="H45" i="22"/>
  <c r="CG47" i="22"/>
  <c r="BY47" i="22"/>
  <c r="BQ47" i="22"/>
  <c r="BI47" i="22"/>
  <c r="BA47" i="22"/>
  <c r="AR47" i="22"/>
  <c r="AJ47" i="22"/>
  <c r="AB47" i="22"/>
  <c r="T47" i="22"/>
  <c r="L47" i="22"/>
  <c r="D47" i="22"/>
  <c r="CG45" i="22"/>
  <c r="BY45" i="22"/>
  <c r="BQ45" i="22"/>
  <c r="BI45" i="22"/>
  <c r="BA45" i="22"/>
  <c r="AR45" i="22"/>
  <c r="AJ45" i="22"/>
  <c r="AB45" i="22"/>
  <c r="T45" i="22"/>
  <c r="L45" i="22"/>
  <c r="D45" i="22"/>
  <c r="CC40" i="22"/>
  <c r="CD38" i="22"/>
  <c r="CF38" i="22"/>
  <c r="CH38" i="22"/>
  <c r="CG40" i="22"/>
  <c r="CJ38" i="22"/>
  <c r="CK40" i="22"/>
  <c r="CL38" i="22"/>
  <c r="CN38" i="22"/>
  <c r="E38" i="22"/>
  <c r="I38" i="22"/>
  <c r="M38" i="22"/>
  <c r="Q38" i="22"/>
  <c r="U38" i="22"/>
  <c r="Y38" i="22"/>
  <c r="AC38" i="22"/>
  <c r="AG38" i="22"/>
  <c r="AK38" i="22"/>
  <c r="AO38" i="22"/>
  <c r="AS38" i="22"/>
  <c r="AX38" i="22"/>
  <c r="BB38" i="22"/>
  <c r="BF38" i="22"/>
  <c r="BJ38" i="22"/>
  <c r="BN38" i="22"/>
  <c r="BR38" i="22"/>
  <c r="BV38" i="22"/>
  <c r="BZ38" i="22"/>
  <c r="E87" i="22"/>
  <c r="I87" i="22"/>
  <c r="M87" i="22"/>
  <c r="Q87" i="22"/>
  <c r="U87" i="22"/>
  <c r="Y87" i="22"/>
  <c r="AC87" i="22"/>
  <c r="AG87" i="22"/>
  <c r="AK87" i="22"/>
  <c r="AO87" i="22"/>
  <c r="AS87" i="22"/>
  <c r="AX87" i="22"/>
  <c r="BB87" i="22"/>
  <c r="BF87" i="22"/>
  <c r="BJ87" i="22"/>
  <c r="BN87" i="22"/>
  <c r="BR87" i="22"/>
  <c r="BV87" i="22"/>
  <c r="BZ87" i="22"/>
  <c r="CD87" i="22"/>
  <c r="CH87" i="22"/>
  <c r="CL87" i="22"/>
  <c r="CP87" i="22"/>
  <c r="CT87" i="22"/>
  <c r="H88" i="22"/>
  <c r="P88" i="22"/>
  <c r="X88" i="22"/>
  <c r="AF88" i="22"/>
  <c r="AN88" i="22"/>
  <c r="AW88" i="22"/>
  <c r="BE88" i="22"/>
  <c r="BM88" i="22"/>
  <c r="BU88" i="22"/>
  <c r="CC88" i="22"/>
  <c r="CK88" i="22"/>
  <c r="CS88" i="22"/>
  <c r="H92" i="22"/>
  <c r="P92" i="22"/>
  <c r="X92" i="22"/>
  <c r="AF92" i="22"/>
  <c r="AN92" i="22"/>
  <c r="H94" i="22"/>
  <c r="P94" i="22"/>
  <c r="X94" i="22"/>
  <c r="AF94" i="22"/>
  <c r="AN94" i="22"/>
  <c r="AW94" i="22"/>
  <c r="BE94" i="22"/>
  <c r="BM94" i="22"/>
  <c r="BU94" i="22"/>
  <c r="CC94" i="22"/>
  <c r="CK94" i="22"/>
  <c r="CS94" i="22"/>
  <c r="AJ130" i="22"/>
  <c r="AJ129" i="22"/>
  <c r="AL129" i="22"/>
  <c r="AN130" i="22"/>
  <c r="AN129" i="22"/>
  <c r="AP129" i="22"/>
  <c r="AS130" i="22"/>
  <c r="AS129" i="22"/>
  <c r="AU129" i="22"/>
  <c r="AW130" i="22"/>
  <c r="AW129" i="22"/>
  <c r="AY129" i="22"/>
  <c r="BA130" i="22"/>
  <c r="BA129" i="22"/>
  <c r="BC129" i="22"/>
  <c r="BE130" i="22"/>
  <c r="BE129" i="22"/>
  <c r="BG129" i="22"/>
  <c r="BI130" i="22"/>
  <c r="BI129" i="22"/>
  <c r="BK129" i="22"/>
  <c r="BM130" i="22"/>
  <c r="BM129" i="22"/>
  <c r="BO129" i="22"/>
  <c r="BQ130" i="22"/>
  <c r="BQ129" i="22"/>
  <c r="BS129" i="22"/>
  <c r="BU130" i="22"/>
  <c r="BU129" i="22"/>
  <c r="BW129" i="22"/>
  <c r="BY130" i="22"/>
  <c r="BY129" i="22"/>
  <c r="CA129" i="22"/>
  <c r="D129" i="22"/>
  <c r="H129" i="22"/>
  <c r="L129" i="22"/>
  <c r="P129" i="22"/>
  <c r="T129" i="22"/>
  <c r="X129" i="22"/>
  <c r="AB129" i="22"/>
  <c r="AF129" i="22"/>
  <c r="D87" i="22"/>
  <c r="L87" i="22"/>
  <c r="T87" i="22"/>
  <c r="AB87" i="22"/>
  <c r="AJ87" i="22"/>
  <c r="AR87" i="22"/>
  <c r="BA87" i="22"/>
  <c r="BI87" i="22"/>
  <c r="BQ87" i="22"/>
  <c r="BY87" i="22"/>
  <c r="CG87" i="22"/>
  <c r="CO87" i="22"/>
  <c r="D92" i="22"/>
  <c r="L92" i="22"/>
  <c r="T92" i="22"/>
  <c r="AB92" i="22"/>
  <c r="AJ92" i="22"/>
  <c r="AR92" i="22"/>
  <c r="D94" i="22"/>
  <c r="L94" i="22"/>
  <c r="T94" i="22"/>
  <c r="AB94" i="22"/>
  <c r="AJ94" i="22"/>
  <c r="AR94" i="22"/>
  <c r="BA94" i="22"/>
  <c r="BI94" i="22"/>
  <c r="BQ94" i="22"/>
  <c r="BY94" i="22"/>
  <c r="CG94" i="22"/>
  <c r="AJ131" i="22"/>
  <c r="AK129" i="22"/>
  <c r="AM129" i="22"/>
  <c r="AO129" i="22"/>
  <c r="AN131" i="22"/>
  <c r="AQ129" i="22"/>
  <c r="AS131" i="22"/>
  <c r="AT129" i="22"/>
  <c r="AV129" i="22"/>
  <c r="AX129" i="22"/>
  <c r="AW131" i="22"/>
  <c r="AZ129" i="22"/>
  <c r="BA131" i="22"/>
  <c r="BB129" i="22"/>
  <c r="BD129" i="22"/>
  <c r="BF129" i="22"/>
  <c r="BE131" i="22"/>
  <c r="BH129" i="22"/>
  <c r="BI131" i="22"/>
  <c r="BJ129" i="22"/>
  <c r="BL129" i="22"/>
  <c r="BN129" i="22"/>
  <c r="BM131" i="22"/>
  <c r="BP129" i="22"/>
  <c r="BQ131" i="22"/>
  <c r="BR129" i="22"/>
  <c r="BT129" i="22"/>
  <c r="BV129" i="22"/>
  <c r="BU131" i="22"/>
  <c r="BX129" i="22"/>
  <c r="BY131" i="22"/>
  <c r="BZ129" i="22"/>
  <c r="CB129" i="22"/>
  <c r="E129" i="22"/>
  <c r="I129" i="22"/>
  <c r="M129" i="22"/>
  <c r="Q129" i="22"/>
  <c r="U129" i="22"/>
  <c r="Y129" i="22"/>
  <c r="AC129" i="22"/>
  <c r="AG129" i="22"/>
  <c r="E173" i="22"/>
  <c r="I173" i="22"/>
  <c r="M173" i="22"/>
  <c r="Q173" i="22"/>
  <c r="U173" i="22"/>
  <c r="Y173" i="22"/>
  <c r="AC173" i="22"/>
  <c r="AG173" i="22"/>
  <c r="AK173" i="22"/>
  <c r="AO173" i="22"/>
  <c r="AT173" i="22"/>
  <c r="AX173" i="22"/>
  <c r="BB173" i="22"/>
  <c r="BF173" i="22"/>
  <c r="BJ173" i="22"/>
  <c r="BN173" i="22"/>
  <c r="BR173" i="22"/>
  <c r="BV173" i="22"/>
  <c r="BZ173" i="22"/>
  <c r="CD173" i="22"/>
  <c r="CH173" i="22"/>
  <c r="H174" i="22"/>
  <c r="P174" i="22"/>
  <c r="D173" i="22"/>
  <c r="L173" i="22"/>
  <c r="T173" i="22"/>
  <c r="X173" i="22"/>
  <c r="AB173" i="22"/>
  <c r="AF173" i="22"/>
  <c r="AJ173" i="22"/>
  <c r="AN173" i="22"/>
  <c r="AS173" i="22"/>
  <c r="AW173" i="22"/>
  <c r="BA173" i="22"/>
  <c r="BE173" i="22"/>
  <c r="BI173" i="22"/>
  <c r="BM173" i="22"/>
  <c r="BQ173" i="22"/>
  <c r="BU173" i="22"/>
  <c r="BY173" i="22"/>
  <c r="CC173" i="22"/>
  <c r="CG173" i="22"/>
  <c r="D218" i="22"/>
  <c r="H218" i="22"/>
  <c r="L218" i="22"/>
  <c r="P218" i="22"/>
  <c r="T218" i="22"/>
  <c r="X218" i="22"/>
  <c r="AB218" i="22"/>
  <c r="AF218" i="22"/>
  <c r="AJ218" i="22"/>
  <c r="AN218" i="22"/>
  <c r="AS218" i="22"/>
  <c r="AW218" i="22"/>
  <c r="BA218" i="22"/>
  <c r="BE218" i="22"/>
  <c r="BI218" i="22"/>
  <c r="BM218" i="22"/>
  <c r="BQ218" i="22"/>
  <c r="BU218" i="22"/>
  <c r="BY218" i="22"/>
  <c r="CC218" i="22"/>
  <c r="CG218" i="22"/>
  <c r="CK218" i="22"/>
  <c r="D220" i="22"/>
  <c r="L220" i="22"/>
  <c r="T220" i="22"/>
  <c r="AB220" i="22"/>
  <c r="AJ220" i="22"/>
  <c r="AS220" i="22"/>
  <c r="BA220" i="22"/>
  <c r="BI220" i="22"/>
  <c r="BQ220" i="22"/>
  <c r="BY220" i="22"/>
  <c r="CG220" i="22"/>
  <c r="I218" i="22"/>
  <c r="Q218" i="22"/>
  <c r="Y218" i="22"/>
  <c r="AG218" i="22"/>
  <c r="AO218" i="22"/>
  <c r="AX218" i="22"/>
  <c r="BF218" i="22"/>
  <c r="BN218" i="22"/>
  <c r="BV218" i="22"/>
  <c r="CD218" i="22"/>
  <c r="CL218" i="22"/>
  <c r="G87" i="21"/>
  <c r="K87" i="21"/>
  <c r="O87" i="21"/>
  <c r="S87" i="21"/>
  <c r="W87" i="21"/>
  <c r="AA87" i="21"/>
  <c r="AE87" i="21"/>
  <c r="AI87" i="21"/>
  <c r="AM87" i="21"/>
  <c r="AQ87" i="21"/>
  <c r="AU87" i="21"/>
  <c r="AZ87" i="21"/>
  <c r="BD87" i="21"/>
  <c r="BH87" i="21"/>
  <c r="BL87" i="21"/>
  <c r="BP87" i="21"/>
  <c r="BT87" i="21"/>
  <c r="BX87" i="21"/>
  <c r="CB87" i="21"/>
  <c r="CF87" i="21"/>
  <c r="CJ87" i="21"/>
  <c r="CN87" i="21"/>
  <c r="CR87" i="21"/>
  <c r="CV87" i="21"/>
  <c r="CK47" i="21"/>
  <c r="CC47" i="21"/>
  <c r="BU47" i="21"/>
  <c r="BM47" i="21"/>
  <c r="BE47" i="21"/>
  <c r="AW47" i="21"/>
  <c r="AN47" i="21"/>
  <c r="AF47" i="21"/>
  <c r="X47" i="21"/>
  <c r="P47" i="21"/>
  <c r="H47" i="21"/>
  <c r="CK45" i="21"/>
  <c r="CC45" i="21"/>
  <c r="BU45" i="21"/>
  <c r="BM45" i="21"/>
  <c r="BE45" i="21"/>
  <c r="AW45" i="21"/>
  <c r="AN45" i="21"/>
  <c r="AF45" i="21"/>
  <c r="X45" i="21"/>
  <c r="P45" i="21"/>
  <c r="H45" i="21"/>
  <c r="CG47" i="21"/>
  <c r="BY47" i="21"/>
  <c r="BQ47" i="21"/>
  <c r="BI47" i="21"/>
  <c r="BA47" i="21"/>
  <c r="AR47" i="21"/>
  <c r="AJ47" i="21"/>
  <c r="AB47" i="21"/>
  <c r="T47" i="21"/>
  <c r="L47" i="21"/>
  <c r="D47" i="21"/>
  <c r="CG45" i="21"/>
  <c r="BY45" i="21"/>
  <c r="BQ45" i="21"/>
  <c r="BI45" i="21"/>
  <c r="BA45" i="21"/>
  <c r="AR45" i="21"/>
  <c r="AJ45" i="21"/>
  <c r="AB45" i="21"/>
  <c r="T45" i="21"/>
  <c r="L45" i="21"/>
  <c r="D45" i="21"/>
  <c r="CH38" i="21"/>
  <c r="CG40" i="21"/>
  <c r="CJ38" i="21"/>
  <c r="CK40" i="21"/>
  <c r="CL38" i="21"/>
  <c r="CN38" i="21"/>
  <c r="E38" i="21"/>
  <c r="I38" i="21"/>
  <c r="M38" i="21"/>
  <c r="Q38" i="21"/>
  <c r="U38" i="21"/>
  <c r="Y38" i="21"/>
  <c r="AC38" i="21"/>
  <c r="AG38" i="21"/>
  <c r="AK38" i="21"/>
  <c r="AO38" i="21"/>
  <c r="AS38" i="21"/>
  <c r="AX38" i="21"/>
  <c r="BB38" i="21"/>
  <c r="BF38" i="21"/>
  <c r="BJ38" i="21"/>
  <c r="BN38" i="21"/>
  <c r="BR38" i="21"/>
  <c r="BV38" i="21"/>
  <c r="BZ38" i="21"/>
  <c r="CC39" i="21"/>
  <c r="CC38" i="21"/>
  <c r="CE38" i="21"/>
  <c r="CG39" i="21"/>
  <c r="CG38" i="21"/>
  <c r="CI38" i="21"/>
  <c r="CK39" i="21"/>
  <c r="CK38" i="21"/>
  <c r="CM38" i="21"/>
  <c r="D38" i="21"/>
  <c r="H38" i="21"/>
  <c r="L38" i="21"/>
  <c r="P38" i="21"/>
  <c r="T38" i="21"/>
  <c r="X38" i="21"/>
  <c r="AB38" i="21"/>
  <c r="AF38" i="21"/>
  <c r="AJ38" i="21"/>
  <c r="AN38" i="21"/>
  <c r="AR38" i="21"/>
  <c r="AW38" i="21"/>
  <c r="BA38" i="21"/>
  <c r="BE38" i="21"/>
  <c r="BI38" i="21"/>
  <c r="BM38" i="21"/>
  <c r="BQ38" i="21"/>
  <c r="BU38" i="21"/>
  <c r="BY38" i="21"/>
  <c r="CD38" i="21"/>
  <c r="E87" i="21"/>
  <c r="I87" i="21"/>
  <c r="M87" i="21"/>
  <c r="Q87" i="21"/>
  <c r="U87" i="21"/>
  <c r="Y87" i="21"/>
  <c r="AC87" i="21"/>
  <c r="AG87" i="21"/>
  <c r="AK87" i="21"/>
  <c r="AO87" i="21"/>
  <c r="AS87" i="21"/>
  <c r="AX87" i="21"/>
  <c r="BB87" i="21"/>
  <c r="BF87" i="21"/>
  <c r="BJ87" i="21"/>
  <c r="BN87" i="21"/>
  <c r="BR87" i="21"/>
  <c r="BV87" i="21"/>
  <c r="BZ87" i="21"/>
  <c r="CD87" i="21"/>
  <c r="CH87" i="21"/>
  <c r="CL87" i="21"/>
  <c r="CP87" i="21"/>
  <c r="CT87" i="21"/>
  <c r="H88" i="21"/>
  <c r="P88" i="21"/>
  <c r="X88" i="21"/>
  <c r="AF88" i="21"/>
  <c r="AN88" i="21"/>
  <c r="AW88" i="21"/>
  <c r="BE88" i="21"/>
  <c r="BM88" i="21"/>
  <c r="BU88" i="21"/>
  <c r="CC88" i="21"/>
  <c r="CK88" i="21"/>
  <c r="CS88" i="21"/>
  <c r="H92" i="21"/>
  <c r="P92" i="21"/>
  <c r="X92" i="21"/>
  <c r="AF92" i="21"/>
  <c r="AN92" i="21"/>
  <c r="H94" i="21"/>
  <c r="P94" i="21"/>
  <c r="X94" i="21"/>
  <c r="AF94" i="21"/>
  <c r="AN94" i="21"/>
  <c r="AW94" i="21"/>
  <c r="BE94" i="21"/>
  <c r="BM94" i="21"/>
  <c r="BU94" i="21"/>
  <c r="CC94" i="21"/>
  <c r="CK94" i="21"/>
  <c r="CS94" i="21"/>
  <c r="AL129" i="21"/>
  <c r="AN129" i="21"/>
  <c r="AN130" i="21"/>
  <c r="AP129" i="21"/>
  <c r="AS130" i="21"/>
  <c r="AS129" i="21"/>
  <c r="AU129" i="21"/>
  <c r="AW129" i="21"/>
  <c r="AW130" i="21"/>
  <c r="AY129" i="21"/>
  <c r="BA130" i="21"/>
  <c r="BA129" i="21"/>
  <c r="BC129" i="21"/>
  <c r="BE129" i="21"/>
  <c r="BE130" i="21"/>
  <c r="BG129" i="21"/>
  <c r="BI130" i="21"/>
  <c r="BI129" i="21"/>
  <c r="BK129" i="21"/>
  <c r="BM129" i="21"/>
  <c r="BM130" i="21"/>
  <c r="BO129" i="21"/>
  <c r="BQ130" i="21"/>
  <c r="BQ129" i="21"/>
  <c r="BS129" i="21"/>
  <c r="BU129" i="21"/>
  <c r="BU130" i="21"/>
  <c r="BW129" i="21"/>
  <c r="BY130" i="21"/>
  <c r="BY129" i="21"/>
  <c r="CA129" i="21"/>
  <c r="D129" i="21"/>
  <c r="H129" i="21"/>
  <c r="L129" i="21"/>
  <c r="P129" i="21"/>
  <c r="T129" i="21"/>
  <c r="X129" i="21"/>
  <c r="AB129" i="21"/>
  <c r="AF129" i="21"/>
  <c r="AJ129" i="21"/>
  <c r="D87" i="21"/>
  <c r="L87" i="21"/>
  <c r="T87" i="21"/>
  <c r="AB87" i="21"/>
  <c r="AJ87" i="21"/>
  <c r="AR87" i="21"/>
  <c r="BA87" i="21"/>
  <c r="BI87" i="21"/>
  <c r="BQ87" i="21"/>
  <c r="BY87" i="21"/>
  <c r="CG87" i="21"/>
  <c r="CO87" i="21"/>
  <c r="D92" i="21"/>
  <c r="L92" i="21"/>
  <c r="T92" i="21"/>
  <c r="AB92" i="21"/>
  <c r="AJ92" i="21"/>
  <c r="AR92" i="21"/>
  <c r="D94" i="21"/>
  <c r="L94" i="21"/>
  <c r="T94" i="21"/>
  <c r="AB94" i="21"/>
  <c r="AJ94" i="21"/>
  <c r="AR94" i="21"/>
  <c r="BA94" i="21"/>
  <c r="BI94" i="21"/>
  <c r="BQ94" i="21"/>
  <c r="BY94" i="21"/>
  <c r="CG94" i="21"/>
  <c r="AM129" i="21"/>
  <c r="AN131" i="21"/>
  <c r="AO129" i="21"/>
  <c r="AQ129" i="21"/>
  <c r="AS131" i="21"/>
  <c r="AT129" i="21"/>
  <c r="AV129" i="21"/>
  <c r="AW131" i="21"/>
  <c r="AX129" i="21"/>
  <c r="AZ129" i="21"/>
  <c r="BA131" i="21"/>
  <c r="BB129" i="21"/>
  <c r="BD129" i="21"/>
  <c r="BE131" i="21"/>
  <c r="BF129" i="21"/>
  <c r="BH129" i="21"/>
  <c r="BI131" i="21"/>
  <c r="BJ129" i="21"/>
  <c r="BL129" i="21"/>
  <c r="BM131" i="21"/>
  <c r="BN129" i="21"/>
  <c r="BP129" i="21"/>
  <c r="BQ131" i="21"/>
  <c r="BR129" i="21"/>
  <c r="BT129" i="21"/>
  <c r="BU131" i="21"/>
  <c r="BV129" i="21"/>
  <c r="BX129" i="21"/>
  <c r="BY131" i="21"/>
  <c r="BZ129" i="21"/>
  <c r="CB129" i="21"/>
  <c r="E129" i="21"/>
  <c r="I129" i="21"/>
  <c r="M129" i="21"/>
  <c r="Q129" i="21"/>
  <c r="U129" i="21"/>
  <c r="Y129" i="21"/>
  <c r="AC129" i="21"/>
  <c r="AG129" i="21"/>
  <c r="AK129" i="21"/>
  <c r="D173" i="21"/>
  <c r="H173" i="21"/>
  <c r="L173" i="21"/>
  <c r="P173" i="21"/>
  <c r="T173" i="21"/>
  <c r="X173" i="21"/>
  <c r="AB173" i="21"/>
  <c r="AF173" i="21"/>
  <c r="AJ173" i="21"/>
  <c r="AN173" i="21"/>
  <c r="AS173" i="21"/>
  <c r="AW173" i="21"/>
  <c r="BA173" i="21"/>
  <c r="BE173" i="21"/>
  <c r="BI173" i="21"/>
  <c r="BM173" i="21"/>
  <c r="BQ173" i="21"/>
  <c r="BU173" i="21"/>
  <c r="BY173" i="21"/>
  <c r="CC173" i="21"/>
  <c r="CG173" i="21"/>
  <c r="E173" i="21"/>
  <c r="I173" i="21"/>
  <c r="M173" i="21"/>
  <c r="Q173" i="21"/>
  <c r="U173" i="21"/>
  <c r="Y173" i="21"/>
  <c r="AC173" i="21"/>
  <c r="AG173" i="21"/>
  <c r="AK173" i="21"/>
  <c r="AO173" i="21"/>
  <c r="AT173" i="21"/>
  <c r="AX173" i="21"/>
  <c r="BB173" i="21"/>
  <c r="BF173" i="21"/>
  <c r="BJ173" i="21"/>
  <c r="BN173" i="21"/>
  <c r="BR173" i="21"/>
  <c r="BV173" i="21"/>
  <c r="BZ173" i="21"/>
  <c r="CD173" i="21"/>
  <c r="CH173" i="21"/>
  <c r="D218" i="21"/>
  <c r="H218" i="21"/>
  <c r="L218" i="21"/>
  <c r="P218" i="21"/>
  <c r="T218" i="21"/>
  <c r="X218" i="21"/>
  <c r="AB218" i="21"/>
  <c r="AF218" i="21"/>
  <c r="AJ218" i="21"/>
  <c r="AN218" i="21"/>
  <c r="AS218" i="21"/>
  <c r="AW218" i="21"/>
  <c r="BA218" i="21"/>
  <c r="BE218" i="21"/>
  <c r="BI218" i="21"/>
  <c r="BM218" i="21"/>
  <c r="BQ218" i="21"/>
  <c r="BU218" i="21"/>
  <c r="BY218" i="21"/>
  <c r="CC218" i="21"/>
  <c r="CG218" i="21"/>
  <c r="CK218" i="21"/>
  <c r="D220" i="21"/>
  <c r="L220" i="21"/>
  <c r="T220" i="21"/>
  <c r="AB220" i="21"/>
  <c r="AJ220" i="21"/>
  <c r="AS220" i="21"/>
  <c r="BA220" i="21"/>
  <c r="BI220" i="21"/>
  <c r="BQ220" i="21"/>
  <c r="BY220" i="21"/>
  <c r="CG220" i="21"/>
  <c r="I218" i="21"/>
  <c r="Q218" i="21"/>
  <c r="Y218" i="21"/>
  <c r="AG218" i="21"/>
  <c r="AO218" i="21"/>
  <c r="AX218" i="21"/>
  <c r="BF218" i="21"/>
  <c r="BN218" i="21"/>
  <c r="BV218" i="21"/>
  <c r="CD218" i="21"/>
  <c r="CL218" i="21"/>
  <c r="CK225" i="20"/>
  <c r="CG225" i="20"/>
  <c r="CC225" i="20"/>
  <c r="BY225" i="20"/>
  <c r="BU225" i="20"/>
  <c r="BQ225" i="20"/>
  <c r="BM225" i="20"/>
  <c r="BI225" i="20"/>
  <c r="BE225" i="20"/>
  <c r="BA225" i="20"/>
  <c r="AW225" i="20"/>
  <c r="AS225" i="20"/>
  <c r="AN225" i="20"/>
  <c r="AJ225" i="20"/>
  <c r="AF225" i="20"/>
  <c r="AB225" i="20"/>
  <c r="X225" i="20"/>
  <c r="T225" i="20"/>
  <c r="P225" i="20"/>
  <c r="L225" i="20"/>
  <c r="H225" i="20"/>
  <c r="D225" i="20"/>
  <c r="CK223" i="20"/>
  <c r="CG223" i="20"/>
  <c r="CC223" i="20"/>
  <c r="BY223" i="20"/>
  <c r="BU223" i="20"/>
  <c r="BQ223" i="20"/>
  <c r="BM223" i="20"/>
  <c r="BI223" i="20"/>
  <c r="BE223" i="20"/>
  <c r="BA223" i="20"/>
  <c r="AW223" i="20"/>
  <c r="AS223" i="20"/>
  <c r="AN223" i="20"/>
  <c r="AJ223" i="20"/>
  <c r="AF223" i="20"/>
  <c r="AB223" i="20"/>
  <c r="X223" i="20"/>
  <c r="T223" i="20"/>
  <c r="P223" i="20"/>
  <c r="L223" i="20"/>
  <c r="H223" i="20"/>
  <c r="D223" i="20"/>
  <c r="CN217" i="20"/>
  <c r="CM217" i="20"/>
  <c r="CL217" i="20"/>
  <c r="CK220" i="20" s="1"/>
  <c r="CK217" i="20"/>
  <c r="CK219" i="20" s="1"/>
  <c r="CJ217" i="20"/>
  <c r="CI217" i="20"/>
  <c r="CH217" i="20"/>
  <c r="CG217" i="20"/>
  <c r="CG219" i="20" s="1"/>
  <c r="CF217" i="20"/>
  <c r="CE217" i="20"/>
  <c r="CD217" i="20"/>
  <c r="CC220" i="20" s="1"/>
  <c r="CC217" i="20"/>
  <c r="CC219" i="20" s="1"/>
  <c r="CB217" i="20"/>
  <c r="CA217" i="20"/>
  <c r="BZ217" i="20"/>
  <c r="BY217" i="20"/>
  <c r="BY219" i="20" s="1"/>
  <c r="BX217" i="20"/>
  <c r="BW217" i="20"/>
  <c r="BV217" i="20"/>
  <c r="BU220" i="20" s="1"/>
  <c r="BU217" i="20"/>
  <c r="BU219" i="20" s="1"/>
  <c r="BT217" i="20"/>
  <c r="BS217" i="20"/>
  <c r="BR217" i="20"/>
  <c r="BQ217" i="20"/>
  <c r="BQ219" i="20" s="1"/>
  <c r="BP217" i="20"/>
  <c r="BO217" i="20"/>
  <c r="BN217" i="20"/>
  <c r="BM220" i="20" s="1"/>
  <c r="BM217" i="20"/>
  <c r="BM219" i="20" s="1"/>
  <c r="BL217" i="20"/>
  <c r="BK217" i="20"/>
  <c r="BJ217" i="20"/>
  <c r="BI217" i="20"/>
  <c r="BI219" i="20" s="1"/>
  <c r="BH217" i="20"/>
  <c r="BG217" i="20"/>
  <c r="BF217" i="20"/>
  <c r="BE220" i="20" s="1"/>
  <c r="BE217" i="20"/>
  <c r="BE219" i="20" s="1"/>
  <c r="BD217" i="20"/>
  <c r="BC217" i="20"/>
  <c r="BB217" i="20"/>
  <c r="BA217" i="20"/>
  <c r="BA219" i="20" s="1"/>
  <c r="AZ217" i="20"/>
  <c r="AY217" i="20"/>
  <c r="AX217" i="20"/>
  <c r="AW220" i="20" s="1"/>
  <c r="AW217" i="20"/>
  <c r="AW219" i="20" s="1"/>
  <c r="AV217" i="20"/>
  <c r="AU217" i="20"/>
  <c r="AT217" i="20"/>
  <c r="AS217" i="20"/>
  <c r="AS219" i="20" s="1"/>
  <c r="AQ217" i="20"/>
  <c r="AP217" i="20"/>
  <c r="AO217" i="20"/>
  <c r="AN220" i="20" s="1"/>
  <c r="AN217" i="20"/>
  <c r="AN219" i="20" s="1"/>
  <c r="AM217" i="20"/>
  <c r="AL217" i="20"/>
  <c r="AK217" i="20"/>
  <c r="AJ217" i="20"/>
  <c r="AJ219" i="20" s="1"/>
  <c r="AI217" i="20"/>
  <c r="AH217" i="20"/>
  <c r="AG217" i="20"/>
  <c r="AF220" i="20" s="1"/>
  <c r="AF217" i="20"/>
  <c r="AF219" i="20" s="1"/>
  <c r="AE217" i="20"/>
  <c r="AD217" i="20"/>
  <c r="AC217" i="20"/>
  <c r="AB217" i="20"/>
  <c r="AB219" i="20" s="1"/>
  <c r="AA217" i="20"/>
  <c r="Z217" i="20"/>
  <c r="Y217" i="20"/>
  <c r="X220" i="20" s="1"/>
  <c r="X217" i="20"/>
  <c r="X219" i="20" s="1"/>
  <c r="W217" i="20"/>
  <c r="V217" i="20"/>
  <c r="U217" i="20"/>
  <c r="T217" i="20"/>
  <c r="T219" i="20" s="1"/>
  <c r="S217" i="20"/>
  <c r="R217" i="20"/>
  <c r="Q217" i="20"/>
  <c r="P220" i="20" s="1"/>
  <c r="P217" i="20"/>
  <c r="P219" i="20" s="1"/>
  <c r="O217" i="20"/>
  <c r="N217" i="20"/>
  <c r="M217" i="20"/>
  <c r="L217" i="20"/>
  <c r="L219" i="20" s="1"/>
  <c r="K217" i="20"/>
  <c r="J217" i="20"/>
  <c r="I217" i="20"/>
  <c r="H220" i="20" s="1"/>
  <c r="H217" i="20"/>
  <c r="H219" i="20" s="1"/>
  <c r="G217" i="20"/>
  <c r="F217" i="20"/>
  <c r="E217" i="20"/>
  <c r="D217" i="20"/>
  <c r="D219" i="20" s="1"/>
  <c r="C187" i="20"/>
  <c r="CG180" i="20"/>
  <c r="CC180" i="20"/>
  <c r="BY180" i="20"/>
  <c r="BU180" i="20"/>
  <c r="BQ180" i="20"/>
  <c r="BM180" i="20"/>
  <c r="BI180" i="20"/>
  <c r="BE180" i="20"/>
  <c r="BA180" i="20"/>
  <c r="AW180" i="20"/>
  <c r="AS180" i="20"/>
  <c r="AN180" i="20"/>
  <c r="AJ180" i="20"/>
  <c r="AF180" i="20"/>
  <c r="AB180" i="20"/>
  <c r="X180" i="20"/>
  <c r="T180" i="20"/>
  <c r="P180" i="20"/>
  <c r="L180" i="20"/>
  <c r="H180" i="20"/>
  <c r="D180" i="20"/>
  <c r="CG178" i="20"/>
  <c r="CC178" i="20"/>
  <c r="BY178" i="20"/>
  <c r="BU178" i="20"/>
  <c r="BQ178" i="20"/>
  <c r="BM178" i="20"/>
  <c r="BI178" i="20"/>
  <c r="BE178" i="20"/>
  <c r="BA178" i="20"/>
  <c r="AW178" i="20"/>
  <c r="AS178" i="20"/>
  <c r="AN178" i="20"/>
  <c r="AJ178" i="20"/>
  <c r="AF178" i="20"/>
  <c r="AB178" i="20"/>
  <c r="X178" i="20"/>
  <c r="T178" i="20"/>
  <c r="P178" i="20"/>
  <c r="L178" i="20"/>
  <c r="H178" i="20"/>
  <c r="D178" i="20"/>
  <c r="CJ172" i="20"/>
  <c r="CI172" i="20"/>
  <c r="CH172" i="20"/>
  <c r="CG175" i="20" s="1"/>
  <c r="CG172" i="20"/>
  <c r="CG174" i="20" s="1"/>
  <c r="CF172" i="20"/>
  <c r="CE172" i="20"/>
  <c r="CD172" i="20"/>
  <c r="CC175" i="20" s="1"/>
  <c r="CC172" i="20"/>
  <c r="CC174" i="20" s="1"/>
  <c r="CB172" i="20"/>
  <c r="CA172" i="20"/>
  <c r="BZ172" i="20"/>
  <c r="BY175" i="20" s="1"/>
  <c r="BY172" i="20"/>
  <c r="BY174" i="20" s="1"/>
  <c r="BX172" i="20"/>
  <c r="BW172" i="20"/>
  <c r="BV172" i="20"/>
  <c r="BU175" i="20" s="1"/>
  <c r="BU172" i="20"/>
  <c r="BU174" i="20" s="1"/>
  <c r="BT172" i="20"/>
  <c r="BS172" i="20"/>
  <c r="BR172" i="20"/>
  <c r="BQ175" i="20" s="1"/>
  <c r="BQ172" i="20"/>
  <c r="BQ174" i="20" s="1"/>
  <c r="BP172" i="20"/>
  <c r="BO172" i="20"/>
  <c r="BN172" i="20"/>
  <c r="BM175" i="20" s="1"/>
  <c r="BM172" i="20"/>
  <c r="BM174" i="20" s="1"/>
  <c r="BL172" i="20"/>
  <c r="BK172" i="20"/>
  <c r="BJ172" i="20"/>
  <c r="BI175" i="20" s="1"/>
  <c r="BI172" i="20"/>
  <c r="BI174" i="20" s="1"/>
  <c r="BH172" i="20"/>
  <c r="BG172" i="20"/>
  <c r="BF172" i="20"/>
  <c r="BE175" i="20" s="1"/>
  <c r="BE172" i="20"/>
  <c r="BE174" i="20" s="1"/>
  <c r="BD172" i="20"/>
  <c r="BC172" i="20"/>
  <c r="BB172" i="20"/>
  <c r="BA175" i="20" s="1"/>
  <c r="BA172" i="20"/>
  <c r="BA174" i="20" s="1"/>
  <c r="AZ172" i="20"/>
  <c r="AY172" i="20"/>
  <c r="AX172" i="20"/>
  <c r="AW175" i="20" s="1"/>
  <c r="AW172" i="20"/>
  <c r="AW174" i="20" s="1"/>
  <c r="AV172" i="20"/>
  <c r="AU172" i="20"/>
  <c r="AT172" i="20"/>
  <c r="AS175" i="20" s="1"/>
  <c r="AS172" i="20"/>
  <c r="AS174" i="20" s="1"/>
  <c r="AQ172" i="20"/>
  <c r="AP172" i="20"/>
  <c r="AO172" i="20"/>
  <c r="AN175" i="20" s="1"/>
  <c r="AN172" i="20"/>
  <c r="AN174" i="20" s="1"/>
  <c r="AM172" i="20"/>
  <c r="AL172" i="20"/>
  <c r="AK172" i="20"/>
  <c r="AJ175" i="20" s="1"/>
  <c r="AJ172" i="20"/>
  <c r="AJ174" i="20" s="1"/>
  <c r="AI172" i="20"/>
  <c r="AH172" i="20"/>
  <c r="AG172" i="20"/>
  <c r="AF175" i="20" s="1"/>
  <c r="AF172" i="20"/>
  <c r="AF174" i="20" s="1"/>
  <c r="AE172" i="20"/>
  <c r="AD172" i="20"/>
  <c r="AC172" i="20"/>
  <c r="AB175" i="20" s="1"/>
  <c r="AB172" i="20"/>
  <c r="AB174" i="20" s="1"/>
  <c r="AA172" i="20"/>
  <c r="Z172" i="20"/>
  <c r="Y172" i="20"/>
  <c r="X175" i="20" s="1"/>
  <c r="X172" i="20"/>
  <c r="X174" i="20" s="1"/>
  <c r="W172" i="20"/>
  <c r="V172" i="20"/>
  <c r="U172" i="20"/>
  <c r="T175" i="20" s="1"/>
  <c r="T172" i="20"/>
  <c r="T174" i="20" s="1"/>
  <c r="S172" i="20"/>
  <c r="R172" i="20"/>
  <c r="Q172" i="20"/>
  <c r="P175" i="20" s="1"/>
  <c r="P172" i="20"/>
  <c r="O172" i="20"/>
  <c r="N172" i="20"/>
  <c r="M172" i="20"/>
  <c r="L175" i="20" s="1"/>
  <c r="L172" i="20"/>
  <c r="L174" i="20" s="1"/>
  <c r="K172" i="20"/>
  <c r="J172" i="20"/>
  <c r="I172" i="20"/>
  <c r="H175" i="20" s="1"/>
  <c r="H172" i="20"/>
  <c r="G172" i="20"/>
  <c r="F172" i="20"/>
  <c r="E172" i="20"/>
  <c r="D175" i="20" s="1"/>
  <c r="D172" i="20"/>
  <c r="D174" i="20" s="1"/>
  <c r="C143" i="20"/>
  <c r="BY136" i="20"/>
  <c r="BU136" i="20"/>
  <c r="BQ136" i="20"/>
  <c r="BM136" i="20"/>
  <c r="BI136" i="20"/>
  <c r="BE136" i="20"/>
  <c r="BA136" i="20"/>
  <c r="AW136" i="20"/>
  <c r="AS136" i="20"/>
  <c r="AN136" i="20"/>
  <c r="AJ136" i="20"/>
  <c r="AF136" i="20"/>
  <c r="AB136" i="20"/>
  <c r="X136" i="20"/>
  <c r="T136" i="20"/>
  <c r="P136" i="20"/>
  <c r="L136" i="20"/>
  <c r="H136" i="20"/>
  <c r="D136" i="20"/>
  <c r="BY134" i="20"/>
  <c r="BU134" i="20"/>
  <c r="BQ134" i="20"/>
  <c r="BM134" i="20"/>
  <c r="BI134" i="20"/>
  <c r="BE134" i="20"/>
  <c r="BA134" i="20"/>
  <c r="AW134" i="20"/>
  <c r="AS134" i="20"/>
  <c r="AN134" i="20"/>
  <c r="AJ134" i="20"/>
  <c r="AF134" i="20"/>
  <c r="AB134" i="20"/>
  <c r="X134" i="20"/>
  <c r="T134" i="20"/>
  <c r="P134" i="20"/>
  <c r="L134" i="20"/>
  <c r="H134" i="20"/>
  <c r="D134" i="20"/>
  <c r="CB128" i="20"/>
  <c r="CA128" i="20"/>
  <c r="BZ128" i="20"/>
  <c r="BY128" i="20"/>
  <c r="BX128" i="20"/>
  <c r="BW128" i="20"/>
  <c r="BV128" i="20"/>
  <c r="BU128" i="20"/>
  <c r="BT128" i="20"/>
  <c r="BS128" i="20"/>
  <c r="BR128" i="20"/>
  <c r="BQ128" i="20"/>
  <c r="BP128" i="20"/>
  <c r="BO128" i="20"/>
  <c r="BN128" i="20"/>
  <c r="BM128" i="20"/>
  <c r="BL128" i="20"/>
  <c r="BK128" i="20"/>
  <c r="BJ128" i="20"/>
  <c r="BI128" i="20"/>
  <c r="BH128" i="20"/>
  <c r="BG128" i="20"/>
  <c r="BF128" i="20"/>
  <c r="BE128" i="20"/>
  <c r="BD128" i="20"/>
  <c r="BC128" i="20"/>
  <c r="BB128" i="20"/>
  <c r="BA128" i="20"/>
  <c r="AZ128" i="20"/>
  <c r="AY128" i="20"/>
  <c r="AX128" i="20"/>
  <c r="AW128" i="20"/>
  <c r="AV128" i="20"/>
  <c r="AU128" i="20"/>
  <c r="AT128" i="20"/>
  <c r="AS128" i="20"/>
  <c r="AQ128" i="20"/>
  <c r="AP128" i="20"/>
  <c r="AO128" i="20"/>
  <c r="AN128" i="20"/>
  <c r="AM128" i="20"/>
  <c r="AL128" i="20"/>
  <c r="AK128" i="20"/>
  <c r="AJ128" i="20"/>
  <c r="AI128" i="20"/>
  <c r="AH128" i="20"/>
  <c r="AG128" i="20"/>
  <c r="AF131" i="20" s="1"/>
  <c r="AF128" i="20"/>
  <c r="AF130" i="20" s="1"/>
  <c r="AE128" i="20"/>
  <c r="AD128" i="20"/>
  <c r="AC128" i="20"/>
  <c r="AB131" i="20" s="1"/>
  <c r="AB128" i="20"/>
  <c r="AB130" i="20" s="1"/>
  <c r="AA128" i="20"/>
  <c r="Z128" i="20"/>
  <c r="Y128" i="20"/>
  <c r="X131" i="20" s="1"/>
  <c r="X128" i="20"/>
  <c r="X130" i="20" s="1"/>
  <c r="W128" i="20"/>
  <c r="V128" i="20"/>
  <c r="U128" i="20"/>
  <c r="T131" i="20" s="1"/>
  <c r="T128" i="20"/>
  <c r="T130" i="20" s="1"/>
  <c r="S128" i="20"/>
  <c r="R128" i="20"/>
  <c r="Q128" i="20"/>
  <c r="P131" i="20" s="1"/>
  <c r="P128" i="20"/>
  <c r="P130" i="20" s="1"/>
  <c r="O128" i="20"/>
  <c r="N128" i="20"/>
  <c r="M128" i="20"/>
  <c r="L131" i="20" s="1"/>
  <c r="L128" i="20"/>
  <c r="L130" i="20" s="1"/>
  <c r="K128" i="20"/>
  <c r="J128" i="20"/>
  <c r="I128" i="20"/>
  <c r="H131" i="20" s="1"/>
  <c r="H128" i="20"/>
  <c r="H130" i="20" s="1"/>
  <c r="G128" i="20"/>
  <c r="F128" i="20"/>
  <c r="E128" i="20"/>
  <c r="D131" i="20" s="1"/>
  <c r="D128" i="20"/>
  <c r="D130" i="20" s="1"/>
  <c r="C101" i="20"/>
  <c r="CS92" i="20"/>
  <c r="CO92" i="20"/>
  <c r="CK92" i="20"/>
  <c r="CG92" i="20"/>
  <c r="CC92" i="20"/>
  <c r="BY92" i="20"/>
  <c r="BU92" i="20"/>
  <c r="BQ92" i="20"/>
  <c r="BM92" i="20"/>
  <c r="BI92" i="20"/>
  <c r="BE92" i="20"/>
  <c r="BA92" i="20"/>
  <c r="AW92" i="20"/>
  <c r="CV86" i="20"/>
  <c r="CU86" i="20"/>
  <c r="CT86" i="20"/>
  <c r="CS89" i="20" s="1"/>
  <c r="CS86" i="20"/>
  <c r="CS88" i="20" s="1"/>
  <c r="CR86" i="20"/>
  <c r="CQ86" i="20"/>
  <c r="CP86" i="20"/>
  <c r="CO86" i="20"/>
  <c r="CO88" i="20" s="1"/>
  <c r="CN86" i="20"/>
  <c r="CM86" i="20"/>
  <c r="CL86" i="20"/>
  <c r="CK89" i="20" s="1"/>
  <c r="CK86" i="20"/>
  <c r="CK88" i="20" s="1"/>
  <c r="CJ86" i="20"/>
  <c r="CI86" i="20"/>
  <c r="CH86" i="20"/>
  <c r="CG86" i="20"/>
  <c r="CG88" i="20" s="1"/>
  <c r="CF86" i="20"/>
  <c r="CE86" i="20"/>
  <c r="CD86" i="20"/>
  <c r="CC89" i="20" s="1"/>
  <c r="CC86" i="20"/>
  <c r="CC88" i="20" s="1"/>
  <c r="CB86" i="20"/>
  <c r="CA86" i="20"/>
  <c r="BZ86" i="20"/>
  <c r="BY86" i="20"/>
  <c r="BY88" i="20" s="1"/>
  <c r="BX86" i="20"/>
  <c r="BW86" i="20"/>
  <c r="BV86" i="20"/>
  <c r="BU89" i="20" s="1"/>
  <c r="BU86" i="20"/>
  <c r="BU88" i="20" s="1"/>
  <c r="BT86" i="20"/>
  <c r="BS86" i="20"/>
  <c r="BR86" i="20"/>
  <c r="BQ86" i="20"/>
  <c r="BQ88" i="20" s="1"/>
  <c r="BP86" i="20"/>
  <c r="BO86" i="20"/>
  <c r="BN86" i="20"/>
  <c r="BM89" i="20" s="1"/>
  <c r="BM86" i="20"/>
  <c r="BM88" i="20" s="1"/>
  <c r="BL86" i="20"/>
  <c r="BK86" i="20"/>
  <c r="BJ86" i="20"/>
  <c r="BI86" i="20"/>
  <c r="BI88" i="20" s="1"/>
  <c r="BH86" i="20"/>
  <c r="BG86" i="20"/>
  <c r="BF86" i="20"/>
  <c r="BE89" i="20" s="1"/>
  <c r="BE86" i="20"/>
  <c r="BE88" i="20" s="1"/>
  <c r="BD86" i="20"/>
  <c r="BC86" i="20"/>
  <c r="BB86" i="20"/>
  <c r="BA86" i="20"/>
  <c r="BA88" i="20" s="1"/>
  <c r="AZ86" i="20"/>
  <c r="AY86" i="20"/>
  <c r="AX86" i="20"/>
  <c r="AW89" i="20" s="1"/>
  <c r="AW86" i="20"/>
  <c r="AW88" i="20" s="1"/>
  <c r="AU86" i="20"/>
  <c r="AT86" i="20"/>
  <c r="AS86" i="20"/>
  <c r="AR86" i="20"/>
  <c r="AR88" i="20" s="1"/>
  <c r="AQ86" i="20"/>
  <c r="AP86" i="20"/>
  <c r="AO86" i="20"/>
  <c r="AN89" i="20" s="1"/>
  <c r="AN86" i="20"/>
  <c r="AN88" i="20" s="1"/>
  <c r="AM86" i="20"/>
  <c r="AL86" i="20"/>
  <c r="AK86" i="20"/>
  <c r="AJ86" i="20"/>
  <c r="AJ88" i="20" s="1"/>
  <c r="AI86" i="20"/>
  <c r="AH86" i="20"/>
  <c r="AG86" i="20"/>
  <c r="AF89" i="20" s="1"/>
  <c r="AF86" i="20"/>
  <c r="AF88" i="20" s="1"/>
  <c r="AE86" i="20"/>
  <c r="AD86" i="20"/>
  <c r="AC86" i="20"/>
  <c r="AB86" i="20"/>
  <c r="AB88" i="20" s="1"/>
  <c r="AA86" i="20"/>
  <c r="Z86" i="20"/>
  <c r="Y86" i="20"/>
  <c r="X89" i="20" s="1"/>
  <c r="X86" i="20"/>
  <c r="X88" i="20" s="1"/>
  <c r="W86" i="20"/>
  <c r="V86" i="20"/>
  <c r="U86" i="20"/>
  <c r="T86" i="20"/>
  <c r="T88" i="20" s="1"/>
  <c r="S86" i="20"/>
  <c r="R86" i="20"/>
  <c r="Q86" i="20"/>
  <c r="P89" i="20" s="1"/>
  <c r="P86" i="20"/>
  <c r="P88" i="20" s="1"/>
  <c r="O86" i="20"/>
  <c r="N86" i="20"/>
  <c r="M86" i="20"/>
  <c r="L86" i="20"/>
  <c r="L88" i="20" s="1"/>
  <c r="K86" i="20"/>
  <c r="J86" i="20"/>
  <c r="I86" i="20"/>
  <c r="H89" i="20" s="1"/>
  <c r="H86" i="20"/>
  <c r="H88" i="20" s="1"/>
  <c r="G86" i="20"/>
  <c r="F86" i="20"/>
  <c r="E86" i="20"/>
  <c r="D86" i="20"/>
  <c r="D88" i="20" s="1"/>
  <c r="C54" i="20"/>
  <c r="CS94" i="20" s="1"/>
  <c r="CK43" i="20"/>
  <c r="CG43" i="20"/>
  <c r="CC43" i="20"/>
  <c r="BY43" i="20"/>
  <c r="BU43" i="20"/>
  <c r="BQ43" i="20"/>
  <c r="BM43" i="20"/>
  <c r="BI43" i="20"/>
  <c r="BE43" i="20"/>
  <c r="BA43" i="20"/>
  <c r="AW43" i="20"/>
  <c r="AR43" i="20"/>
  <c r="AN43" i="20"/>
  <c r="AJ43" i="20"/>
  <c r="AF43" i="20"/>
  <c r="AB43" i="20"/>
  <c r="X43" i="20"/>
  <c r="T43" i="20"/>
  <c r="P43" i="20"/>
  <c r="L43" i="20"/>
  <c r="H43" i="20"/>
  <c r="D43" i="20"/>
  <c r="CK42" i="20"/>
  <c r="CG42" i="20"/>
  <c r="CC42" i="20"/>
  <c r="BY42" i="20"/>
  <c r="BU42" i="20"/>
  <c r="BQ42" i="20"/>
  <c r="BM42" i="20"/>
  <c r="BI42" i="20"/>
  <c r="BE42" i="20"/>
  <c r="BA42" i="20"/>
  <c r="AW42" i="20"/>
  <c r="AR42" i="20"/>
  <c r="AN42" i="20"/>
  <c r="AJ42" i="20"/>
  <c r="AF42" i="20"/>
  <c r="AB42" i="20"/>
  <c r="X42" i="20"/>
  <c r="T42" i="20"/>
  <c r="P42" i="20"/>
  <c r="L42" i="20"/>
  <c r="H42" i="20"/>
  <c r="D42" i="20"/>
  <c r="CN37" i="20"/>
  <c r="CM37" i="20"/>
  <c r="CL37" i="20"/>
  <c r="CK37" i="20"/>
  <c r="CJ37" i="20"/>
  <c r="CI37" i="20"/>
  <c r="CH37" i="20"/>
  <c r="CG37" i="20"/>
  <c r="CF37" i="20"/>
  <c r="CE37" i="20"/>
  <c r="CD37" i="20"/>
  <c r="CC37" i="20"/>
  <c r="CB37" i="20"/>
  <c r="CA37" i="20"/>
  <c r="BZ37" i="20"/>
  <c r="BY40" i="20" s="1"/>
  <c r="BY37" i="20"/>
  <c r="BY39" i="20" s="1"/>
  <c r="BX37" i="20"/>
  <c r="BW37" i="20"/>
  <c r="BV37" i="20"/>
  <c r="BU40" i="20" s="1"/>
  <c r="BU37" i="20"/>
  <c r="BU39" i="20" s="1"/>
  <c r="BT37" i="20"/>
  <c r="BS37" i="20"/>
  <c r="BR37" i="20"/>
  <c r="BQ40" i="20" s="1"/>
  <c r="BQ37" i="20"/>
  <c r="BQ39" i="20" s="1"/>
  <c r="BP37" i="20"/>
  <c r="BO37" i="20"/>
  <c r="BN37" i="20"/>
  <c r="BM40" i="20" s="1"/>
  <c r="BM37" i="20"/>
  <c r="BM39" i="20" s="1"/>
  <c r="BL37" i="20"/>
  <c r="BK37" i="20"/>
  <c r="BJ37" i="20"/>
  <c r="BI40" i="20" s="1"/>
  <c r="BI37" i="20"/>
  <c r="BI39" i="20" s="1"/>
  <c r="BH37" i="20"/>
  <c r="BG37" i="20"/>
  <c r="BF37" i="20"/>
  <c r="BE40" i="20" s="1"/>
  <c r="BE37" i="20"/>
  <c r="BE39" i="20" s="1"/>
  <c r="BD37" i="20"/>
  <c r="BC37" i="20"/>
  <c r="BB37" i="20"/>
  <c r="BA40" i="20" s="1"/>
  <c r="BA37" i="20"/>
  <c r="BA39" i="20" s="1"/>
  <c r="AZ37" i="20"/>
  <c r="AY37" i="20"/>
  <c r="AX37" i="20"/>
  <c r="AW40" i="20" s="1"/>
  <c r="AW37" i="20"/>
  <c r="AW39" i="20" s="1"/>
  <c r="AU37" i="20"/>
  <c r="AT37" i="20"/>
  <c r="AS37" i="20"/>
  <c r="AR40" i="20" s="1"/>
  <c r="AR37" i="20"/>
  <c r="AR39" i="20" s="1"/>
  <c r="AQ37" i="20"/>
  <c r="AP37" i="20"/>
  <c r="AO37" i="20"/>
  <c r="AN40" i="20" s="1"/>
  <c r="AN37" i="20"/>
  <c r="AN39" i="20" s="1"/>
  <c r="AM37" i="20"/>
  <c r="AL37" i="20"/>
  <c r="AK37" i="20"/>
  <c r="AJ40" i="20" s="1"/>
  <c r="AJ37" i="20"/>
  <c r="AJ39" i="20" s="1"/>
  <c r="AI37" i="20"/>
  <c r="AH37" i="20"/>
  <c r="AG37" i="20"/>
  <c r="AF40" i="20" s="1"/>
  <c r="AF37" i="20"/>
  <c r="AF39" i="20" s="1"/>
  <c r="AE37" i="20"/>
  <c r="AD37" i="20"/>
  <c r="AC37" i="20"/>
  <c r="AB40" i="20" s="1"/>
  <c r="AB37" i="20"/>
  <c r="AB39" i="20" s="1"/>
  <c r="AA37" i="20"/>
  <c r="Z37" i="20"/>
  <c r="Y37" i="20"/>
  <c r="X40" i="20" s="1"/>
  <c r="X37" i="20"/>
  <c r="X39" i="20" s="1"/>
  <c r="W37" i="20"/>
  <c r="V37" i="20"/>
  <c r="U37" i="20"/>
  <c r="T40" i="20" s="1"/>
  <c r="T37" i="20"/>
  <c r="T39" i="20" s="1"/>
  <c r="S37" i="20"/>
  <c r="R37" i="20"/>
  <c r="Q37" i="20"/>
  <c r="P40" i="20" s="1"/>
  <c r="P37" i="20"/>
  <c r="P39" i="20" s="1"/>
  <c r="O37" i="20"/>
  <c r="N37" i="20"/>
  <c r="M37" i="20"/>
  <c r="L40" i="20" s="1"/>
  <c r="L37" i="20"/>
  <c r="L39" i="20" s="1"/>
  <c r="K37" i="20"/>
  <c r="J37" i="20"/>
  <c r="I37" i="20"/>
  <c r="H40" i="20" s="1"/>
  <c r="H37" i="20"/>
  <c r="H39" i="20" s="1"/>
  <c r="G37" i="20"/>
  <c r="F37" i="20"/>
  <c r="E37" i="20"/>
  <c r="D40" i="20" s="1"/>
  <c r="D37" i="20"/>
  <c r="D39" i="20" s="1"/>
  <c r="C7" i="20"/>
  <c r="F87" i="20" l="1"/>
  <c r="J87" i="20"/>
  <c r="N87" i="20"/>
  <c r="R87" i="20"/>
  <c r="V87" i="20"/>
  <c r="Z87" i="20"/>
  <c r="AD87" i="20"/>
  <c r="AH87" i="20"/>
  <c r="AL87" i="20"/>
  <c r="AP87" i="20"/>
  <c r="AT87" i="20"/>
  <c r="AY87" i="20"/>
  <c r="BC87" i="20"/>
  <c r="BG87" i="20"/>
  <c r="BK87" i="20"/>
  <c r="BO87" i="20"/>
  <c r="BS87" i="20"/>
  <c r="BW87" i="20"/>
  <c r="CA87" i="20"/>
  <c r="CE87" i="20"/>
  <c r="CI87" i="20"/>
  <c r="CM87" i="20"/>
  <c r="CQ87" i="20"/>
  <c r="CU87" i="20"/>
  <c r="E87" i="20"/>
  <c r="G87" i="20"/>
  <c r="K87" i="20"/>
  <c r="M87" i="20"/>
  <c r="O87" i="20"/>
  <c r="S87" i="20"/>
  <c r="U87" i="20"/>
  <c r="W87" i="20"/>
  <c r="AA87" i="20"/>
  <c r="AC87" i="20"/>
  <c r="AE87" i="20"/>
  <c r="AI87" i="20"/>
  <c r="AK87" i="20"/>
  <c r="AM87" i="20"/>
  <c r="AQ87" i="20"/>
  <c r="AS87" i="20"/>
  <c r="AU87" i="20"/>
  <c r="AZ87" i="20"/>
  <c r="BB87" i="20"/>
  <c r="BD87" i="20"/>
  <c r="BH87" i="20"/>
  <c r="BJ87" i="20"/>
  <c r="BL87" i="20"/>
  <c r="BP87" i="20"/>
  <c r="BR87" i="20"/>
  <c r="BT87" i="20"/>
  <c r="BX87" i="20"/>
  <c r="BZ87" i="20"/>
  <c r="CB87" i="20"/>
  <c r="CF87" i="20"/>
  <c r="CH87" i="20"/>
  <c r="CJ87" i="20"/>
  <c r="CN87" i="20"/>
  <c r="CP87" i="20"/>
  <c r="CR87" i="20"/>
  <c r="CV87" i="20"/>
  <c r="G38" i="20"/>
  <c r="K38" i="20"/>
  <c r="O38" i="20"/>
  <c r="S38" i="20"/>
  <c r="W38" i="20"/>
  <c r="AA38" i="20"/>
  <c r="AE38" i="20"/>
  <c r="AI38" i="20"/>
  <c r="AM38" i="20"/>
  <c r="AQ38" i="20"/>
  <c r="AU38" i="20"/>
  <c r="AZ38" i="20"/>
  <c r="BD38" i="20"/>
  <c r="BH38" i="20"/>
  <c r="BL38" i="20"/>
  <c r="BP38" i="20"/>
  <c r="BT38" i="20"/>
  <c r="BX38" i="20"/>
  <c r="CB38" i="20"/>
  <c r="F38" i="20"/>
  <c r="J38" i="20"/>
  <c r="N38" i="20"/>
  <c r="R38" i="20"/>
  <c r="V38" i="20"/>
  <c r="Z38" i="20"/>
  <c r="AD38" i="20"/>
  <c r="AH38" i="20"/>
  <c r="AL38" i="20"/>
  <c r="AP38" i="20"/>
  <c r="AT38" i="20"/>
  <c r="AY38" i="20"/>
  <c r="BC38" i="20"/>
  <c r="BG38" i="20"/>
  <c r="BK38" i="20"/>
  <c r="BO38" i="20"/>
  <c r="BS38" i="20"/>
  <c r="BW38" i="20"/>
  <c r="F129" i="20"/>
  <c r="J129" i="20"/>
  <c r="N129" i="20"/>
  <c r="R129" i="20"/>
  <c r="V129" i="20"/>
  <c r="Z129" i="20"/>
  <c r="AD129" i="20"/>
  <c r="AH129" i="20"/>
  <c r="G173" i="20"/>
  <c r="K173" i="20"/>
  <c r="O173" i="20"/>
  <c r="S173" i="20"/>
  <c r="W173" i="20"/>
  <c r="AA173" i="20"/>
  <c r="AE173" i="20"/>
  <c r="AI173" i="20"/>
  <c r="AM173" i="20"/>
  <c r="AQ173" i="20"/>
  <c r="AV173" i="20"/>
  <c r="AZ173" i="20"/>
  <c r="BD173" i="20"/>
  <c r="BH173" i="20"/>
  <c r="BL173" i="20"/>
  <c r="BP173" i="20"/>
  <c r="BT173" i="20"/>
  <c r="BX173" i="20"/>
  <c r="CB173" i="20"/>
  <c r="CF173" i="20"/>
  <c r="CJ173" i="20"/>
  <c r="F218" i="20"/>
  <c r="J218" i="20"/>
  <c r="N218" i="20"/>
  <c r="R218" i="20"/>
  <c r="V218" i="20"/>
  <c r="Z218" i="20"/>
  <c r="AD218" i="20"/>
  <c r="AH218" i="20"/>
  <c r="AL218" i="20"/>
  <c r="AP218" i="20"/>
  <c r="AU218" i="20"/>
  <c r="AY218" i="20"/>
  <c r="BC218" i="20"/>
  <c r="BG218" i="20"/>
  <c r="BK218" i="20"/>
  <c r="BO218" i="20"/>
  <c r="BS218" i="20"/>
  <c r="BW218" i="20"/>
  <c r="CA218" i="20"/>
  <c r="CE218" i="20"/>
  <c r="CI218" i="20"/>
  <c r="CM218" i="20"/>
  <c r="G129" i="20"/>
  <c r="K129" i="20"/>
  <c r="O129" i="20"/>
  <c r="S129" i="20"/>
  <c r="W129" i="20"/>
  <c r="AA129" i="20"/>
  <c r="AE129" i="20"/>
  <c r="F173" i="20"/>
  <c r="H173" i="20"/>
  <c r="J173" i="20"/>
  <c r="N173" i="20"/>
  <c r="P173" i="20"/>
  <c r="R173" i="20"/>
  <c r="V173" i="20"/>
  <c r="Z173" i="20"/>
  <c r="AD173" i="20"/>
  <c r="AH173" i="20"/>
  <c r="AL173" i="20"/>
  <c r="AP173" i="20"/>
  <c r="AU173" i="20"/>
  <c r="AY173" i="20"/>
  <c r="BC173" i="20"/>
  <c r="BG173" i="20"/>
  <c r="BK173" i="20"/>
  <c r="BO173" i="20"/>
  <c r="BS173" i="20"/>
  <c r="BW173" i="20"/>
  <c r="CA173" i="20"/>
  <c r="CE173" i="20"/>
  <c r="CI173" i="20"/>
  <c r="E218" i="20"/>
  <c r="G218" i="20"/>
  <c r="K218" i="20"/>
  <c r="M218" i="20"/>
  <c r="O218" i="20"/>
  <c r="S218" i="20"/>
  <c r="U218" i="20"/>
  <c r="W218" i="20"/>
  <c r="AA218" i="20"/>
  <c r="AC218" i="20"/>
  <c r="AE218" i="20"/>
  <c r="AI218" i="20"/>
  <c r="AK218" i="20"/>
  <c r="AM218" i="20"/>
  <c r="AQ218" i="20"/>
  <c r="AT218" i="20"/>
  <c r="AV218" i="20"/>
  <c r="AZ218" i="20"/>
  <c r="BB218" i="20"/>
  <c r="BD218" i="20"/>
  <c r="BH218" i="20"/>
  <c r="BJ218" i="20"/>
  <c r="BL218" i="20"/>
  <c r="BP218" i="20"/>
  <c r="BR218" i="20"/>
  <c r="BT218" i="20"/>
  <c r="BX218" i="20"/>
  <c r="BZ218" i="20"/>
  <c r="CB218" i="20"/>
  <c r="CF218" i="20"/>
  <c r="CH218" i="20"/>
  <c r="CJ218" i="20"/>
  <c r="CN218" i="20"/>
  <c r="CG47" i="20"/>
  <c r="BY47" i="20"/>
  <c r="BQ47" i="20"/>
  <c r="BI47" i="20"/>
  <c r="BA47" i="20"/>
  <c r="AR47" i="20"/>
  <c r="AJ47" i="20"/>
  <c r="AB47" i="20"/>
  <c r="T47" i="20"/>
  <c r="L47" i="20"/>
  <c r="D47" i="20"/>
  <c r="CG45" i="20"/>
  <c r="BY45" i="20"/>
  <c r="BQ45" i="20"/>
  <c r="BI45" i="20"/>
  <c r="BA45" i="20"/>
  <c r="AR45" i="20"/>
  <c r="AJ45" i="20"/>
  <c r="AB45" i="20"/>
  <c r="T45" i="20"/>
  <c r="L45" i="20"/>
  <c r="D45" i="20"/>
  <c r="CK47" i="20"/>
  <c r="CC47" i="20"/>
  <c r="BU47" i="20"/>
  <c r="BM47" i="20"/>
  <c r="BE47" i="20"/>
  <c r="AW47" i="20"/>
  <c r="AN47" i="20"/>
  <c r="AF47" i="20"/>
  <c r="X47" i="20"/>
  <c r="P47" i="20"/>
  <c r="H47" i="20"/>
  <c r="CK45" i="20"/>
  <c r="CC45" i="20"/>
  <c r="BU45" i="20"/>
  <c r="BM45" i="20"/>
  <c r="BE45" i="20"/>
  <c r="AW45" i="20"/>
  <c r="AN45" i="20"/>
  <c r="AF45" i="20"/>
  <c r="X45" i="20"/>
  <c r="P45" i="20"/>
  <c r="H45" i="20"/>
  <c r="CA38" i="20"/>
  <c r="CC38" i="20"/>
  <c r="CC39" i="20"/>
  <c r="CE38" i="20"/>
  <c r="CG39" i="20"/>
  <c r="CG38" i="20"/>
  <c r="CI38" i="20"/>
  <c r="CK38" i="20"/>
  <c r="CK39" i="20"/>
  <c r="CM38" i="20"/>
  <c r="D38" i="20"/>
  <c r="H38" i="20"/>
  <c r="L38" i="20"/>
  <c r="P38" i="20"/>
  <c r="T38" i="20"/>
  <c r="X38" i="20"/>
  <c r="AB38" i="20"/>
  <c r="AF38" i="20"/>
  <c r="AJ38" i="20"/>
  <c r="AN38" i="20"/>
  <c r="AR38" i="20"/>
  <c r="AW38" i="20"/>
  <c r="BA38" i="20"/>
  <c r="BE38" i="20"/>
  <c r="BI38" i="20"/>
  <c r="BM38" i="20"/>
  <c r="BQ38" i="20"/>
  <c r="BU38" i="20"/>
  <c r="BY38" i="20"/>
  <c r="CC40" i="20"/>
  <c r="CD38" i="20"/>
  <c r="CF38" i="20"/>
  <c r="CG40" i="20"/>
  <c r="CH38" i="20"/>
  <c r="CJ38" i="20"/>
  <c r="CK40" i="20"/>
  <c r="CL38" i="20"/>
  <c r="CN38" i="20"/>
  <c r="E38" i="20"/>
  <c r="I38" i="20"/>
  <c r="M38" i="20"/>
  <c r="Q38" i="20"/>
  <c r="U38" i="20"/>
  <c r="Y38" i="20"/>
  <c r="AC38" i="20"/>
  <c r="AG38" i="20"/>
  <c r="AK38" i="20"/>
  <c r="AO38" i="20"/>
  <c r="AS38" i="20"/>
  <c r="AX38" i="20"/>
  <c r="BB38" i="20"/>
  <c r="BF38" i="20"/>
  <c r="BJ38" i="20"/>
  <c r="BN38" i="20"/>
  <c r="BR38" i="20"/>
  <c r="BV38" i="20"/>
  <c r="BZ38" i="20"/>
  <c r="D87" i="20"/>
  <c r="H87" i="20"/>
  <c r="L87" i="20"/>
  <c r="P87" i="20"/>
  <c r="T87" i="20"/>
  <c r="X87" i="20"/>
  <c r="AB87" i="20"/>
  <c r="AF87" i="20"/>
  <c r="AJ87" i="20"/>
  <c r="AN87" i="20"/>
  <c r="AR87" i="20"/>
  <c r="AW87" i="20"/>
  <c r="BA87" i="20"/>
  <c r="BE87" i="20"/>
  <c r="BI87" i="20"/>
  <c r="BM87" i="20"/>
  <c r="BQ87" i="20"/>
  <c r="BU87" i="20"/>
  <c r="BY87" i="20"/>
  <c r="CC87" i="20"/>
  <c r="CG87" i="20"/>
  <c r="CK87" i="20"/>
  <c r="CO87" i="20"/>
  <c r="CS87" i="20"/>
  <c r="D89" i="20"/>
  <c r="L89" i="20"/>
  <c r="T89" i="20"/>
  <c r="AB89" i="20"/>
  <c r="AJ89" i="20"/>
  <c r="AR89" i="20"/>
  <c r="BA89" i="20"/>
  <c r="BI89" i="20"/>
  <c r="BQ89" i="20"/>
  <c r="BY89" i="20"/>
  <c r="CG89" i="20"/>
  <c r="CO89" i="20"/>
  <c r="D92" i="20"/>
  <c r="L92" i="20"/>
  <c r="T92" i="20"/>
  <c r="AB92" i="20"/>
  <c r="AJ92" i="20"/>
  <c r="AR92" i="20"/>
  <c r="D94" i="20"/>
  <c r="L94" i="20"/>
  <c r="T94" i="20"/>
  <c r="AB94" i="20"/>
  <c r="AJ94" i="20"/>
  <c r="AR94" i="20"/>
  <c r="BA94" i="20"/>
  <c r="BI94" i="20"/>
  <c r="BQ94" i="20"/>
  <c r="BY94" i="20"/>
  <c r="CG94" i="20"/>
  <c r="CO94" i="20"/>
  <c r="AI129" i="20"/>
  <c r="AJ131" i="20"/>
  <c r="AK129" i="20"/>
  <c r="AM129" i="20"/>
  <c r="AO129" i="20"/>
  <c r="AN131" i="20"/>
  <c r="AQ129" i="20"/>
  <c r="AS131" i="20"/>
  <c r="AT129" i="20"/>
  <c r="AV129" i="20"/>
  <c r="AX129" i="20"/>
  <c r="AW131" i="20"/>
  <c r="AZ129" i="20"/>
  <c r="BA131" i="20"/>
  <c r="BB129" i="20"/>
  <c r="BD129" i="20"/>
  <c r="BF129" i="20"/>
  <c r="BE131" i="20"/>
  <c r="BH129" i="20"/>
  <c r="BI131" i="20"/>
  <c r="BJ129" i="20"/>
  <c r="BL129" i="20"/>
  <c r="BN129" i="20"/>
  <c r="BM131" i="20"/>
  <c r="BP129" i="20"/>
  <c r="BQ131" i="20"/>
  <c r="BR129" i="20"/>
  <c r="BT129" i="20"/>
  <c r="BV129" i="20"/>
  <c r="BU131" i="20"/>
  <c r="BX129" i="20"/>
  <c r="BY131" i="20"/>
  <c r="BZ129" i="20"/>
  <c r="CB129" i="20"/>
  <c r="E129" i="20"/>
  <c r="I129" i="20"/>
  <c r="M129" i="20"/>
  <c r="Q129" i="20"/>
  <c r="U129" i="20"/>
  <c r="Y129" i="20"/>
  <c r="AC129" i="20"/>
  <c r="AG129" i="20"/>
  <c r="I87" i="20"/>
  <c r="Q87" i="20"/>
  <c r="Y87" i="20"/>
  <c r="AG87" i="20"/>
  <c r="AO87" i="20"/>
  <c r="AX87" i="20"/>
  <c r="BF87" i="20"/>
  <c r="BN87" i="20"/>
  <c r="BV87" i="20"/>
  <c r="CD87" i="20"/>
  <c r="CL87" i="20"/>
  <c r="CT87" i="20"/>
  <c r="H92" i="20"/>
  <c r="P92" i="20"/>
  <c r="X92" i="20"/>
  <c r="AF92" i="20"/>
  <c r="AN92" i="20"/>
  <c r="H94" i="20"/>
  <c r="P94" i="20"/>
  <c r="X94" i="20"/>
  <c r="AF94" i="20"/>
  <c r="AN94" i="20"/>
  <c r="AW94" i="20"/>
  <c r="BE94" i="20"/>
  <c r="BM94" i="20"/>
  <c r="BU94" i="20"/>
  <c r="CC94" i="20"/>
  <c r="CK94" i="20"/>
  <c r="AJ130" i="20"/>
  <c r="AJ129" i="20"/>
  <c r="AL129" i="20"/>
  <c r="AN130" i="20"/>
  <c r="AN129" i="20"/>
  <c r="AP129" i="20"/>
  <c r="AS130" i="20"/>
  <c r="AS129" i="20"/>
  <c r="AU129" i="20"/>
  <c r="AW130" i="20"/>
  <c r="AW129" i="20"/>
  <c r="AY129" i="20"/>
  <c r="BA130" i="20"/>
  <c r="BA129" i="20"/>
  <c r="BC129" i="20"/>
  <c r="BE130" i="20"/>
  <c r="BE129" i="20"/>
  <c r="BG129" i="20"/>
  <c r="BI130" i="20"/>
  <c r="BI129" i="20"/>
  <c r="BK129" i="20"/>
  <c r="BM130" i="20"/>
  <c r="BM129" i="20"/>
  <c r="BO129" i="20"/>
  <c r="BQ130" i="20"/>
  <c r="BQ129" i="20"/>
  <c r="BS129" i="20"/>
  <c r="BU130" i="20"/>
  <c r="BU129" i="20"/>
  <c r="BW129" i="20"/>
  <c r="BY130" i="20"/>
  <c r="BY129" i="20"/>
  <c r="CA129" i="20"/>
  <c r="D129" i="20"/>
  <c r="H129" i="20"/>
  <c r="L129" i="20"/>
  <c r="P129" i="20"/>
  <c r="T129" i="20"/>
  <c r="X129" i="20"/>
  <c r="AB129" i="20"/>
  <c r="AF129" i="20"/>
  <c r="E173" i="20"/>
  <c r="I173" i="20"/>
  <c r="M173" i="20"/>
  <c r="Q173" i="20"/>
  <c r="U173" i="20"/>
  <c r="Y173" i="20"/>
  <c r="AC173" i="20"/>
  <c r="AG173" i="20"/>
  <c r="AK173" i="20"/>
  <c r="AO173" i="20"/>
  <c r="AT173" i="20"/>
  <c r="AX173" i="20"/>
  <c r="BB173" i="20"/>
  <c r="BF173" i="20"/>
  <c r="BJ173" i="20"/>
  <c r="BN173" i="20"/>
  <c r="BR173" i="20"/>
  <c r="BV173" i="20"/>
  <c r="BZ173" i="20"/>
  <c r="CD173" i="20"/>
  <c r="CH173" i="20"/>
  <c r="H174" i="20"/>
  <c r="P174" i="20"/>
  <c r="D173" i="20"/>
  <c r="L173" i="20"/>
  <c r="T173" i="20"/>
  <c r="X173" i="20"/>
  <c r="AB173" i="20"/>
  <c r="AF173" i="20"/>
  <c r="AJ173" i="20"/>
  <c r="AN173" i="20"/>
  <c r="AS173" i="20"/>
  <c r="AW173" i="20"/>
  <c r="BA173" i="20"/>
  <c r="BE173" i="20"/>
  <c r="BI173" i="20"/>
  <c r="BM173" i="20"/>
  <c r="BQ173" i="20"/>
  <c r="BU173" i="20"/>
  <c r="BY173" i="20"/>
  <c r="CC173" i="20"/>
  <c r="CG173" i="20"/>
  <c r="D218" i="20"/>
  <c r="H218" i="20"/>
  <c r="L218" i="20"/>
  <c r="P218" i="20"/>
  <c r="T218" i="20"/>
  <c r="X218" i="20"/>
  <c r="AB218" i="20"/>
  <c r="AF218" i="20"/>
  <c r="AJ218" i="20"/>
  <c r="AN218" i="20"/>
  <c r="AS218" i="20"/>
  <c r="AW218" i="20"/>
  <c r="BA218" i="20"/>
  <c r="BE218" i="20"/>
  <c r="BI218" i="20"/>
  <c r="BM218" i="20"/>
  <c r="BQ218" i="20"/>
  <c r="BU218" i="20"/>
  <c r="BY218" i="20"/>
  <c r="CC218" i="20"/>
  <c r="CG218" i="20"/>
  <c r="CK218" i="20"/>
  <c r="D220" i="20"/>
  <c r="L220" i="20"/>
  <c r="T220" i="20"/>
  <c r="AB220" i="20"/>
  <c r="AJ220" i="20"/>
  <c r="AS220" i="20"/>
  <c r="BA220" i="20"/>
  <c r="BI220" i="20"/>
  <c r="BQ220" i="20"/>
  <c r="BY220" i="20"/>
  <c r="CG220" i="20"/>
  <c r="I218" i="20"/>
  <c r="Q218" i="20"/>
  <c r="Y218" i="20"/>
  <c r="AG218" i="20"/>
  <c r="AO218" i="20"/>
  <c r="AX218" i="20"/>
  <c r="BF218" i="20"/>
  <c r="BN218" i="20"/>
  <c r="BV218" i="20"/>
  <c r="CD218" i="20"/>
  <c r="CL218" i="20"/>
  <c r="F75" i="18"/>
  <c r="G75" i="18" s="1"/>
  <c r="F76" i="18"/>
  <c r="G76" i="18" s="1"/>
  <c r="F77" i="18"/>
  <c r="G77" i="18" s="1"/>
  <c r="F78" i="18"/>
  <c r="G78" i="18" s="1"/>
  <c r="F79" i="18"/>
  <c r="G79" i="18" s="1"/>
  <c r="F74" i="18"/>
  <c r="G74" i="18" s="1"/>
  <c r="F65" i="18"/>
  <c r="G65" i="18" s="1"/>
  <c r="F66" i="18"/>
  <c r="G66" i="18" s="1"/>
  <c r="F67" i="18"/>
  <c r="G67" i="18" s="1"/>
  <c r="F68" i="18"/>
  <c r="G68" i="18" s="1"/>
  <c r="F69" i="18"/>
  <c r="G64" i="18" s="1"/>
  <c r="F63" i="18"/>
  <c r="G63" i="18" s="1"/>
  <c r="G52" i="18"/>
  <c r="G54" i="18"/>
  <c r="G56" i="18"/>
  <c r="F57" i="18"/>
  <c r="G57" i="18" s="1"/>
  <c r="F51" i="18"/>
  <c r="G51" i="18" s="1"/>
  <c r="F52" i="18"/>
  <c r="F53" i="18"/>
  <c r="G53" i="18" s="1"/>
  <c r="F54" i="18"/>
  <c r="F55" i="18"/>
  <c r="G55" i="18" s="1"/>
  <c r="F56" i="18"/>
  <c r="F50" i="18"/>
  <c r="G50" i="18" s="1"/>
  <c r="G69" i="18" l="1"/>
  <c r="X205" i="15"/>
  <c r="W205" i="15"/>
  <c r="V205" i="15"/>
  <c r="X203" i="15"/>
  <c r="W203" i="15"/>
  <c r="V203" i="15"/>
  <c r="X201" i="15"/>
  <c r="W201" i="15"/>
  <c r="V201" i="15"/>
  <c r="X199" i="15"/>
  <c r="W199" i="15"/>
  <c r="V199" i="15"/>
  <c r="X197" i="15"/>
  <c r="W197" i="15"/>
  <c r="V197" i="15"/>
  <c r="P199" i="15"/>
  <c r="O199" i="15"/>
  <c r="N199" i="15"/>
  <c r="P197" i="15"/>
  <c r="O197" i="15"/>
  <c r="N197" i="15"/>
  <c r="P195" i="15"/>
  <c r="O195" i="15"/>
  <c r="N195" i="15"/>
  <c r="P193" i="15"/>
  <c r="O193" i="15"/>
  <c r="N193" i="15"/>
  <c r="P191" i="15"/>
  <c r="O191" i="15"/>
  <c r="N191" i="15"/>
  <c r="S210" i="15"/>
  <c r="S209" i="15"/>
  <c r="S208" i="15"/>
  <c r="Q210" i="15"/>
  <c r="Q209" i="15"/>
  <c r="Q208" i="15"/>
  <c r="O210" i="15"/>
  <c r="O209" i="15"/>
  <c r="O208" i="15"/>
  <c r="M210" i="15"/>
  <c r="M209" i="15"/>
  <c r="M208" i="15"/>
  <c r="K209" i="15"/>
  <c r="K210" i="15"/>
  <c r="K208" i="15"/>
  <c r="K202" i="15"/>
  <c r="M203" i="15"/>
  <c r="M202" i="15"/>
  <c r="S204" i="15"/>
  <c r="S203" i="15"/>
  <c r="S202" i="15"/>
  <c r="Q204" i="15"/>
  <c r="Q203" i="15"/>
  <c r="Q202" i="15"/>
  <c r="O204" i="15"/>
  <c r="O203" i="15"/>
  <c r="O202" i="15"/>
  <c r="M204" i="15"/>
  <c r="K204" i="15"/>
  <c r="K203" i="15"/>
  <c r="K214" i="15"/>
  <c r="Y219" i="15"/>
  <c r="X219" i="15"/>
  <c r="W219" i="15"/>
  <c r="Y217" i="15"/>
  <c r="X217" i="15"/>
  <c r="W217" i="15"/>
  <c r="Y215" i="15"/>
  <c r="X215" i="15"/>
  <c r="W215" i="15"/>
  <c r="Y213" i="15"/>
  <c r="X213" i="15"/>
  <c r="W213" i="15"/>
  <c r="Y211" i="15"/>
  <c r="X211" i="15"/>
  <c r="W211" i="15"/>
  <c r="AK94" i="15"/>
  <c r="AJ94" i="15"/>
  <c r="AI94" i="15"/>
  <c r="AK92" i="15"/>
  <c r="AJ92" i="15"/>
  <c r="AI92" i="15"/>
  <c r="AK90" i="15"/>
  <c r="AJ90" i="15"/>
  <c r="AI90" i="15"/>
  <c r="AK88" i="15"/>
  <c r="AJ88" i="15"/>
  <c r="AI88" i="15"/>
  <c r="AK86" i="15"/>
  <c r="AJ86" i="15"/>
  <c r="AI86" i="15"/>
  <c r="AK84" i="15"/>
  <c r="AJ84" i="15"/>
  <c r="AI84" i="15"/>
  <c r="AL77" i="15"/>
  <c r="AL78" i="15" s="1"/>
  <c r="AK77" i="15"/>
  <c r="AK78" i="15" s="1"/>
  <c r="AJ77" i="15"/>
  <c r="AJ78" i="15" s="1"/>
  <c r="AK76" i="15"/>
  <c r="AJ76" i="15"/>
  <c r="AK74" i="15"/>
  <c r="AJ74" i="15"/>
  <c r="AK72" i="15"/>
  <c r="AJ72" i="15"/>
  <c r="AL72" i="15" s="1"/>
  <c r="AK70" i="15"/>
  <c r="AJ70" i="15"/>
  <c r="AL70" i="15" s="1"/>
  <c r="AK68" i="15"/>
  <c r="AJ68" i="15"/>
  <c r="AL68" i="15" s="1"/>
  <c r="AK66" i="15"/>
  <c r="AJ66" i="15"/>
  <c r="AL66" i="15" s="1"/>
  <c r="N248" i="15"/>
  <c r="M248" i="15"/>
  <c r="L248" i="15"/>
  <c r="N246" i="15"/>
  <c r="M246" i="15"/>
  <c r="L246" i="15"/>
  <c r="N244" i="15"/>
  <c r="M244" i="15"/>
  <c r="L244" i="15"/>
  <c r="N242" i="15"/>
  <c r="M242" i="15"/>
  <c r="L242" i="15"/>
  <c r="N240" i="15"/>
  <c r="M240" i="15"/>
  <c r="L240" i="15"/>
  <c r="N238" i="15"/>
  <c r="M238" i="15"/>
  <c r="L238" i="15"/>
  <c r="AF245" i="15"/>
  <c r="AE245" i="15"/>
  <c r="AD245" i="15"/>
  <c r="AF243" i="15"/>
  <c r="AE243" i="15"/>
  <c r="AD243" i="15"/>
  <c r="AF241" i="15"/>
  <c r="AE241" i="15"/>
  <c r="AD241" i="15"/>
  <c r="AF239" i="15"/>
  <c r="AE239" i="15"/>
  <c r="AD239" i="15"/>
  <c r="AF237" i="15"/>
  <c r="AE237" i="15"/>
  <c r="AD237" i="15"/>
  <c r="AF235" i="15"/>
  <c r="AE235" i="15"/>
  <c r="AD235" i="15"/>
  <c r="AF233" i="15"/>
  <c r="AE233" i="15"/>
  <c r="AD233" i="15"/>
  <c r="W231" i="15"/>
  <c r="W230" i="15"/>
  <c r="W229" i="15"/>
  <c r="U231" i="15"/>
  <c r="U230" i="15"/>
  <c r="U229" i="15"/>
  <c r="S231" i="15"/>
  <c r="S230" i="15"/>
  <c r="S229" i="15"/>
  <c r="Q231" i="15"/>
  <c r="Q230" i="15"/>
  <c r="Q229" i="15"/>
  <c r="O231" i="15"/>
  <c r="O230" i="15"/>
  <c r="O229" i="15"/>
  <c r="M230" i="15"/>
  <c r="M231" i="15"/>
  <c r="M229" i="15"/>
  <c r="M215" i="15"/>
  <c r="S216" i="15"/>
  <c r="S215" i="15"/>
  <c r="S214" i="15"/>
  <c r="O215" i="15"/>
  <c r="O216" i="15"/>
  <c r="O214" i="15"/>
  <c r="Q215" i="15"/>
  <c r="Q216" i="15"/>
  <c r="Q214" i="15"/>
  <c r="K215" i="15"/>
  <c r="K216" i="15"/>
  <c r="M216" i="15"/>
  <c r="M214" i="15"/>
  <c r="AE84" i="15"/>
  <c r="AE83" i="15"/>
  <c r="AE82" i="15"/>
  <c r="AC84" i="15"/>
  <c r="AC83" i="15"/>
  <c r="AC82" i="15"/>
  <c r="AA84" i="15"/>
  <c r="AA83" i="15"/>
  <c r="AA82" i="15"/>
  <c r="Y84" i="15"/>
  <c r="Y83" i="15"/>
  <c r="Y82" i="15"/>
  <c r="W84" i="15"/>
  <c r="W83" i="15"/>
  <c r="W82" i="15"/>
  <c r="U83" i="15"/>
  <c r="U84" i="15"/>
  <c r="U82" i="15"/>
  <c r="AL74" i="15" l="1"/>
  <c r="AL76" i="15"/>
  <c r="E5" i="13"/>
  <c r="AF76" i="15"/>
  <c r="AF77" i="15"/>
  <c r="AF78" i="15"/>
  <c r="N83" i="15"/>
  <c r="N82" i="15"/>
  <c r="E442" i="17"/>
  <c r="E443" i="17"/>
  <c r="D443" i="17"/>
  <c r="D442" i="17"/>
  <c r="E441" i="17"/>
  <c r="D441" i="17"/>
  <c r="E440" i="17"/>
  <c r="D440" i="17"/>
  <c r="L83" i="15"/>
  <c r="L82" i="15"/>
  <c r="N77" i="15"/>
  <c r="N76" i="15"/>
  <c r="L77" i="15"/>
  <c r="P77" i="15" s="1"/>
  <c r="L76" i="15"/>
  <c r="K176" i="15"/>
  <c r="K175" i="15"/>
  <c r="K174" i="15"/>
  <c r="K173" i="15"/>
  <c r="I177" i="15"/>
  <c r="I176" i="15"/>
  <c r="I175" i="15"/>
  <c r="I174" i="15"/>
  <c r="I173" i="15"/>
  <c r="K177" i="15"/>
  <c r="L84" i="15" l="1"/>
  <c r="P76" i="15"/>
  <c r="AG76" i="15"/>
  <c r="N78" i="15"/>
  <c r="AG78" i="15"/>
  <c r="U76" i="15"/>
  <c r="AE77" i="15"/>
  <c r="AG77" i="15"/>
  <c r="AE76" i="15"/>
  <c r="AE78" i="15" s="1"/>
  <c r="U77" i="15"/>
  <c r="W77" i="15"/>
  <c r="Y77" i="15"/>
  <c r="AA77" i="15"/>
  <c r="AC77" i="15"/>
  <c r="W76" i="15"/>
  <c r="Y76" i="15"/>
  <c r="AA76" i="15"/>
  <c r="AA78" i="15" s="1"/>
  <c r="AC76" i="15"/>
  <c r="N84" i="15"/>
  <c r="L78" i="15"/>
  <c r="P78" i="15"/>
  <c r="O76" i="15" s="1"/>
  <c r="P82" i="15"/>
  <c r="P83" i="15"/>
  <c r="K178" i="15"/>
  <c r="K144" i="15"/>
  <c r="K143" i="15"/>
  <c r="K142" i="15"/>
  <c r="K141" i="15"/>
  <c r="K140" i="15"/>
  <c r="I143" i="15"/>
  <c r="I142" i="15"/>
  <c r="I141" i="15"/>
  <c r="I140" i="15"/>
  <c r="K112" i="15"/>
  <c r="I112" i="15"/>
  <c r="I111" i="15"/>
  <c r="K111" i="15"/>
  <c r="K110" i="15"/>
  <c r="I110" i="15"/>
  <c r="AC17" i="14"/>
  <c r="AB17" i="14"/>
  <c r="AC16" i="14"/>
  <c r="AB16" i="14"/>
  <c r="AC15" i="14"/>
  <c r="AB15" i="14"/>
  <c r="Y2" i="14"/>
  <c r="Y3" i="14"/>
  <c r="Y4" i="14"/>
  <c r="Y5" i="14"/>
  <c r="Y6" i="14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8" i="14"/>
  <c r="Y49" i="14"/>
  <c r="Y50" i="14"/>
  <c r="Y51" i="14"/>
  <c r="Y52" i="14"/>
  <c r="Y53" i="14"/>
  <c r="Y54" i="14"/>
  <c r="Y55" i="14"/>
  <c r="Y56" i="14"/>
  <c r="Y57" i="14"/>
  <c r="Y58" i="14"/>
  <c r="Y59" i="14"/>
  <c r="Y60" i="14"/>
  <c r="Y61" i="14"/>
  <c r="Y62" i="14"/>
  <c r="Y63" i="14"/>
  <c r="Y64" i="14"/>
  <c r="Y65" i="14"/>
  <c r="Y66" i="14"/>
  <c r="Y67" i="14"/>
  <c r="Y68" i="14"/>
  <c r="Y69" i="14"/>
  <c r="Y70" i="14"/>
  <c r="Y71" i="14"/>
  <c r="Y72" i="14"/>
  <c r="Y73" i="14"/>
  <c r="Y74" i="14"/>
  <c r="Y75" i="14"/>
  <c r="Y76" i="14"/>
  <c r="Y77" i="14"/>
  <c r="Y78" i="14"/>
  <c r="Y79" i="14"/>
  <c r="Y80" i="14"/>
  <c r="Y81" i="14"/>
  <c r="Y82" i="14"/>
  <c r="Y83" i="14"/>
  <c r="Y84" i="14"/>
  <c r="Y85" i="14"/>
  <c r="Y86" i="14"/>
  <c r="Y87" i="14"/>
  <c r="Y88" i="14"/>
  <c r="Y89" i="14"/>
  <c r="Y90" i="14"/>
  <c r="Y91" i="14"/>
  <c r="Y92" i="14"/>
  <c r="Y93" i="14"/>
  <c r="Y94" i="14"/>
  <c r="Y95" i="14"/>
  <c r="Y96" i="14"/>
  <c r="Y97" i="14"/>
  <c r="Y98" i="14"/>
  <c r="Y99" i="14"/>
  <c r="Y100" i="14"/>
  <c r="Y101" i="14"/>
  <c r="Y102" i="14"/>
  <c r="Y103" i="14"/>
  <c r="Y104" i="14"/>
  <c r="Y105" i="14"/>
  <c r="Y106" i="14"/>
  <c r="Y107" i="14"/>
  <c r="Y108" i="14"/>
  <c r="Y109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46" i="14"/>
  <c r="X47" i="14"/>
  <c r="X48" i="14"/>
  <c r="X49" i="14"/>
  <c r="X50" i="14"/>
  <c r="X51" i="14"/>
  <c r="X52" i="14"/>
  <c r="X53" i="14"/>
  <c r="X54" i="14"/>
  <c r="X55" i="14"/>
  <c r="X56" i="14"/>
  <c r="X57" i="14"/>
  <c r="X58" i="14"/>
  <c r="X59" i="14"/>
  <c r="X60" i="14"/>
  <c r="X61" i="14"/>
  <c r="X62" i="14"/>
  <c r="X63" i="14"/>
  <c r="X64" i="14"/>
  <c r="X65" i="14"/>
  <c r="X66" i="14"/>
  <c r="X67" i="14"/>
  <c r="X68" i="14"/>
  <c r="X69" i="14"/>
  <c r="X70" i="14"/>
  <c r="X71" i="14"/>
  <c r="X72" i="14"/>
  <c r="X73" i="14"/>
  <c r="X74" i="14"/>
  <c r="X75" i="14"/>
  <c r="X76" i="14"/>
  <c r="X77" i="14"/>
  <c r="X78" i="14"/>
  <c r="X79" i="14"/>
  <c r="X80" i="14"/>
  <c r="X81" i="14"/>
  <c r="X82" i="14"/>
  <c r="X83" i="14"/>
  <c r="X84" i="14"/>
  <c r="X85" i="14"/>
  <c r="X86" i="14"/>
  <c r="X87" i="14"/>
  <c r="X88" i="14"/>
  <c r="X89" i="14"/>
  <c r="X90" i="14"/>
  <c r="X91" i="14"/>
  <c r="X92" i="14"/>
  <c r="X93" i="14"/>
  <c r="X94" i="14"/>
  <c r="X95" i="14"/>
  <c r="X96" i="14"/>
  <c r="X97" i="14"/>
  <c r="X98" i="14"/>
  <c r="X99" i="14"/>
  <c r="X100" i="14"/>
  <c r="X101" i="14"/>
  <c r="X102" i="14"/>
  <c r="X103" i="14"/>
  <c r="X104" i="14"/>
  <c r="X105" i="14"/>
  <c r="X106" i="14"/>
  <c r="X107" i="14"/>
  <c r="X108" i="14"/>
  <c r="X109" i="14"/>
  <c r="X3" i="14"/>
  <c r="X4" i="14"/>
  <c r="X5" i="14"/>
  <c r="X6" i="14"/>
  <c r="X7" i="14"/>
  <c r="X8" i="14"/>
  <c r="X9" i="14"/>
  <c r="X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" i="14"/>
  <c r="AG21" i="14"/>
  <c r="AM18" i="14" s="1"/>
  <c r="AH21" i="14"/>
  <c r="AN18" i="14" s="1"/>
  <c r="AI21" i="14"/>
  <c r="AO18" i="14" s="1"/>
  <c r="AH20" i="14"/>
  <c r="AH19" i="14" s="1"/>
  <c r="AI20" i="14"/>
  <c r="AO21" i="14" s="1"/>
  <c r="AG18" i="14"/>
  <c r="AG20" i="14"/>
  <c r="AH18" i="14"/>
  <c r="AN16" i="14" s="1"/>
  <c r="AI18" i="14"/>
  <c r="AO17" i="14" s="1"/>
  <c r="AH17" i="14"/>
  <c r="AH16" i="14" s="1"/>
  <c r="AI17" i="14"/>
  <c r="AI16" i="14" s="1"/>
  <c r="AG17" i="14"/>
  <c r="AG16" i="14" s="1"/>
  <c r="M12" i="14"/>
  <c r="N12" i="14"/>
  <c r="L12" i="14"/>
  <c r="N10" i="14"/>
  <c r="L10" i="14"/>
  <c r="N8" i="14"/>
  <c r="L8" i="14"/>
  <c r="M6" i="14"/>
  <c r="N6" i="14"/>
  <c r="L6" i="14"/>
  <c r="M4" i="14"/>
  <c r="N4" i="14"/>
  <c r="L4" i="14"/>
  <c r="E13" i="8"/>
  <c r="E3" i="8"/>
  <c r="E14" i="8"/>
  <c r="E15" i="8"/>
  <c r="E4" i="8"/>
  <c r="E5" i="8"/>
  <c r="E16" i="8"/>
  <c r="E6" i="8"/>
  <c r="E7" i="8"/>
  <c r="E8" i="8"/>
  <c r="E17" i="8"/>
  <c r="E18" i="8"/>
  <c r="E9" i="8"/>
  <c r="E10" i="8"/>
  <c r="E19" i="8"/>
  <c r="E20" i="8"/>
  <c r="E21" i="8"/>
  <c r="E11" i="8"/>
  <c r="E12" i="8"/>
  <c r="E22" i="8"/>
  <c r="E24" i="8"/>
  <c r="E35" i="8"/>
  <c r="E36" i="8"/>
  <c r="E25" i="8"/>
  <c r="E37" i="8"/>
  <c r="E38" i="8"/>
  <c r="E39" i="8"/>
  <c r="E40" i="8"/>
  <c r="E41" i="8"/>
  <c r="E42" i="8"/>
  <c r="E26" i="8"/>
  <c r="E27" i="8"/>
  <c r="E28" i="8"/>
  <c r="E29" i="8"/>
  <c r="E30" i="8"/>
  <c r="E43" i="8"/>
  <c r="E44" i="8"/>
  <c r="E45" i="8"/>
  <c r="E31" i="8"/>
  <c r="E32" i="8"/>
  <c r="E46" i="8"/>
  <c r="E33" i="8"/>
  <c r="E34" i="8"/>
  <c r="E48" i="8"/>
  <c r="E49" i="8"/>
  <c r="E50" i="8"/>
  <c r="E58" i="8"/>
  <c r="E59" i="8"/>
  <c r="E60" i="8"/>
  <c r="E61" i="8"/>
  <c r="E62" i="8"/>
  <c r="E51" i="8"/>
  <c r="E52" i="8"/>
  <c r="E53" i="8"/>
  <c r="E63" i="8"/>
  <c r="E64" i="8"/>
  <c r="E54" i="8"/>
  <c r="E65" i="8"/>
  <c r="E66" i="8"/>
  <c r="E55" i="8"/>
  <c r="E56" i="8"/>
  <c r="E57" i="8"/>
  <c r="E67" i="8"/>
  <c r="E68" i="8"/>
  <c r="E77" i="8"/>
  <c r="E78" i="8"/>
  <c r="E69" i="8"/>
  <c r="E79" i="8"/>
  <c r="E70" i="8"/>
  <c r="E80" i="8"/>
  <c r="E71" i="8"/>
  <c r="E72" i="8"/>
  <c r="E73" i="8"/>
  <c r="E81" i="8"/>
  <c r="E82" i="8"/>
  <c r="E74" i="8"/>
  <c r="E83" i="8"/>
  <c r="E84" i="8"/>
  <c r="E85" i="8"/>
  <c r="E86" i="8"/>
  <c r="E87" i="8"/>
  <c r="E75" i="8"/>
  <c r="E76" i="8"/>
  <c r="E88" i="8"/>
  <c r="E98" i="8"/>
  <c r="E89" i="8"/>
  <c r="E99" i="8"/>
  <c r="E100" i="8"/>
  <c r="E101" i="8"/>
  <c r="E90" i="8"/>
  <c r="E91" i="8"/>
  <c r="E102" i="8"/>
  <c r="E92" i="8"/>
  <c r="E93" i="8"/>
  <c r="E103" i="8"/>
  <c r="E94" i="8"/>
  <c r="E104" i="8"/>
  <c r="E105" i="8"/>
  <c r="E95" i="8"/>
  <c r="E96" i="8"/>
  <c r="E106" i="8"/>
  <c r="E107" i="8"/>
  <c r="E108" i="8"/>
  <c r="E97" i="8"/>
  <c r="E2" i="8"/>
  <c r="I144" i="15"/>
  <c r="M76" i="15" l="1"/>
  <c r="U78" i="15"/>
  <c r="O77" i="15"/>
  <c r="O78" i="15" s="1"/>
  <c r="AC78" i="15"/>
  <c r="Y78" i="15"/>
  <c r="Q76" i="15"/>
  <c r="L175" i="15"/>
  <c r="L178" i="15"/>
  <c r="P84" i="15"/>
  <c r="O83" i="15" s="1"/>
  <c r="W78" i="15"/>
  <c r="O82" i="15"/>
  <c r="L174" i="15"/>
  <c r="L173" i="15"/>
  <c r="L177" i="15"/>
  <c r="Q77" i="15"/>
  <c r="M77" i="15"/>
  <c r="L176" i="15"/>
  <c r="M78" i="15"/>
  <c r="I146" i="15"/>
  <c r="J145" i="15" s="1"/>
  <c r="I178" i="15"/>
  <c r="I117" i="15"/>
  <c r="K146" i="15"/>
  <c r="L146" i="15" s="1"/>
  <c r="K117" i="15"/>
  <c r="AM16" i="14"/>
  <c r="AM17" i="14"/>
  <c r="AN19" i="14"/>
  <c r="AN20" i="14"/>
  <c r="AN17" i="14"/>
  <c r="AN21" i="14"/>
  <c r="AI19" i="14"/>
  <c r="AJ21" i="14"/>
  <c r="AJ17" i="14"/>
  <c r="AO16" i="14"/>
  <c r="AP16" i="14" s="1"/>
  <c r="AM26" i="14" s="1"/>
  <c r="AM19" i="14"/>
  <c r="AM21" i="14"/>
  <c r="AP21" i="14" s="1"/>
  <c r="AG19" i="14"/>
  <c r="AJ16" i="14"/>
  <c r="AI24" i="14" s="1"/>
  <c r="AJ20" i="14"/>
  <c r="AJ18" i="14"/>
  <c r="AO19" i="14"/>
  <c r="AM20" i="14"/>
  <c r="AO20" i="14"/>
  <c r="N14" i="14"/>
  <c r="L14" i="14"/>
  <c r="M14" i="14"/>
  <c r="AP18" i="14"/>
  <c r="O6" i="14"/>
  <c r="O8" i="14"/>
  <c r="O12" i="14"/>
  <c r="O4" i="14"/>
  <c r="O10" i="14"/>
  <c r="M5" i="14"/>
  <c r="N13" i="14"/>
  <c r="DJ36" i="11"/>
  <c r="DI36" i="11"/>
  <c r="DH36" i="11"/>
  <c r="DG36" i="11"/>
  <c r="DF36" i="11"/>
  <c r="DE36" i="11"/>
  <c r="DD36" i="11"/>
  <c r="DC36" i="11"/>
  <c r="DB36" i="11"/>
  <c r="DA36" i="11"/>
  <c r="CZ36" i="11"/>
  <c r="CY36" i="11"/>
  <c r="CX36" i="11"/>
  <c r="CW36" i="11"/>
  <c r="CV36" i="11"/>
  <c r="CU36" i="11"/>
  <c r="CT36" i="11"/>
  <c r="CS36" i="11"/>
  <c r="CR36" i="11"/>
  <c r="CQ36" i="11"/>
  <c r="CP36" i="11"/>
  <c r="CO36" i="11"/>
  <c r="CN36" i="11"/>
  <c r="CM36" i="11"/>
  <c r="CL36" i="11"/>
  <c r="CK36" i="11"/>
  <c r="CJ36" i="11"/>
  <c r="CI36" i="11"/>
  <c r="CH36" i="11"/>
  <c r="CG36" i="11"/>
  <c r="CF36" i="11"/>
  <c r="CE36" i="11"/>
  <c r="CD36" i="11"/>
  <c r="CC36" i="11"/>
  <c r="CB36" i="11"/>
  <c r="CA36" i="11"/>
  <c r="BZ36" i="11"/>
  <c r="BY36" i="11"/>
  <c r="BX36" i="11"/>
  <c r="BW36" i="11"/>
  <c r="BV36" i="11"/>
  <c r="BU36" i="11"/>
  <c r="BT36" i="11"/>
  <c r="BS36" i="11"/>
  <c r="BR36" i="11"/>
  <c r="BQ36" i="11"/>
  <c r="BP36" i="11"/>
  <c r="BO36" i="11"/>
  <c r="BN36" i="11"/>
  <c r="BM36" i="11"/>
  <c r="BL36" i="11"/>
  <c r="BK36" i="11"/>
  <c r="BJ36" i="11"/>
  <c r="BI36" i="11"/>
  <c r="BH36" i="11"/>
  <c r="BF36" i="11"/>
  <c r="BE36" i="11"/>
  <c r="BD36" i="11"/>
  <c r="BC36" i="11"/>
  <c r="BB36" i="11"/>
  <c r="BA36" i="11"/>
  <c r="AZ36" i="11"/>
  <c r="AY36" i="11"/>
  <c r="AX36" i="11"/>
  <c r="AW36" i="11"/>
  <c r="AV36" i="11"/>
  <c r="AU36" i="11"/>
  <c r="AT36" i="1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DT75" i="11"/>
  <c r="DS75" i="11"/>
  <c r="DR75" i="11"/>
  <c r="DQ75" i="11"/>
  <c r="DP75" i="11"/>
  <c r="DO75" i="11"/>
  <c r="DN75" i="11"/>
  <c r="DM75" i="11"/>
  <c r="DL75" i="11"/>
  <c r="DK75" i="11"/>
  <c r="DJ75" i="11"/>
  <c r="DI75" i="11"/>
  <c r="DH75" i="11"/>
  <c r="DG75" i="11"/>
  <c r="DF75" i="11"/>
  <c r="DE75" i="11"/>
  <c r="DD75" i="11"/>
  <c r="DC75" i="11"/>
  <c r="DB75" i="11"/>
  <c r="DA75" i="11"/>
  <c r="CZ75" i="11"/>
  <c r="CY75" i="11"/>
  <c r="CX75" i="11"/>
  <c r="CW75" i="11"/>
  <c r="CV75" i="11"/>
  <c r="CU75" i="11"/>
  <c r="CT75" i="11"/>
  <c r="CS75" i="11"/>
  <c r="CR75" i="11"/>
  <c r="CQ75" i="11"/>
  <c r="CP75" i="11"/>
  <c r="CO75" i="11"/>
  <c r="CN75" i="11"/>
  <c r="CM75" i="11"/>
  <c r="CL75" i="11"/>
  <c r="CK75" i="11"/>
  <c r="CJ75" i="11"/>
  <c r="CI75" i="11"/>
  <c r="CH75" i="11"/>
  <c r="CG75" i="11"/>
  <c r="CF75" i="11"/>
  <c r="CE75" i="11"/>
  <c r="CD75" i="11"/>
  <c r="CC75" i="11"/>
  <c r="CB75" i="11"/>
  <c r="CA75" i="11"/>
  <c r="BZ75" i="11"/>
  <c r="BY75" i="11"/>
  <c r="BX75" i="11"/>
  <c r="BW75" i="11"/>
  <c r="BV75" i="11"/>
  <c r="BU75" i="11"/>
  <c r="BT75" i="11"/>
  <c r="BS75" i="11"/>
  <c r="BR75" i="11"/>
  <c r="BQ75" i="11"/>
  <c r="BP75" i="11"/>
  <c r="BO75" i="11"/>
  <c r="BN75" i="11"/>
  <c r="BM75" i="11"/>
  <c r="BL75" i="11"/>
  <c r="BK75" i="11"/>
  <c r="BJ75" i="11"/>
  <c r="BI75" i="11"/>
  <c r="BH75" i="11"/>
  <c r="BG75" i="11"/>
  <c r="BF75" i="11"/>
  <c r="BE75" i="11"/>
  <c r="BD75" i="11"/>
  <c r="BC75" i="11"/>
  <c r="BB75" i="11"/>
  <c r="BA75" i="11"/>
  <c r="AZ75" i="11"/>
  <c r="AY75" i="11"/>
  <c r="AX75" i="11"/>
  <c r="AW75" i="11"/>
  <c r="AV75" i="11"/>
  <c r="AU75" i="11"/>
  <c r="AT75" i="11"/>
  <c r="AS75" i="11"/>
  <c r="AR75" i="11"/>
  <c r="AQ75" i="11"/>
  <c r="AP75" i="11"/>
  <c r="AO75" i="11"/>
  <c r="AN75" i="11"/>
  <c r="AM75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D75" i="11"/>
  <c r="CU107" i="11"/>
  <c r="CT107" i="11"/>
  <c r="CS107" i="11"/>
  <c r="CR107" i="11"/>
  <c r="CQ107" i="11"/>
  <c r="CP107" i="11"/>
  <c r="CO107" i="11"/>
  <c r="CN107" i="11"/>
  <c r="CM107" i="11"/>
  <c r="CL107" i="11"/>
  <c r="CK107" i="11"/>
  <c r="CJ107" i="11"/>
  <c r="CI107" i="11"/>
  <c r="CH107" i="11"/>
  <c r="CG107" i="11"/>
  <c r="CF107" i="11"/>
  <c r="CE107" i="11"/>
  <c r="CD107" i="11"/>
  <c r="CC107" i="11"/>
  <c r="CB107" i="11"/>
  <c r="CA107" i="11"/>
  <c r="BZ107" i="11"/>
  <c r="BY107" i="11"/>
  <c r="BX107" i="11"/>
  <c r="BW107" i="11"/>
  <c r="BV107" i="11"/>
  <c r="BU107" i="11"/>
  <c r="BT107" i="11"/>
  <c r="BS107" i="11"/>
  <c r="BR107" i="11"/>
  <c r="BQ107" i="11"/>
  <c r="BP107" i="11"/>
  <c r="BO107" i="11"/>
  <c r="BN107" i="11"/>
  <c r="BM107" i="11"/>
  <c r="BL107" i="11"/>
  <c r="BK107" i="11"/>
  <c r="BJ107" i="11"/>
  <c r="BI107" i="11"/>
  <c r="BH107" i="11"/>
  <c r="BG107" i="11"/>
  <c r="BF107" i="11"/>
  <c r="BE107" i="11"/>
  <c r="BD107" i="11"/>
  <c r="BC107" i="11"/>
  <c r="BB107" i="11"/>
  <c r="BA107" i="11"/>
  <c r="AZ107" i="11"/>
  <c r="AY107" i="11"/>
  <c r="AX107" i="11"/>
  <c r="AW107" i="11"/>
  <c r="AV107" i="11"/>
  <c r="AU107" i="11"/>
  <c r="AT107" i="11"/>
  <c r="AS107" i="11"/>
  <c r="AR107" i="11"/>
  <c r="AQ107" i="11"/>
  <c r="AP107" i="11"/>
  <c r="AO107" i="11"/>
  <c r="AN107" i="11"/>
  <c r="AM107" i="11"/>
  <c r="AL107" i="11"/>
  <c r="AK107" i="11"/>
  <c r="AJ107" i="11"/>
  <c r="AI107" i="11"/>
  <c r="AH107" i="11"/>
  <c r="AG107" i="11"/>
  <c r="AF107" i="11"/>
  <c r="AE107" i="11"/>
  <c r="AD107" i="11"/>
  <c r="AC107" i="11"/>
  <c r="AB107" i="11"/>
  <c r="AA107" i="11"/>
  <c r="Z107" i="11"/>
  <c r="Y107" i="11"/>
  <c r="X107" i="11"/>
  <c r="W107" i="11"/>
  <c r="V107" i="11"/>
  <c r="U107" i="11"/>
  <c r="T107" i="11"/>
  <c r="S107" i="11"/>
  <c r="R107" i="11"/>
  <c r="Q107" i="11"/>
  <c r="P107" i="11"/>
  <c r="O107" i="11"/>
  <c r="N107" i="11"/>
  <c r="M107" i="11"/>
  <c r="L107" i="11"/>
  <c r="K107" i="11"/>
  <c r="J107" i="11"/>
  <c r="I107" i="11"/>
  <c r="H107" i="11"/>
  <c r="G107" i="11"/>
  <c r="F107" i="11"/>
  <c r="E107" i="11"/>
  <c r="D107" i="11"/>
  <c r="CK225" i="1"/>
  <c r="CK223" i="1"/>
  <c r="CG225" i="1"/>
  <c r="CG223" i="1"/>
  <c r="CC225" i="1"/>
  <c r="CC223" i="1"/>
  <c r="BY225" i="1"/>
  <c r="BY223" i="1"/>
  <c r="BU225" i="1"/>
  <c r="BU223" i="1"/>
  <c r="BQ225" i="1"/>
  <c r="BQ223" i="1"/>
  <c r="BM225" i="1"/>
  <c r="BM223" i="1"/>
  <c r="BI225" i="1"/>
  <c r="BI223" i="1"/>
  <c r="BE225" i="1"/>
  <c r="BE223" i="1"/>
  <c r="BA225" i="1"/>
  <c r="BA223" i="1"/>
  <c r="AW225" i="1"/>
  <c r="AW223" i="1"/>
  <c r="AS225" i="1"/>
  <c r="AS223" i="1"/>
  <c r="AN225" i="1"/>
  <c r="AN223" i="1"/>
  <c r="AJ225" i="1"/>
  <c r="AJ223" i="1"/>
  <c r="AF225" i="1"/>
  <c r="AF223" i="1"/>
  <c r="AB225" i="1"/>
  <c r="AB223" i="1"/>
  <c r="X225" i="1"/>
  <c r="X223" i="1"/>
  <c r="T225" i="1"/>
  <c r="T223" i="1"/>
  <c r="P225" i="1"/>
  <c r="P223" i="1"/>
  <c r="L225" i="1"/>
  <c r="L223" i="1"/>
  <c r="H225" i="1"/>
  <c r="H223" i="1"/>
  <c r="D225" i="1"/>
  <c r="D223" i="1"/>
  <c r="CG180" i="1"/>
  <c r="CG178" i="1"/>
  <c r="CC180" i="1"/>
  <c r="CC178" i="1"/>
  <c r="BY180" i="1"/>
  <c r="BY178" i="1"/>
  <c r="BU180" i="1"/>
  <c r="BU178" i="1"/>
  <c r="BQ180" i="1"/>
  <c r="BQ178" i="1"/>
  <c r="BM180" i="1"/>
  <c r="BM178" i="1"/>
  <c r="BI180" i="1"/>
  <c r="BI178" i="1"/>
  <c r="BE180" i="1"/>
  <c r="BE178" i="1"/>
  <c r="BA180" i="1"/>
  <c r="BA178" i="1"/>
  <c r="AW180" i="1"/>
  <c r="AW178" i="1"/>
  <c r="AS180" i="1"/>
  <c r="AS178" i="1"/>
  <c r="AN180" i="1"/>
  <c r="AN178" i="1"/>
  <c r="AJ180" i="1"/>
  <c r="AJ178" i="1"/>
  <c r="AF180" i="1"/>
  <c r="AF178" i="1"/>
  <c r="AB180" i="1"/>
  <c r="AB178" i="1"/>
  <c r="X180" i="1"/>
  <c r="X178" i="1"/>
  <c r="T180" i="1"/>
  <c r="T178" i="1"/>
  <c r="P180" i="1"/>
  <c r="P178" i="1"/>
  <c r="L180" i="1"/>
  <c r="L178" i="1"/>
  <c r="H180" i="1"/>
  <c r="H178" i="1"/>
  <c r="D180" i="1"/>
  <c r="D178" i="1"/>
  <c r="BY136" i="1"/>
  <c r="BU136" i="1"/>
  <c r="BQ136" i="1"/>
  <c r="BM136" i="1"/>
  <c r="BI136" i="1"/>
  <c r="BE136" i="1"/>
  <c r="BA136" i="1"/>
  <c r="AW136" i="1"/>
  <c r="AS136" i="1"/>
  <c r="BY134" i="1"/>
  <c r="BU134" i="1"/>
  <c r="BQ134" i="1"/>
  <c r="BM134" i="1"/>
  <c r="BI134" i="1"/>
  <c r="BE134" i="1"/>
  <c r="BA134" i="1"/>
  <c r="AW134" i="1"/>
  <c r="AS134" i="1"/>
  <c r="AN136" i="1"/>
  <c r="AJ136" i="1"/>
  <c r="AF136" i="1"/>
  <c r="AB136" i="1"/>
  <c r="X136" i="1"/>
  <c r="T136" i="1"/>
  <c r="P136" i="1"/>
  <c r="L136" i="1"/>
  <c r="H136" i="1"/>
  <c r="D136" i="1"/>
  <c r="AN134" i="1"/>
  <c r="AJ134" i="1"/>
  <c r="AF134" i="1"/>
  <c r="AB134" i="1"/>
  <c r="X134" i="1"/>
  <c r="T134" i="1"/>
  <c r="P134" i="1"/>
  <c r="L134" i="1"/>
  <c r="H134" i="1"/>
  <c r="D134" i="1"/>
  <c r="CS92" i="1"/>
  <c r="CO92" i="1"/>
  <c r="CK92" i="1"/>
  <c r="CG92" i="1"/>
  <c r="CC92" i="1"/>
  <c r="BY92" i="1"/>
  <c r="BU92" i="1"/>
  <c r="BQ92" i="1"/>
  <c r="BM92" i="1"/>
  <c r="BI92" i="1"/>
  <c r="BE92" i="1"/>
  <c r="BA92" i="1"/>
  <c r="AW92" i="1"/>
  <c r="Q82" i="15" l="1"/>
  <c r="Q83" i="15"/>
  <c r="O84" i="15"/>
  <c r="Q78" i="15"/>
  <c r="M178" i="15"/>
  <c r="J178" i="15"/>
  <c r="M83" i="15"/>
  <c r="M84" i="15"/>
  <c r="M82" i="15"/>
  <c r="M117" i="15"/>
  <c r="J117" i="15"/>
  <c r="J144" i="15"/>
  <c r="M177" i="15"/>
  <c r="J173" i="15"/>
  <c r="J176" i="15"/>
  <c r="J177" i="15"/>
  <c r="M174" i="15"/>
  <c r="M173" i="15"/>
  <c r="J174" i="15"/>
  <c r="M175" i="15"/>
  <c r="J175" i="15"/>
  <c r="M176" i="15"/>
  <c r="J141" i="15"/>
  <c r="J146" i="15"/>
  <c r="M146" i="15"/>
  <c r="M110" i="15"/>
  <c r="J142" i="15"/>
  <c r="J140" i="15"/>
  <c r="J143" i="15"/>
  <c r="M140" i="15"/>
  <c r="J111" i="15"/>
  <c r="M143" i="15"/>
  <c r="M144" i="15"/>
  <c r="L142" i="15"/>
  <c r="L144" i="15"/>
  <c r="L140" i="15"/>
  <c r="L141" i="15"/>
  <c r="L143" i="15"/>
  <c r="L145" i="15"/>
  <c r="M141" i="15"/>
  <c r="M145" i="15"/>
  <c r="M142" i="15"/>
  <c r="J110" i="15"/>
  <c r="M111" i="15"/>
  <c r="M112" i="15"/>
  <c r="L113" i="15"/>
  <c r="L115" i="15"/>
  <c r="L117" i="15"/>
  <c r="L114" i="15"/>
  <c r="L116" i="15"/>
  <c r="M113" i="15"/>
  <c r="M115" i="15"/>
  <c r="J112" i="15"/>
  <c r="J114" i="15"/>
  <c r="J116" i="15"/>
  <c r="M114" i="15"/>
  <c r="M116" i="15"/>
  <c r="J113" i="15"/>
  <c r="J115" i="15"/>
  <c r="L112" i="15"/>
  <c r="L110" i="15"/>
  <c r="L111" i="15"/>
  <c r="AP20" i="14"/>
  <c r="AP17" i="14"/>
  <c r="AI26" i="14"/>
  <c r="AP19" i="14"/>
  <c r="AM27" i="14" s="1"/>
  <c r="L5" i="14"/>
  <c r="M9" i="14"/>
  <c r="AJ19" i="14"/>
  <c r="AG27" i="14" s="1"/>
  <c r="AG26" i="14"/>
  <c r="AH25" i="14"/>
  <c r="AN25" i="14"/>
  <c r="AO25" i="14"/>
  <c r="AM25" i="14"/>
  <c r="AN24" i="14"/>
  <c r="AG24" i="14"/>
  <c r="M13" i="14"/>
  <c r="L7" i="14"/>
  <c r="AH26" i="14"/>
  <c r="AG25" i="14"/>
  <c r="AO24" i="14"/>
  <c r="AI25" i="14"/>
  <c r="AO26" i="14"/>
  <c r="AN26" i="14"/>
  <c r="AM24" i="14"/>
  <c r="AH24" i="14"/>
  <c r="L11" i="14"/>
  <c r="O14" i="14"/>
  <c r="P5" i="14" s="1"/>
  <c r="AN27" i="14"/>
  <c r="N11" i="14"/>
  <c r="N7" i="14"/>
  <c r="M7" i="14"/>
  <c r="M11" i="14"/>
  <c r="L13" i="14"/>
  <c r="L9" i="14"/>
  <c r="N9" i="14"/>
  <c r="N5" i="14"/>
  <c r="D172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D128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CT86" i="1"/>
  <c r="CU86" i="1"/>
  <c r="CV86" i="1"/>
  <c r="D86" i="1"/>
  <c r="AI27" i="14" l="1"/>
  <c r="Q84" i="15"/>
  <c r="AM28" i="14"/>
  <c r="AO29" i="14"/>
  <c r="AM29" i="14"/>
  <c r="AN28" i="14"/>
  <c r="AO27" i="14"/>
  <c r="AO28" i="14"/>
  <c r="AN29" i="14"/>
  <c r="O5" i="14"/>
  <c r="O13" i="14"/>
  <c r="P7" i="14"/>
  <c r="P13" i="14"/>
  <c r="AG28" i="14"/>
  <c r="AI29" i="14"/>
  <c r="AH28" i="14"/>
  <c r="AH27" i="14"/>
  <c r="AI28" i="14"/>
  <c r="AG29" i="14"/>
  <c r="AH29" i="14"/>
  <c r="P11" i="14"/>
  <c r="P9" i="14"/>
  <c r="M15" i="14"/>
  <c r="O15" i="14"/>
  <c r="N15" i="14"/>
  <c r="L15" i="14"/>
  <c r="O11" i="14"/>
  <c r="O7" i="14"/>
  <c r="O9" i="14"/>
  <c r="D88" i="1"/>
  <c r="D130" i="1"/>
  <c r="BY131" i="1"/>
  <c r="BU131" i="1"/>
  <c r="BQ131" i="1"/>
  <c r="BM131" i="1"/>
  <c r="BI131" i="1"/>
  <c r="BE131" i="1"/>
  <c r="BA131" i="1"/>
  <c r="AW131" i="1"/>
  <c r="AS131" i="1"/>
  <c r="AN131" i="1"/>
  <c r="AJ131" i="1"/>
  <c r="AF131" i="1"/>
  <c r="AB131" i="1"/>
  <c r="X131" i="1"/>
  <c r="T131" i="1"/>
  <c r="P131" i="1"/>
  <c r="L131" i="1"/>
  <c r="H131" i="1"/>
  <c r="D131" i="1"/>
  <c r="BY130" i="1"/>
  <c r="BU130" i="1"/>
  <c r="BQ130" i="1"/>
  <c r="BM130" i="1"/>
  <c r="BI130" i="1"/>
  <c r="BE130" i="1"/>
  <c r="BA130" i="1"/>
  <c r="AW130" i="1"/>
  <c r="AS130" i="1"/>
  <c r="AN130" i="1"/>
  <c r="AJ130" i="1"/>
  <c r="AF130" i="1"/>
  <c r="AB130" i="1"/>
  <c r="X130" i="1"/>
  <c r="T130" i="1"/>
  <c r="P130" i="1"/>
  <c r="L130" i="1"/>
  <c r="H130" i="1"/>
  <c r="CS89" i="1"/>
  <c r="CO89" i="1"/>
  <c r="CK89" i="1"/>
  <c r="CG89" i="1"/>
  <c r="CC89" i="1"/>
  <c r="BY89" i="1"/>
  <c r="BU89" i="1"/>
  <c r="BQ89" i="1"/>
  <c r="BM89" i="1"/>
  <c r="BI89" i="1"/>
  <c r="BE89" i="1"/>
  <c r="BA89" i="1"/>
  <c r="AW89" i="1"/>
  <c r="AR89" i="1"/>
  <c r="AN89" i="1"/>
  <c r="AJ89" i="1"/>
  <c r="AF89" i="1"/>
  <c r="AB89" i="1"/>
  <c r="X89" i="1"/>
  <c r="T89" i="1"/>
  <c r="P89" i="1"/>
  <c r="L89" i="1"/>
  <c r="H89" i="1"/>
  <c r="D89" i="1"/>
  <c r="CS88" i="1"/>
  <c r="CO88" i="1"/>
  <c r="CK88" i="1"/>
  <c r="CG88" i="1"/>
  <c r="CC88" i="1"/>
  <c r="BY88" i="1"/>
  <c r="BU88" i="1"/>
  <c r="BQ88" i="1"/>
  <c r="BM88" i="1"/>
  <c r="BI88" i="1"/>
  <c r="BE88" i="1"/>
  <c r="BA88" i="1"/>
  <c r="AW88" i="1"/>
  <c r="AR88" i="1"/>
  <c r="AN88" i="1"/>
  <c r="AJ88" i="1"/>
  <c r="AF88" i="1"/>
  <c r="AB88" i="1"/>
  <c r="X88" i="1"/>
  <c r="T88" i="1"/>
  <c r="P88" i="1"/>
  <c r="L88" i="1"/>
  <c r="H88" i="1"/>
  <c r="E13" i="13"/>
  <c r="E3" i="13"/>
  <c r="E14" i="13"/>
  <c r="E15" i="13"/>
  <c r="E4" i="13"/>
  <c r="E16" i="13"/>
  <c r="E6" i="13"/>
  <c r="E7" i="13"/>
  <c r="E8" i="13"/>
  <c r="E17" i="13"/>
  <c r="E18" i="13"/>
  <c r="E9" i="13"/>
  <c r="E10" i="13"/>
  <c r="E19" i="13"/>
  <c r="E20" i="13"/>
  <c r="E21" i="13"/>
  <c r="E11" i="13"/>
  <c r="E12" i="13"/>
  <c r="E22" i="13"/>
  <c r="E24" i="13"/>
  <c r="E35" i="13"/>
  <c r="E36" i="13"/>
  <c r="E25" i="13"/>
  <c r="E37" i="13"/>
  <c r="E38" i="13"/>
  <c r="E39" i="13"/>
  <c r="E40" i="13"/>
  <c r="E41" i="13"/>
  <c r="E42" i="13"/>
  <c r="E26" i="13"/>
  <c r="E27" i="13"/>
  <c r="E28" i="13"/>
  <c r="E29" i="13"/>
  <c r="E30" i="13"/>
  <c r="E43" i="13"/>
  <c r="E44" i="13"/>
  <c r="E45" i="13"/>
  <c r="E31" i="13"/>
  <c r="E32" i="13"/>
  <c r="E46" i="13"/>
  <c r="E33" i="13"/>
  <c r="E34" i="13"/>
  <c r="E48" i="13"/>
  <c r="E49" i="13"/>
  <c r="E50" i="13"/>
  <c r="E58" i="13"/>
  <c r="E59" i="13"/>
  <c r="E60" i="13"/>
  <c r="E61" i="13"/>
  <c r="E62" i="13"/>
  <c r="E51" i="13"/>
  <c r="E52" i="13"/>
  <c r="E53" i="13"/>
  <c r="E63" i="13"/>
  <c r="E64" i="13"/>
  <c r="E54" i="13"/>
  <c r="E65" i="13"/>
  <c r="E66" i="13"/>
  <c r="E55" i="13"/>
  <c r="E56" i="13"/>
  <c r="E57" i="13"/>
  <c r="E67" i="13"/>
  <c r="E68" i="13"/>
  <c r="E77" i="13"/>
  <c r="E78" i="13"/>
  <c r="E69" i="13"/>
  <c r="E79" i="13"/>
  <c r="E70" i="13"/>
  <c r="E80" i="13"/>
  <c r="E71" i="13"/>
  <c r="E72" i="13"/>
  <c r="E73" i="13"/>
  <c r="E81" i="13"/>
  <c r="E82" i="13"/>
  <c r="E74" i="13"/>
  <c r="E83" i="13"/>
  <c r="E84" i="13"/>
  <c r="E85" i="13"/>
  <c r="E86" i="13"/>
  <c r="E87" i="13"/>
  <c r="E75" i="13"/>
  <c r="E76" i="13"/>
  <c r="E88" i="13"/>
  <c r="E98" i="13"/>
  <c r="E89" i="13"/>
  <c r="E99" i="13"/>
  <c r="E100" i="13"/>
  <c r="E101" i="13"/>
  <c r="E90" i="13"/>
  <c r="E91" i="13"/>
  <c r="E102" i="13"/>
  <c r="E92" i="13"/>
  <c r="E93" i="13"/>
  <c r="E103" i="13"/>
  <c r="E94" i="13"/>
  <c r="E104" i="13"/>
  <c r="E105" i="13"/>
  <c r="E95" i="13"/>
  <c r="E96" i="13"/>
  <c r="E106" i="13"/>
  <c r="E107" i="13"/>
  <c r="E108" i="13"/>
  <c r="E97" i="13"/>
  <c r="E2" i="13"/>
  <c r="E177" i="11"/>
  <c r="J90" i="10" s="1"/>
  <c r="K90" i="10" s="1"/>
  <c r="F177" i="11"/>
  <c r="L90" i="10" s="1"/>
  <c r="M90" i="10" s="1"/>
  <c r="G177" i="11"/>
  <c r="N90" i="10" s="1"/>
  <c r="O90" i="10" s="1"/>
  <c r="H177" i="11"/>
  <c r="P90" i="10" s="1"/>
  <c r="Q90" i="10" s="1"/>
  <c r="I177" i="11"/>
  <c r="E91" i="10" s="1"/>
  <c r="F91" i="10" s="1"/>
  <c r="J177" i="11"/>
  <c r="J91" i="10" s="1"/>
  <c r="K91" i="10" s="1"/>
  <c r="K177" i="11"/>
  <c r="L91" i="10" s="1"/>
  <c r="M91" i="10" s="1"/>
  <c r="L177" i="11"/>
  <c r="N91" i="10" s="1"/>
  <c r="O91" i="10" s="1"/>
  <c r="M177" i="11"/>
  <c r="P91" i="10" s="1"/>
  <c r="Q91" i="10" s="1"/>
  <c r="N177" i="11"/>
  <c r="E92" i="10" s="1"/>
  <c r="F92" i="10" s="1"/>
  <c r="O177" i="11"/>
  <c r="J92" i="10" s="1"/>
  <c r="K92" i="10" s="1"/>
  <c r="P177" i="11"/>
  <c r="L92" i="10" s="1"/>
  <c r="M92" i="10" s="1"/>
  <c r="Q177" i="11"/>
  <c r="N92" i="10" s="1"/>
  <c r="O92" i="10" s="1"/>
  <c r="R177" i="11"/>
  <c r="P92" i="10" s="1"/>
  <c r="Q92" i="10" s="1"/>
  <c r="S177" i="11"/>
  <c r="E93" i="10" s="1"/>
  <c r="F93" i="10" s="1"/>
  <c r="T177" i="11"/>
  <c r="J93" i="10" s="1"/>
  <c r="K93" i="10" s="1"/>
  <c r="U177" i="11"/>
  <c r="L93" i="10" s="1"/>
  <c r="M93" i="10" s="1"/>
  <c r="V177" i="11"/>
  <c r="N93" i="10" s="1"/>
  <c r="O93" i="10" s="1"/>
  <c r="W177" i="11"/>
  <c r="P93" i="10" s="1"/>
  <c r="Q93" i="10" s="1"/>
  <c r="X177" i="11"/>
  <c r="E94" i="10" s="1"/>
  <c r="F94" i="10" s="1"/>
  <c r="Y177" i="11"/>
  <c r="J94" i="10" s="1"/>
  <c r="K94" i="10" s="1"/>
  <c r="Z177" i="11"/>
  <c r="L94" i="10" s="1"/>
  <c r="M94" i="10" s="1"/>
  <c r="AA177" i="11"/>
  <c r="N94" i="10" s="1"/>
  <c r="O94" i="10" s="1"/>
  <c r="AB177" i="11"/>
  <c r="P94" i="10" s="1"/>
  <c r="Q94" i="10" s="1"/>
  <c r="AC177" i="11"/>
  <c r="E95" i="10" s="1"/>
  <c r="F95" i="10" s="1"/>
  <c r="AD177" i="11"/>
  <c r="J95" i="10" s="1"/>
  <c r="K95" i="10" s="1"/>
  <c r="AE177" i="11"/>
  <c r="L95" i="10" s="1"/>
  <c r="M95" i="10" s="1"/>
  <c r="AF177" i="11"/>
  <c r="N95" i="10" s="1"/>
  <c r="O95" i="10" s="1"/>
  <c r="AG177" i="11"/>
  <c r="P95" i="10" s="1"/>
  <c r="Q95" i="10" s="1"/>
  <c r="AH177" i="11"/>
  <c r="E96" i="10" s="1"/>
  <c r="F96" i="10" s="1"/>
  <c r="AI177" i="11"/>
  <c r="J96" i="10" s="1"/>
  <c r="K96" i="10" s="1"/>
  <c r="AJ177" i="11"/>
  <c r="L96" i="10" s="1"/>
  <c r="M96" i="10" s="1"/>
  <c r="AK177" i="11"/>
  <c r="N96" i="10" s="1"/>
  <c r="O96" i="10" s="1"/>
  <c r="AL177" i="11"/>
  <c r="P96" i="10" s="1"/>
  <c r="Q96" i="10" s="1"/>
  <c r="AM177" i="11"/>
  <c r="E97" i="10" s="1"/>
  <c r="F97" i="10" s="1"/>
  <c r="AN177" i="11"/>
  <c r="J97" i="10" s="1"/>
  <c r="K97" i="10" s="1"/>
  <c r="AO177" i="11"/>
  <c r="L97" i="10" s="1"/>
  <c r="M97" i="10" s="1"/>
  <c r="AP177" i="11"/>
  <c r="N97" i="10" s="1"/>
  <c r="O97" i="10" s="1"/>
  <c r="AQ177" i="11"/>
  <c r="P97" i="10" s="1"/>
  <c r="Q97" i="10" s="1"/>
  <c r="AR177" i="11"/>
  <c r="E98" i="10" s="1"/>
  <c r="F98" i="10" s="1"/>
  <c r="AS177" i="11"/>
  <c r="J98" i="10" s="1"/>
  <c r="K98" i="10" s="1"/>
  <c r="AT177" i="11"/>
  <c r="L98" i="10" s="1"/>
  <c r="M98" i="10" s="1"/>
  <c r="AU177" i="11"/>
  <c r="N98" i="10" s="1"/>
  <c r="O98" i="10" s="1"/>
  <c r="AV177" i="11"/>
  <c r="P98" i="10" s="1"/>
  <c r="Q98" i="10" s="1"/>
  <c r="AW177" i="11"/>
  <c r="E99" i="10" s="1"/>
  <c r="F99" i="10" s="1"/>
  <c r="AX177" i="11"/>
  <c r="J99" i="10" s="1"/>
  <c r="K99" i="10" s="1"/>
  <c r="AY177" i="11"/>
  <c r="L99" i="10" s="1"/>
  <c r="M99" i="10" s="1"/>
  <c r="AZ177" i="11"/>
  <c r="N99" i="10" s="1"/>
  <c r="O99" i="10" s="1"/>
  <c r="BA177" i="11"/>
  <c r="P99" i="10" s="1"/>
  <c r="Q99" i="10" s="1"/>
  <c r="BB177" i="11"/>
  <c r="BC177" i="11"/>
  <c r="E100" i="10" s="1"/>
  <c r="F100" i="10" s="1"/>
  <c r="BD177" i="11"/>
  <c r="J100" i="10" s="1"/>
  <c r="K100" i="10" s="1"/>
  <c r="BE177" i="11"/>
  <c r="L100" i="10" s="1"/>
  <c r="M100" i="10" s="1"/>
  <c r="BF177" i="11"/>
  <c r="N100" i="10" s="1"/>
  <c r="O100" i="10" s="1"/>
  <c r="BG177" i="11"/>
  <c r="P100" i="10" s="1"/>
  <c r="Q100" i="10" s="1"/>
  <c r="BH177" i="11"/>
  <c r="E101" i="10" s="1"/>
  <c r="F101" i="10" s="1"/>
  <c r="BI177" i="11"/>
  <c r="J101" i="10" s="1"/>
  <c r="K101" i="10" s="1"/>
  <c r="BJ177" i="11"/>
  <c r="L101" i="10" s="1"/>
  <c r="M101" i="10" s="1"/>
  <c r="BK177" i="11"/>
  <c r="N101" i="10" s="1"/>
  <c r="O101" i="10" s="1"/>
  <c r="BL177" i="11"/>
  <c r="P101" i="10" s="1"/>
  <c r="Q101" i="10" s="1"/>
  <c r="BM177" i="11"/>
  <c r="E102" i="10" s="1"/>
  <c r="F102" i="10" s="1"/>
  <c r="BN177" i="11"/>
  <c r="J102" i="10" s="1"/>
  <c r="K102" i="10" s="1"/>
  <c r="BO177" i="11"/>
  <c r="L102" i="10" s="1"/>
  <c r="M102" i="10" s="1"/>
  <c r="BP177" i="11"/>
  <c r="N102" i="10" s="1"/>
  <c r="O102" i="10" s="1"/>
  <c r="BQ177" i="11"/>
  <c r="P102" i="10" s="1"/>
  <c r="Q102" i="10" s="1"/>
  <c r="BR177" i="11"/>
  <c r="E103" i="10" s="1"/>
  <c r="F103" i="10" s="1"/>
  <c r="BS177" i="11"/>
  <c r="J103" i="10" s="1"/>
  <c r="K103" i="10" s="1"/>
  <c r="BT177" i="11"/>
  <c r="L103" i="10" s="1"/>
  <c r="M103" i="10" s="1"/>
  <c r="BU177" i="11"/>
  <c r="N103" i="10" s="1"/>
  <c r="O103" i="10" s="1"/>
  <c r="BV177" i="11"/>
  <c r="P103" i="10" s="1"/>
  <c r="Q103" i="10" s="1"/>
  <c r="BW177" i="11"/>
  <c r="E104" i="10" s="1"/>
  <c r="F104" i="10" s="1"/>
  <c r="BX177" i="11"/>
  <c r="J104" i="10" s="1"/>
  <c r="K104" i="10" s="1"/>
  <c r="BY177" i="11"/>
  <c r="L104" i="10" s="1"/>
  <c r="M104" i="10" s="1"/>
  <c r="BZ177" i="11"/>
  <c r="N104" i="10" s="1"/>
  <c r="O104" i="10" s="1"/>
  <c r="CA177" i="11"/>
  <c r="P104" i="10" s="1"/>
  <c r="Q104" i="10" s="1"/>
  <c r="CB177" i="11"/>
  <c r="E105" i="10" s="1"/>
  <c r="F105" i="10" s="1"/>
  <c r="CC177" i="11"/>
  <c r="J105" i="10" s="1"/>
  <c r="K105" i="10" s="1"/>
  <c r="CD177" i="11"/>
  <c r="L105" i="10" s="1"/>
  <c r="M105" i="10" s="1"/>
  <c r="CE177" i="11"/>
  <c r="N105" i="10" s="1"/>
  <c r="O105" i="10" s="1"/>
  <c r="CF177" i="11"/>
  <c r="P105" i="10" s="1"/>
  <c r="Q105" i="10" s="1"/>
  <c r="CG177" i="11"/>
  <c r="E106" i="10" s="1"/>
  <c r="F106" i="10" s="1"/>
  <c r="CH177" i="11"/>
  <c r="J106" i="10" s="1"/>
  <c r="K106" i="10" s="1"/>
  <c r="CI177" i="11"/>
  <c r="L106" i="10" s="1"/>
  <c r="M106" i="10" s="1"/>
  <c r="CJ177" i="11"/>
  <c r="N106" i="10" s="1"/>
  <c r="O106" i="10" s="1"/>
  <c r="CK177" i="11"/>
  <c r="P106" i="10" s="1"/>
  <c r="Q106" i="10" s="1"/>
  <c r="CL177" i="11"/>
  <c r="E107" i="10" s="1"/>
  <c r="F107" i="10" s="1"/>
  <c r="CM177" i="11"/>
  <c r="J107" i="10" s="1"/>
  <c r="K107" i="10" s="1"/>
  <c r="CN177" i="11"/>
  <c r="L107" i="10" s="1"/>
  <c r="M107" i="10" s="1"/>
  <c r="CO177" i="11"/>
  <c r="N107" i="10" s="1"/>
  <c r="O107" i="10" s="1"/>
  <c r="CP177" i="11"/>
  <c r="P107" i="10" s="1"/>
  <c r="Q107" i="10" s="1"/>
  <c r="CQ177" i="11"/>
  <c r="E108" i="10" s="1"/>
  <c r="F108" i="10" s="1"/>
  <c r="CR177" i="11"/>
  <c r="J108" i="10" s="1"/>
  <c r="K108" i="10" s="1"/>
  <c r="CS177" i="11"/>
  <c r="L108" i="10" s="1"/>
  <c r="M108" i="10" s="1"/>
  <c r="CT177" i="11"/>
  <c r="N108" i="10" s="1"/>
  <c r="O108" i="10" s="1"/>
  <c r="CU177" i="11"/>
  <c r="P108" i="10" s="1"/>
  <c r="Q108" i="10" s="1"/>
  <c r="CV177" i="11"/>
  <c r="E109" i="10" s="1"/>
  <c r="F109" i="10" s="1"/>
  <c r="CW177" i="11"/>
  <c r="J109" i="10" s="1"/>
  <c r="K109" i="10" s="1"/>
  <c r="CX177" i="11"/>
  <c r="L109" i="10" s="1"/>
  <c r="M109" i="10" s="1"/>
  <c r="CY177" i="11"/>
  <c r="N109" i="10" s="1"/>
  <c r="O109" i="10" s="1"/>
  <c r="CZ177" i="11"/>
  <c r="P109" i="10" s="1"/>
  <c r="Q109" i="10" s="1"/>
  <c r="DA177" i="11"/>
  <c r="E110" i="10" s="1"/>
  <c r="F110" i="10" s="1"/>
  <c r="DB177" i="11"/>
  <c r="J110" i="10" s="1"/>
  <c r="K110" i="10" s="1"/>
  <c r="DC177" i="11"/>
  <c r="L110" i="10" s="1"/>
  <c r="M110" i="10" s="1"/>
  <c r="DD177" i="11"/>
  <c r="N110" i="10" s="1"/>
  <c r="O110" i="10" s="1"/>
  <c r="DE177" i="11"/>
  <c r="P110" i="10" s="1"/>
  <c r="Q110" i="10" s="1"/>
  <c r="DF177" i="11"/>
  <c r="E111" i="10" s="1"/>
  <c r="F111" i="10" s="1"/>
  <c r="DG177" i="11"/>
  <c r="J111" i="10" s="1"/>
  <c r="K111" i="10" s="1"/>
  <c r="DH177" i="11"/>
  <c r="L111" i="10" s="1"/>
  <c r="M111" i="10" s="1"/>
  <c r="DI177" i="11"/>
  <c r="N111" i="10" s="1"/>
  <c r="O111" i="10" s="1"/>
  <c r="DJ177" i="11"/>
  <c r="P111" i="10" s="1"/>
  <c r="Q111" i="10" s="1"/>
  <c r="D177" i="11"/>
  <c r="E90" i="10" s="1"/>
  <c r="F90" i="10" s="1"/>
  <c r="E142" i="11"/>
  <c r="J69" i="10" s="1"/>
  <c r="K69" i="10" s="1"/>
  <c r="F142" i="11"/>
  <c r="L69" i="10" s="1"/>
  <c r="M69" i="10" s="1"/>
  <c r="G142" i="11"/>
  <c r="N69" i="10" s="1"/>
  <c r="O69" i="10" s="1"/>
  <c r="H142" i="11"/>
  <c r="P69" i="10" s="1"/>
  <c r="Q69" i="10" s="1"/>
  <c r="I142" i="11"/>
  <c r="E70" i="10" s="1"/>
  <c r="F70" i="10" s="1"/>
  <c r="J142" i="11"/>
  <c r="J70" i="10" s="1"/>
  <c r="K70" i="10" s="1"/>
  <c r="K142" i="11"/>
  <c r="L70" i="10" s="1"/>
  <c r="M70" i="10" s="1"/>
  <c r="L142" i="11"/>
  <c r="N70" i="10" s="1"/>
  <c r="O70" i="10" s="1"/>
  <c r="M142" i="11"/>
  <c r="P70" i="10" s="1"/>
  <c r="Q70" i="10" s="1"/>
  <c r="N142" i="11"/>
  <c r="E71" i="10" s="1"/>
  <c r="F71" i="10" s="1"/>
  <c r="O142" i="11"/>
  <c r="J71" i="10" s="1"/>
  <c r="K71" i="10" s="1"/>
  <c r="P142" i="11"/>
  <c r="L71" i="10" s="1"/>
  <c r="M71" i="10" s="1"/>
  <c r="Q142" i="11"/>
  <c r="N71" i="10" s="1"/>
  <c r="O71" i="10" s="1"/>
  <c r="R142" i="11"/>
  <c r="P71" i="10" s="1"/>
  <c r="Q71" i="10" s="1"/>
  <c r="S142" i="11"/>
  <c r="E72" i="10" s="1"/>
  <c r="F72" i="10" s="1"/>
  <c r="T142" i="11"/>
  <c r="J72" i="10" s="1"/>
  <c r="K72" i="10" s="1"/>
  <c r="U142" i="11"/>
  <c r="L72" i="10" s="1"/>
  <c r="M72" i="10" s="1"/>
  <c r="V142" i="11"/>
  <c r="N72" i="10" s="1"/>
  <c r="O72" i="10" s="1"/>
  <c r="W142" i="11"/>
  <c r="P72" i="10" s="1"/>
  <c r="Q72" i="10" s="1"/>
  <c r="X142" i="11"/>
  <c r="E73" i="10" s="1"/>
  <c r="F73" i="10" s="1"/>
  <c r="Y142" i="11"/>
  <c r="J73" i="10" s="1"/>
  <c r="K73" i="10" s="1"/>
  <c r="Z142" i="11"/>
  <c r="L73" i="10" s="1"/>
  <c r="M73" i="10" s="1"/>
  <c r="AA142" i="11"/>
  <c r="N73" i="10" s="1"/>
  <c r="O73" i="10" s="1"/>
  <c r="AB142" i="11"/>
  <c r="P73" i="10" s="1"/>
  <c r="Q73" i="10" s="1"/>
  <c r="AC142" i="11"/>
  <c r="E74" i="10" s="1"/>
  <c r="F74" i="10" s="1"/>
  <c r="AD142" i="11"/>
  <c r="J74" i="10" s="1"/>
  <c r="K74" i="10" s="1"/>
  <c r="AE142" i="11"/>
  <c r="L74" i="10" s="1"/>
  <c r="M74" i="10" s="1"/>
  <c r="AF142" i="11"/>
  <c r="N74" i="10" s="1"/>
  <c r="O74" i="10" s="1"/>
  <c r="AG142" i="11"/>
  <c r="P74" i="10" s="1"/>
  <c r="Q74" i="10" s="1"/>
  <c r="AH142" i="11"/>
  <c r="E75" i="10" s="1"/>
  <c r="F75" i="10" s="1"/>
  <c r="AI142" i="11"/>
  <c r="J75" i="10" s="1"/>
  <c r="K75" i="10" s="1"/>
  <c r="AJ142" i="11"/>
  <c r="L75" i="10" s="1"/>
  <c r="M75" i="10" s="1"/>
  <c r="AK142" i="11"/>
  <c r="N75" i="10" s="1"/>
  <c r="O75" i="10" s="1"/>
  <c r="AL142" i="11"/>
  <c r="P75" i="10" s="1"/>
  <c r="Q75" i="10" s="1"/>
  <c r="AM142" i="11"/>
  <c r="E76" i="10" s="1"/>
  <c r="F76" i="10" s="1"/>
  <c r="AN142" i="11"/>
  <c r="J76" i="10" s="1"/>
  <c r="K76" i="10" s="1"/>
  <c r="AO142" i="11"/>
  <c r="L76" i="10" s="1"/>
  <c r="M76" i="10" s="1"/>
  <c r="AP142" i="11"/>
  <c r="N76" i="10" s="1"/>
  <c r="O76" i="10" s="1"/>
  <c r="AQ142" i="11"/>
  <c r="P76" i="10" s="1"/>
  <c r="Q76" i="10" s="1"/>
  <c r="AR142" i="11"/>
  <c r="E77" i="10" s="1"/>
  <c r="F77" i="10" s="1"/>
  <c r="AS142" i="11"/>
  <c r="J77" i="10" s="1"/>
  <c r="K77" i="10" s="1"/>
  <c r="AT142" i="11"/>
  <c r="L77" i="10" s="1"/>
  <c r="M77" i="10" s="1"/>
  <c r="AU142" i="11"/>
  <c r="N77" i="10" s="1"/>
  <c r="O77" i="10" s="1"/>
  <c r="AV142" i="11"/>
  <c r="P77" i="10" s="1"/>
  <c r="Q77" i="10" s="1"/>
  <c r="AW142" i="11"/>
  <c r="E78" i="10" s="1"/>
  <c r="F78" i="10" s="1"/>
  <c r="AX142" i="11"/>
  <c r="J78" i="10" s="1"/>
  <c r="K78" i="10" s="1"/>
  <c r="AY142" i="11"/>
  <c r="L78" i="10" s="1"/>
  <c r="M78" i="10" s="1"/>
  <c r="AZ142" i="11"/>
  <c r="N78" i="10" s="1"/>
  <c r="O78" i="10" s="1"/>
  <c r="BA142" i="11"/>
  <c r="P78" i="10" s="1"/>
  <c r="Q78" i="10" s="1"/>
  <c r="BB142" i="11"/>
  <c r="BC142" i="11"/>
  <c r="E79" i="10" s="1"/>
  <c r="F79" i="10" s="1"/>
  <c r="BD142" i="11"/>
  <c r="J79" i="10" s="1"/>
  <c r="K79" i="10" s="1"/>
  <c r="BE142" i="11"/>
  <c r="L79" i="10" s="1"/>
  <c r="M79" i="10" s="1"/>
  <c r="BF142" i="11"/>
  <c r="N79" i="10" s="1"/>
  <c r="O79" i="10" s="1"/>
  <c r="BG142" i="11"/>
  <c r="P79" i="10" s="1"/>
  <c r="Q79" i="10" s="1"/>
  <c r="BH142" i="11"/>
  <c r="E80" i="10" s="1"/>
  <c r="F80" i="10" s="1"/>
  <c r="BI142" i="11"/>
  <c r="J80" i="10" s="1"/>
  <c r="K80" i="10" s="1"/>
  <c r="BJ142" i="11"/>
  <c r="L80" i="10" s="1"/>
  <c r="M80" i="10" s="1"/>
  <c r="BK142" i="11"/>
  <c r="N80" i="10" s="1"/>
  <c r="O80" i="10" s="1"/>
  <c r="BL142" i="11"/>
  <c r="P80" i="10" s="1"/>
  <c r="Q80" i="10" s="1"/>
  <c r="BM142" i="11"/>
  <c r="E81" i="10" s="1"/>
  <c r="F81" i="10" s="1"/>
  <c r="BN142" i="11"/>
  <c r="J81" i="10" s="1"/>
  <c r="K81" i="10" s="1"/>
  <c r="BO142" i="11"/>
  <c r="L81" i="10" s="1"/>
  <c r="M81" i="10" s="1"/>
  <c r="BP142" i="11"/>
  <c r="N81" i="10" s="1"/>
  <c r="O81" i="10" s="1"/>
  <c r="BQ142" i="11"/>
  <c r="P81" i="10" s="1"/>
  <c r="Q81" i="10" s="1"/>
  <c r="BR142" i="11"/>
  <c r="E82" i="10" s="1"/>
  <c r="F82" i="10" s="1"/>
  <c r="BS142" i="11"/>
  <c r="J82" i="10" s="1"/>
  <c r="K82" i="10" s="1"/>
  <c r="BT142" i="11"/>
  <c r="L82" i="10" s="1"/>
  <c r="M82" i="10" s="1"/>
  <c r="BU142" i="11"/>
  <c r="N82" i="10" s="1"/>
  <c r="O82" i="10" s="1"/>
  <c r="BV142" i="11"/>
  <c r="P82" i="10" s="1"/>
  <c r="Q82" i="10" s="1"/>
  <c r="BW142" i="11"/>
  <c r="E83" i="10" s="1"/>
  <c r="F83" i="10" s="1"/>
  <c r="BX142" i="11"/>
  <c r="J83" i="10" s="1"/>
  <c r="K83" i="10" s="1"/>
  <c r="BY142" i="11"/>
  <c r="L83" i="10" s="1"/>
  <c r="M83" i="10" s="1"/>
  <c r="BZ142" i="11"/>
  <c r="N83" i="10" s="1"/>
  <c r="O83" i="10" s="1"/>
  <c r="CA142" i="11"/>
  <c r="P83" i="10" s="1"/>
  <c r="Q83" i="10" s="1"/>
  <c r="CB142" i="11"/>
  <c r="E84" i="10" s="1"/>
  <c r="F84" i="10" s="1"/>
  <c r="CC142" i="11"/>
  <c r="J84" i="10" s="1"/>
  <c r="K84" i="10" s="1"/>
  <c r="CD142" i="11"/>
  <c r="L84" i="10" s="1"/>
  <c r="M84" i="10" s="1"/>
  <c r="CE142" i="11"/>
  <c r="N84" i="10" s="1"/>
  <c r="O84" i="10" s="1"/>
  <c r="CF142" i="11"/>
  <c r="P84" i="10" s="1"/>
  <c r="Q84" i="10" s="1"/>
  <c r="CG142" i="11"/>
  <c r="E85" i="10" s="1"/>
  <c r="F85" i="10" s="1"/>
  <c r="CH142" i="11"/>
  <c r="J85" i="10" s="1"/>
  <c r="K85" i="10" s="1"/>
  <c r="CI142" i="11"/>
  <c r="L85" i="10" s="1"/>
  <c r="M85" i="10" s="1"/>
  <c r="CJ142" i="11"/>
  <c r="N85" i="10" s="1"/>
  <c r="O85" i="10" s="1"/>
  <c r="CK142" i="11"/>
  <c r="P85" i="10" s="1"/>
  <c r="Q85" i="10" s="1"/>
  <c r="CL142" i="11"/>
  <c r="E86" i="10" s="1"/>
  <c r="F86" i="10" s="1"/>
  <c r="CM142" i="11"/>
  <c r="J86" i="10" s="1"/>
  <c r="K86" i="10" s="1"/>
  <c r="CN142" i="11"/>
  <c r="L86" i="10" s="1"/>
  <c r="M86" i="10" s="1"/>
  <c r="CO142" i="11"/>
  <c r="N86" i="10" s="1"/>
  <c r="O86" i="10" s="1"/>
  <c r="CP142" i="11"/>
  <c r="P86" i="10" s="1"/>
  <c r="Q86" i="10" s="1"/>
  <c r="CQ142" i="11"/>
  <c r="E87" i="10" s="1"/>
  <c r="F87" i="10" s="1"/>
  <c r="CR142" i="11"/>
  <c r="J87" i="10" s="1"/>
  <c r="K87" i="10" s="1"/>
  <c r="CS142" i="11"/>
  <c r="L87" i="10" s="1"/>
  <c r="M87" i="10" s="1"/>
  <c r="CT142" i="11"/>
  <c r="N87" i="10" s="1"/>
  <c r="O87" i="10" s="1"/>
  <c r="CU142" i="11"/>
  <c r="P87" i="10" s="1"/>
  <c r="Q87" i="10" s="1"/>
  <c r="CV142" i="11"/>
  <c r="E88" i="10" s="1"/>
  <c r="F88" i="10" s="1"/>
  <c r="CW142" i="11"/>
  <c r="J88" i="10" s="1"/>
  <c r="K88" i="10" s="1"/>
  <c r="CX142" i="11"/>
  <c r="L88" i="10" s="1"/>
  <c r="M88" i="10" s="1"/>
  <c r="CY142" i="11"/>
  <c r="N88" i="10" s="1"/>
  <c r="O88" i="10" s="1"/>
  <c r="CZ142" i="11"/>
  <c r="P88" i="10" s="1"/>
  <c r="Q88" i="10" s="1"/>
  <c r="DA142" i="11"/>
  <c r="E89" i="10" s="1"/>
  <c r="F89" i="10" s="1"/>
  <c r="DB142" i="11"/>
  <c r="J89" i="10" s="1"/>
  <c r="K89" i="10" s="1"/>
  <c r="DC142" i="11"/>
  <c r="L89" i="10" s="1"/>
  <c r="M89" i="10" s="1"/>
  <c r="DD142" i="11"/>
  <c r="N89" i="10" s="1"/>
  <c r="O89" i="10" s="1"/>
  <c r="DE142" i="11"/>
  <c r="P89" i="10" s="1"/>
  <c r="Q89" i="10" s="1"/>
  <c r="D142" i="11"/>
  <c r="E69" i="10" s="1"/>
  <c r="F69" i="10" s="1"/>
  <c r="J50" i="10"/>
  <c r="K50" i="10" s="1"/>
  <c r="L50" i="10"/>
  <c r="M50" i="10" s="1"/>
  <c r="N50" i="10"/>
  <c r="O50" i="10" s="1"/>
  <c r="P50" i="10"/>
  <c r="Q50" i="10" s="1"/>
  <c r="E51" i="10"/>
  <c r="F51" i="10" s="1"/>
  <c r="J51" i="10"/>
  <c r="K51" i="10" s="1"/>
  <c r="L51" i="10"/>
  <c r="M51" i="10" s="1"/>
  <c r="N51" i="10"/>
  <c r="O51" i="10" s="1"/>
  <c r="P51" i="10"/>
  <c r="Q51" i="10" s="1"/>
  <c r="E52" i="10"/>
  <c r="F52" i="10" s="1"/>
  <c r="J52" i="10"/>
  <c r="K52" i="10" s="1"/>
  <c r="L52" i="10"/>
  <c r="M52" i="10" s="1"/>
  <c r="N52" i="10"/>
  <c r="O52" i="10" s="1"/>
  <c r="P52" i="10"/>
  <c r="Q52" i="10" s="1"/>
  <c r="E53" i="10"/>
  <c r="F53" i="10" s="1"/>
  <c r="J53" i="10"/>
  <c r="K53" i="10" s="1"/>
  <c r="L53" i="10"/>
  <c r="M53" i="10" s="1"/>
  <c r="N53" i="10"/>
  <c r="O53" i="10" s="1"/>
  <c r="P53" i="10"/>
  <c r="Q53" i="10" s="1"/>
  <c r="E54" i="10"/>
  <c r="F54" i="10" s="1"/>
  <c r="J54" i="10"/>
  <c r="K54" i="10" s="1"/>
  <c r="L54" i="10"/>
  <c r="M54" i="10" s="1"/>
  <c r="N54" i="10"/>
  <c r="O54" i="10" s="1"/>
  <c r="P54" i="10"/>
  <c r="Q54" i="10" s="1"/>
  <c r="E55" i="10"/>
  <c r="F55" i="10" s="1"/>
  <c r="J55" i="10"/>
  <c r="K55" i="10" s="1"/>
  <c r="L55" i="10"/>
  <c r="M55" i="10" s="1"/>
  <c r="N55" i="10"/>
  <c r="O55" i="10" s="1"/>
  <c r="P55" i="10"/>
  <c r="Q55" i="10" s="1"/>
  <c r="E56" i="10"/>
  <c r="F56" i="10" s="1"/>
  <c r="J56" i="10"/>
  <c r="K56" i="10" s="1"/>
  <c r="L56" i="10"/>
  <c r="M56" i="10" s="1"/>
  <c r="N56" i="10"/>
  <c r="O56" i="10" s="1"/>
  <c r="P56" i="10"/>
  <c r="Q56" i="10" s="1"/>
  <c r="E57" i="10"/>
  <c r="F57" i="10" s="1"/>
  <c r="J57" i="10"/>
  <c r="K57" i="10" s="1"/>
  <c r="L57" i="10"/>
  <c r="M57" i="10" s="1"/>
  <c r="N57" i="10"/>
  <c r="O57" i="10" s="1"/>
  <c r="P57" i="10"/>
  <c r="Q57" i="10" s="1"/>
  <c r="E58" i="10"/>
  <c r="F58" i="10" s="1"/>
  <c r="J58" i="10"/>
  <c r="K58" i="10" s="1"/>
  <c r="L58" i="10"/>
  <c r="M58" i="10" s="1"/>
  <c r="N58" i="10"/>
  <c r="O58" i="10" s="1"/>
  <c r="P58" i="10"/>
  <c r="Q58" i="10" s="1"/>
  <c r="E59" i="10"/>
  <c r="F59" i="10" s="1"/>
  <c r="J59" i="10"/>
  <c r="K59" i="10" s="1"/>
  <c r="L59" i="10"/>
  <c r="M59" i="10" s="1"/>
  <c r="N59" i="10"/>
  <c r="O59" i="10" s="1"/>
  <c r="P59" i="10"/>
  <c r="Q59" i="10" s="1"/>
  <c r="E60" i="10"/>
  <c r="F60" i="10" s="1"/>
  <c r="J60" i="10"/>
  <c r="K60" i="10" s="1"/>
  <c r="L60" i="10"/>
  <c r="M60" i="10" s="1"/>
  <c r="N60" i="10"/>
  <c r="O60" i="10" s="1"/>
  <c r="P60" i="10"/>
  <c r="Q60" i="10" s="1"/>
  <c r="E61" i="10"/>
  <c r="F61" i="10" s="1"/>
  <c r="J61" i="10"/>
  <c r="K61" i="10" s="1"/>
  <c r="L61" i="10"/>
  <c r="M61" i="10" s="1"/>
  <c r="N61" i="10"/>
  <c r="O61" i="10" s="1"/>
  <c r="P61" i="10"/>
  <c r="Q61" i="10" s="1"/>
  <c r="E62" i="10"/>
  <c r="F62" i="10" s="1"/>
  <c r="J62" i="10"/>
  <c r="K62" i="10" s="1"/>
  <c r="L62" i="10"/>
  <c r="M62" i="10" s="1"/>
  <c r="N62" i="10"/>
  <c r="O62" i="10" s="1"/>
  <c r="P62" i="10"/>
  <c r="Q62" i="10" s="1"/>
  <c r="E63" i="10"/>
  <c r="F63" i="10" s="1"/>
  <c r="J63" i="10"/>
  <c r="K63" i="10" s="1"/>
  <c r="L63" i="10"/>
  <c r="M63" i="10" s="1"/>
  <c r="N63" i="10"/>
  <c r="O63" i="10" s="1"/>
  <c r="P63" i="10"/>
  <c r="Q63" i="10" s="1"/>
  <c r="E64" i="10"/>
  <c r="F64" i="10" s="1"/>
  <c r="J64" i="10"/>
  <c r="K64" i="10" s="1"/>
  <c r="L64" i="10"/>
  <c r="M64" i="10" s="1"/>
  <c r="N64" i="10"/>
  <c r="O64" i="10" s="1"/>
  <c r="P64" i="10"/>
  <c r="Q64" i="10" s="1"/>
  <c r="E65" i="10"/>
  <c r="F65" i="10" s="1"/>
  <c r="J65" i="10"/>
  <c r="K65" i="10" s="1"/>
  <c r="L65" i="10"/>
  <c r="M65" i="10" s="1"/>
  <c r="N65" i="10"/>
  <c r="O65" i="10" s="1"/>
  <c r="P65" i="10"/>
  <c r="Q65" i="10" s="1"/>
  <c r="E66" i="10"/>
  <c r="F66" i="10" s="1"/>
  <c r="J66" i="10"/>
  <c r="K66" i="10" s="1"/>
  <c r="L66" i="10"/>
  <c r="M66" i="10" s="1"/>
  <c r="N66" i="10"/>
  <c r="O66" i="10" s="1"/>
  <c r="P66" i="10"/>
  <c r="Q66" i="10" s="1"/>
  <c r="E67" i="10"/>
  <c r="F67" i="10" s="1"/>
  <c r="J67" i="10"/>
  <c r="K67" i="10" s="1"/>
  <c r="L67" i="10"/>
  <c r="M67" i="10" s="1"/>
  <c r="N67" i="10"/>
  <c r="O67" i="10" s="1"/>
  <c r="P67" i="10"/>
  <c r="Q67" i="10" s="1"/>
  <c r="E68" i="10"/>
  <c r="F68" i="10" s="1"/>
  <c r="J68" i="10"/>
  <c r="K68" i="10" s="1"/>
  <c r="L68" i="10"/>
  <c r="M68" i="10" s="1"/>
  <c r="N68" i="10"/>
  <c r="O68" i="10" s="1"/>
  <c r="P68" i="10"/>
  <c r="Q68" i="10" s="1"/>
  <c r="E50" i="10"/>
  <c r="F50" i="10" s="1"/>
  <c r="J26" i="10"/>
  <c r="K26" i="10" s="1"/>
  <c r="L26" i="10"/>
  <c r="M26" i="10" s="1"/>
  <c r="N26" i="10"/>
  <c r="O26" i="10" s="1"/>
  <c r="P26" i="10"/>
  <c r="Q26" i="10" s="1"/>
  <c r="E27" i="10"/>
  <c r="F27" i="10" s="1"/>
  <c r="J27" i="10"/>
  <c r="K27" i="10" s="1"/>
  <c r="L27" i="10"/>
  <c r="M27" i="10" s="1"/>
  <c r="N27" i="10"/>
  <c r="O27" i="10" s="1"/>
  <c r="P27" i="10"/>
  <c r="Q27" i="10" s="1"/>
  <c r="E28" i="10"/>
  <c r="F28" i="10" s="1"/>
  <c r="J28" i="10"/>
  <c r="K28" i="10" s="1"/>
  <c r="L28" i="10"/>
  <c r="M28" i="10" s="1"/>
  <c r="N28" i="10"/>
  <c r="O28" i="10" s="1"/>
  <c r="P28" i="10"/>
  <c r="Q28" i="10" s="1"/>
  <c r="E29" i="10"/>
  <c r="F29" i="10" s="1"/>
  <c r="J29" i="10"/>
  <c r="K29" i="10" s="1"/>
  <c r="L29" i="10"/>
  <c r="M29" i="10" s="1"/>
  <c r="N29" i="10"/>
  <c r="O29" i="10" s="1"/>
  <c r="P29" i="10"/>
  <c r="Q29" i="10" s="1"/>
  <c r="E30" i="10"/>
  <c r="F30" i="10" s="1"/>
  <c r="J30" i="10"/>
  <c r="K30" i="10" s="1"/>
  <c r="L30" i="10"/>
  <c r="M30" i="10" s="1"/>
  <c r="N30" i="10"/>
  <c r="O30" i="10" s="1"/>
  <c r="P30" i="10"/>
  <c r="Q30" i="10" s="1"/>
  <c r="E31" i="10"/>
  <c r="F31" i="10" s="1"/>
  <c r="J31" i="10"/>
  <c r="K31" i="10" s="1"/>
  <c r="L31" i="10"/>
  <c r="M31" i="10" s="1"/>
  <c r="N31" i="10"/>
  <c r="O31" i="10" s="1"/>
  <c r="P31" i="10"/>
  <c r="Q31" i="10" s="1"/>
  <c r="E32" i="10"/>
  <c r="F32" i="10" s="1"/>
  <c r="J32" i="10"/>
  <c r="K32" i="10" s="1"/>
  <c r="L32" i="10"/>
  <c r="M32" i="10" s="1"/>
  <c r="N32" i="10"/>
  <c r="O32" i="10" s="1"/>
  <c r="P32" i="10"/>
  <c r="Q32" i="10" s="1"/>
  <c r="E33" i="10"/>
  <c r="F33" i="10" s="1"/>
  <c r="J33" i="10"/>
  <c r="K33" i="10" s="1"/>
  <c r="L33" i="10"/>
  <c r="M33" i="10" s="1"/>
  <c r="N33" i="10"/>
  <c r="O33" i="10" s="1"/>
  <c r="P33" i="10"/>
  <c r="Q33" i="10" s="1"/>
  <c r="E34" i="10"/>
  <c r="F34" i="10" s="1"/>
  <c r="J34" i="10"/>
  <c r="K34" i="10" s="1"/>
  <c r="L34" i="10"/>
  <c r="M34" i="10" s="1"/>
  <c r="N34" i="10"/>
  <c r="O34" i="10" s="1"/>
  <c r="P34" i="10"/>
  <c r="Q34" i="10" s="1"/>
  <c r="E35" i="10"/>
  <c r="F35" i="10" s="1"/>
  <c r="J35" i="10"/>
  <c r="K35" i="10" s="1"/>
  <c r="L35" i="10"/>
  <c r="M35" i="10" s="1"/>
  <c r="N35" i="10"/>
  <c r="O35" i="10" s="1"/>
  <c r="P35" i="10"/>
  <c r="Q35" i="10" s="1"/>
  <c r="E36" i="10"/>
  <c r="F36" i="10" s="1"/>
  <c r="J36" i="10"/>
  <c r="K36" i="10" s="1"/>
  <c r="L36" i="10"/>
  <c r="M36" i="10" s="1"/>
  <c r="N36" i="10"/>
  <c r="O36" i="10" s="1"/>
  <c r="P36" i="10"/>
  <c r="Q36" i="10" s="1"/>
  <c r="E37" i="10"/>
  <c r="F37" i="10" s="1"/>
  <c r="J37" i="10"/>
  <c r="K37" i="10" s="1"/>
  <c r="L37" i="10"/>
  <c r="M37" i="10" s="1"/>
  <c r="N37" i="10"/>
  <c r="O37" i="10" s="1"/>
  <c r="P37" i="10"/>
  <c r="Q37" i="10" s="1"/>
  <c r="E38" i="10"/>
  <c r="F38" i="10" s="1"/>
  <c r="J38" i="10"/>
  <c r="K38" i="10" s="1"/>
  <c r="L38" i="10"/>
  <c r="M38" i="10" s="1"/>
  <c r="N38" i="10"/>
  <c r="O38" i="10" s="1"/>
  <c r="P38" i="10"/>
  <c r="Q38" i="10" s="1"/>
  <c r="E39" i="10"/>
  <c r="F39" i="10" s="1"/>
  <c r="J39" i="10"/>
  <c r="K39" i="10" s="1"/>
  <c r="L39" i="10"/>
  <c r="M39" i="10" s="1"/>
  <c r="N39" i="10"/>
  <c r="O39" i="10" s="1"/>
  <c r="P39" i="10"/>
  <c r="Q39" i="10" s="1"/>
  <c r="E40" i="10"/>
  <c r="F40" i="10" s="1"/>
  <c r="J40" i="10"/>
  <c r="K40" i="10" s="1"/>
  <c r="L40" i="10"/>
  <c r="M40" i="10" s="1"/>
  <c r="N40" i="10"/>
  <c r="O40" i="10" s="1"/>
  <c r="P40" i="10"/>
  <c r="Q40" i="10" s="1"/>
  <c r="E41" i="10"/>
  <c r="F41" i="10" s="1"/>
  <c r="J41" i="10"/>
  <c r="K41" i="10" s="1"/>
  <c r="L41" i="10"/>
  <c r="M41" i="10" s="1"/>
  <c r="N41" i="10"/>
  <c r="O41" i="10" s="1"/>
  <c r="P41" i="10"/>
  <c r="Q41" i="10" s="1"/>
  <c r="E42" i="10"/>
  <c r="F42" i="10" s="1"/>
  <c r="J42" i="10"/>
  <c r="K42" i="10" s="1"/>
  <c r="L42" i="10"/>
  <c r="M42" i="10" s="1"/>
  <c r="N42" i="10"/>
  <c r="O42" i="10" s="1"/>
  <c r="P42" i="10"/>
  <c r="Q42" i="10" s="1"/>
  <c r="E43" i="10"/>
  <c r="F43" i="10" s="1"/>
  <c r="J43" i="10"/>
  <c r="K43" i="10" s="1"/>
  <c r="L43" i="10"/>
  <c r="M43" i="10" s="1"/>
  <c r="N43" i="10"/>
  <c r="O43" i="10" s="1"/>
  <c r="P43" i="10"/>
  <c r="Q43" i="10" s="1"/>
  <c r="E44" i="10"/>
  <c r="F44" i="10" s="1"/>
  <c r="J44" i="10"/>
  <c r="K44" i="10" s="1"/>
  <c r="L44" i="10"/>
  <c r="M44" i="10" s="1"/>
  <c r="N44" i="10"/>
  <c r="O44" i="10" s="1"/>
  <c r="P44" i="10"/>
  <c r="Q44" i="10" s="1"/>
  <c r="E45" i="10"/>
  <c r="F45" i="10" s="1"/>
  <c r="J45" i="10"/>
  <c r="K45" i="10" s="1"/>
  <c r="L45" i="10"/>
  <c r="M45" i="10" s="1"/>
  <c r="N45" i="10"/>
  <c r="O45" i="10" s="1"/>
  <c r="P45" i="10"/>
  <c r="Q45" i="10" s="1"/>
  <c r="E46" i="10"/>
  <c r="F46" i="10" s="1"/>
  <c r="J46" i="10"/>
  <c r="K46" i="10" s="1"/>
  <c r="L46" i="10"/>
  <c r="M46" i="10" s="1"/>
  <c r="N46" i="10"/>
  <c r="O46" i="10" s="1"/>
  <c r="P46" i="10"/>
  <c r="Q46" i="10" s="1"/>
  <c r="E47" i="10"/>
  <c r="F47" i="10" s="1"/>
  <c r="J47" i="10"/>
  <c r="K47" i="10" s="1"/>
  <c r="L47" i="10"/>
  <c r="M47" i="10" s="1"/>
  <c r="N47" i="10"/>
  <c r="O47" i="10" s="1"/>
  <c r="P47" i="10"/>
  <c r="Q47" i="10" s="1"/>
  <c r="E48" i="10"/>
  <c r="F48" i="10" s="1"/>
  <c r="J48" i="10"/>
  <c r="K48" i="10" s="1"/>
  <c r="L48" i="10"/>
  <c r="M48" i="10" s="1"/>
  <c r="N48" i="10"/>
  <c r="O48" i="10" s="1"/>
  <c r="P48" i="10"/>
  <c r="Q48" i="10" s="1"/>
  <c r="E49" i="10"/>
  <c r="F49" i="10" s="1"/>
  <c r="J49" i="10"/>
  <c r="K49" i="10" s="1"/>
  <c r="L49" i="10"/>
  <c r="M49" i="10" s="1"/>
  <c r="N49" i="10"/>
  <c r="O49" i="10" s="1"/>
  <c r="P49" i="10"/>
  <c r="Q49" i="10" s="1"/>
  <c r="E26" i="10"/>
  <c r="F26" i="10" s="1"/>
  <c r="J4" i="10"/>
  <c r="K4" i="10" s="1"/>
  <c r="L4" i="10"/>
  <c r="M4" i="10" s="1"/>
  <c r="N4" i="10"/>
  <c r="O4" i="10" s="1"/>
  <c r="P4" i="10"/>
  <c r="Q4" i="10" s="1"/>
  <c r="E5" i="10"/>
  <c r="F5" i="10" s="1"/>
  <c r="J5" i="10"/>
  <c r="K5" i="10" s="1"/>
  <c r="L5" i="10"/>
  <c r="M5" i="10" s="1"/>
  <c r="N5" i="10"/>
  <c r="O5" i="10" s="1"/>
  <c r="P5" i="10"/>
  <c r="Q5" i="10" s="1"/>
  <c r="E6" i="10"/>
  <c r="F6" i="10" s="1"/>
  <c r="J6" i="10"/>
  <c r="K6" i="10" s="1"/>
  <c r="L6" i="10"/>
  <c r="M6" i="10" s="1"/>
  <c r="N6" i="10"/>
  <c r="O6" i="10" s="1"/>
  <c r="P6" i="10"/>
  <c r="Q6" i="10" s="1"/>
  <c r="E7" i="10"/>
  <c r="F7" i="10" s="1"/>
  <c r="J7" i="10"/>
  <c r="K7" i="10" s="1"/>
  <c r="L7" i="10"/>
  <c r="M7" i="10" s="1"/>
  <c r="N7" i="10"/>
  <c r="O7" i="10" s="1"/>
  <c r="P7" i="10"/>
  <c r="Q7" i="10" s="1"/>
  <c r="E8" i="10"/>
  <c r="F8" i="10" s="1"/>
  <c r="J8" i="10"/>
  <c r="K8" i="10" s="1"/>
  <c r="L8" i="10"/>
  <c r="M8" i="10" s="1"/>
  <c r="N8" i="10"/>
  <c r="O8" i="10" s="1"/>
  <c r="P8" i="10"/>
  <c r="Q8" i="10" s="1"/>
  <c r="E9" i="10"/>
  <c r="F9" i="10" s="1"/>
  <c r="J9" i="10"/>
  <c r="K9" i="10" s="1"/>
  <c r="L9" i="10"/>
  <c r="M9" i="10" s="1"/>
  <c r="N9" i="10"/>
  <c r="O9" i="10" s="1"/>
  <c r="P9" i="10"/>
  <c r="Q9" i="10" s="1"/>
  <c r="E10" i="10"/>
  <c r="F10" i="10" s="1"/>
  <c r="J10" i="10"/>
  <c r="K10" i="10" s="1"/>
  <c r="L10" i="10"/>
  <c r="M10" i="10" s="1"/>
  <c r="N10" i="10"/>
  <c r="O10" i="10" s="1"/>
  <c r="P10" i="10"/>
  <c r="Q10" i="10" s="1"/>
  <c r="E11" i="10"/>
  <c r="F11" i="10" s="1"/>
  <c r="J11" i="10"/>
  <c r="K11" i="10" s="1"/>
  <c r="L11" i="10"/>
  <c r="M11" i="10" s="1"/>
  <c r="N11" i="10"/>
  <c r="O11" i="10" s="1"/>
  <c r="P11" i="10"/>
  <c r="Q11" i="10" s="1"/>
  <c r="E12" i="10"/>
  <c r="F12" i="10" s="1"/>
  <c r="J12" i="10"/>
  <c r="K12" i="10" s="1"/>
  <c r="L12" i="10"/>
  <c r="M12" i="10" s="1"/>
  <c r="N12" i="10"/>
  <c r="O12" i="10" s="1"/>
  <c r="P12" i="10"/>
  <c r="Q12" i="10" s="1"/>
  <c r="E13" i="10"/>
  <c r="F13" i="10" s="1"/>
  <c r="J13" i="10"/>
  <c r="K13" i="10" s="1"/>
  <c r="L13" i="10"/>
  <c r="M13" i="10" s="1"/>
  <c r="N13" i="10"/>
  <c r="O13" i="10" s="1"/>
  <c r="P13" i="10"/>
  <c r="Q13" i="10" s="1"/>
  <c r="E14" i="10"/>
  <c r="F14" i="10" s="1"/>
  <c r="J14" i="10"/>
  <c r="K14" i="10" s="1"/>
  <c r="L14" i="10"/>
  <c r="M14" i="10" s="1"/>
  <c r="N14" i="10"/>
  <c r="O14" i="10" s="1"/>
  <c r="P14" i="10"/>
  <c r="Q14" i="10" s="1"/>
  <c r="E15" i="10"/>
  <c r="F15" i="10" s="1"/>
  <c r="J15" i="10"/>
  <c r="K15" i="10" s="1"/>
  <c r="L15" i="10"/>
  <c r="M15" i="10" s="1"/>
  <c r="N15" i="10"/>
  <c r="O15" i="10" s="1"/>
  <c r="P15" i="10"/>
  <c r="Q15" i="10" s="1"/>
  <c r="E16" i="10"/>
  <c r="F16" i="10" s="1"/>
  <c r="J16" i="10"/>
  <c r="K16" i="10" s="1"/>
  <c r="L16" i="10"/>
  <c r="M16" i="10" s="1"/>
  <c r="N16" i="10"/>
  <c r="O16" i="10" s="1"/>
  <c r="P16" i="10"/>
  <c r="Q16" i="10" s="1"/>
  <c r="E17" i="10"/>
  <c r="F17" i="10" s="1"/>
  <c r="J17" i="10"/>
  <c r="K17" i="10" s="1"/>
  <c r="L17" i="10"/>
  <c r="M17" i="10" s="1"/>
  <c r="N17" i="10"/>
  <c r="O17" i="10" s="1"/>
  <c r="P17" i="10"/>
  <c r="Q17" i="10" s="1"/>
  <c r="E18" i="10"/>
  <c r="F18" i="10" s="1"/>
  <c r="J18" i="10"/>
  <c r="K18" i="10" s="1"/>
  <c r="L18" i="10"/>
  <c r="M18" i="10" s="1"/>
  <c r="N18" i="10"/>
  <c r="O18" i="10" s="1"/>
  <c r="P18" i="10"/>
  <c r="Q18" i="10" s="1"/>
  <c r="E19" i="10"/>
  <c r="F19" i="10" s="1"/>
  <c r="J19" i="10"/>
  <c r="K19" i="10" s="1"/>
  <c r="L19" i="10"/>
  <c r="M19" i="10" s="1"/>
  <c r="N19" i="10"/>
  <c r="O19" i="10" s="1"/>
  <c r="P19" i="10"/>
  <c r="Q19" i="10" s="1"/>
  <c r="E20" i="10"/>
  <c r="F20" i="10" s="1"/>
  <c r="J20" i="10"/>
  <c r="K20" i="10" s="1"/>
  <c r="L20" i="10"/>
  <c r="M20" i="10" s="1"/>
  <c r="N20" i="10"/>
  <c r="O20" i="10" s="1"/>
  <c r="P20" i="10"/>
  <c r="Q20" i="10" s="1"/>
  <c r="E21" i="10"/>
  <c r="F21" i="10" s="1"/>
  <c r="J21" i="10"/>
  <c r="K21" i="10" s="1"/>
  <c r="L21" i="10"/>
  <c r="M21" i="10" s="1"/>
  <c r="N21" i="10"/>
  <c r="O21" i="10" s="1"/>
  <c r="P21" i="10"/>
  <c r="Q21" i="10" s="1"/>
  <c r="E22" i="10"/>
  <c r="F22" i="10" s="1"/>
  <c r="J22" i="10"/>
  <c r="K22" i="10" s="1"/>
  <c r="L22" i="10"/>
  <c r="M22" i="10" s="1"/>
  <c r="N22" i="10"/>
  <c r="O22" i="10" s="1"/>
  <c r="P22" i="10"/>
  <c r="Q22" i="10" s="1"/>
  <c r="E23" i="10"/>
  <c r="F23" i="10" s="1"/>
  <c r="J23" i="10"/>
  <c r="K23" i="10" s="1"/>
  <c r="L23" i="10"/>
  <c r="M23" i="10" s="1"/>
  <c r="N23" i="10"/>
  <c r="O23" i="10" s="1"/>
  <c r="P23" i="10"/>
  <c r="Q23" i="10" s="1"/>
  <c r="E24" i="10"/>
  <c r="F24" i="10" s="1"/>
  <c r="J24" i="10"/>
  <c r="K24" i="10" s="1"/>
  <c r="L24" i="10"/>
  <c r="M24" i="10" s="1"/>
  <c r="N24" i="10"/>
  <c r="O24" i="10" s="1"/>
  <c r="P24" i="10"/>
  <c r="Q24" i="10" s="1"/>
  <c r="E25" i="10"/>
  <c r="F25" i="10" s="1"/>
  <c r="J25" i="10"/>
  <c r="K25" i="10" s="1"/>
  <c r="L25" i="10"/>
  <c r="M25" i="10" s="1"/>
  <c r="N25" i="10"/>
  <c r="O25" i="10" s="1"/>
  <c r="P25" i="10"/>
  <c r="Q25" i="10" s="1"/>
  <c r="E4" i="10"/>
  <c r="F4" i="10" s="1"/>
  <c r="D42" i="1"/>
  <c r="CO61" i="13" l="1"/>
  <c r="CN61" i="13"/>
  <c r="CM61" i="13"/>
  <c r="CL61" i="13"/>
  <c r="CK61" i="13"/>
  <c r="CJ61" i="13"/>
  <c r="CO60" i="13"/>
  <c r="CN60" i="13"/>
  <c r="CM60" i="13"/>
  <c r="CL60" i="13"/>
  <c r="CK60" i="13"/>
  <c r="CJ60" i="13"/>
  <c r="CO59" i="13"/>
  <c r="CN59" i="13"/>
  <c r="CM59" i="13"/>
  <c r="CL59" i="13"/>
  <c r="CK59" i="13"/>
  <c r="CJ59" i="13"/>
  <c r="CO58" i="13"/>
  <c r="CN58" i="13"/>
  <c r="CM58" i="13"/>
  <c r="CL58" i="13"/>
  <c r="CK58" i="13"/>
  <c r="CJ58" i="13"/>
  <c r="CO57" i="13"/>
  <c r="CN57" i="13"/>
  <c r="CM57" i="13"/>
  <c r="CL57" i="13"/>
  <c r="CK57" i="13"/>
  <c r="CJ57" i="13"/>
  <c r="CO56" i="13"/>
  <c r="CO62" i="13" s="1"/>
  <c r="CN56" i="13"/>
  <c r="CN62" i="13" s="1"/>
  <c r="CM56" i="13"/>
  <c r="CM62" i="13" s="1"/>
  <c r="CL56" i="13"/>
  <c r="CL62" i="13" s="1"/>
  <c r="CK56" i="13"/>
  <c r="CK62" i="13" s="1"/>
  <c r="CJ56" i="13"/>
  <c r="CJ62" i="13" s="1"/>
  <c r="CO47" i="13"/>
  <c r="CN47" i="13"/>
  <c r="CM47" i="13"/>
  <c r="CL47" i="13"/>
  <c r="CK47" i="13"/>
  <c r="CJ47" i="13"/>
  <c r="CO44" i="13"/>
  <c r="CO50" i="13" s="1"/>
  <c r="CN44" i="13"/>
  <c r="CN50" i="13" s="1"/>
  <c r="CM44" i="13"/>
  <c r="CM50" i="13" s="1"/>
  <c r="CL44" i="13"/>
  <c r="CL50" i="13" s="1"/>
  <c r="CK44" i="13"/>
  <c r="CK50" i="13" s="1"/>
  <c r="CJ44" i="13"/>
  <c r="CJ50" i="13" s="1"/>
  <c r="CP38" i="13"/>
  <c r="CO38" i="13"/>
  <c r="CN38" i="13"/>
  <c r="CM38" i="13"/>
  <c r="CL38" i="13"/>
  <c r="CK38" i="13"/>
  <c r="CP37" i="13"/>
  <c r="CO37" i="13"/>
  <c r="CN37" i="13"/>
  <c r="CM37" i="13"/>
  <c r="CL37" i="13"/>
  <c r="CK37" i="13"/>
  <c r="CJ37" i="13"/>
  <c r="CP36" i="13"/>
  <c r="CO36" i="13"/>
  <c r="CN36" i="13"/>
  <c r="CM36" i="13"/>
  <c r="CL36" i="13"/>
  <c r="CK36" i="13"/>
  <c r="CJ36" i="13"/>
  <c r="CP35" i="13"/>
  <c r="CO35" i="13"/>
  <c r="CN35" i="13"/>
  <c r="CM35" i="13"/>
  <c r="CL35" i="13"/>
  <c r="CK35" i="13"/>
  <c r="CJ35" i="13"/>
  <c r="CP34" i="13"/>
  <c r="CO34" i="13"/>
  <c r="CN34" i="13"/>
  <c r="CM34" i="13"/>
  <c r="CL34" i="13"/>
  <c r="CK34" i="13"/>
  <c r="CJ34" i="13"/>
  <c r="CP33" i="13"/>
  <c r="CO33" i="13"/>
  <c r="CN33" i="13"/>
  <c r="CM33" i="13"/>
  <c r="CL33" i="13"/>
  <c r="CK33" i="13"/>
  <c r="CJ33" i="13"/>
  <c r="CQ28" i="13"/>
  <c r="CP28" i="13"/>
  <c r="CO28" i="13"/>
  <c r="CN28" i="13"/>
  <c r="CM28" i="13"/>
  <c r="CL28" i="13"/>
  <c r="CK28" i="13"/>
  <c r="CQ27" i="13"/>
  <c r="CP27" i="13"/>
  <c r="CO27" i="13"/>
  <c r="CN27" i="13"/>
  <c r="CM27" i="13"/>
  <c r="CL27" i="13"/>
  <c r="CK27" i="13"/>
  <c r="CQ26" i="13"/>
  <c r="CP26" i="13"/>
  <c r="CO26" i="13"/>
  <c r="CN26" i="13"/>
  <c r="CM26" i="13"/>
  <c r="CL26" i="13"/>
  <c r="CK26" i="13"/>
  <c r="CQ25" i="13"/>
  <c r="CP25" i="13"/>
  <c r="CO25" i="13"/>
  <c r="CN25" i="13"/>
  <c r="CM25" i="13"/>
  <c r="CL25" i="13"/>
  <c r="CK25" i="13"/>
  <c r="CQ24" i="13"/>
  <c r="CP24" i="13"/>
  <c r="CO24" i="13"/>
  <c r="CN24" i="13"/>
  <c r="CM24" i="13"/>
  <c r="CL24" i="13"/>
  <c r="CK24" i="13"/>
  <c r="CQ23" i="13"/>
  <c r="CP23" i="13"/>
  <c r="CO23" i="13"/>
  <c r="CN23" i="13"/>
  <c r="CM23" i="13"/>
  <c r="CL23" i="13"/>
  <c r="CK23" i="13"/>
  <c r="CP16" i="13"/>
  <c r="CO16" i="13"/>
  <c r="CN16" i="13"/>
  <c r="CM16" i="13"/>
  <c r="CL16" i="13"/>
  <c r="CK16" i="13"/>
  <c r="CJ16" i="13"/>
  <c r="CP13" i="13"/>
  <c r="CO13" i="13"/>
  <c r="CN13" i="13"/>
  <c r="CM13" i="13"/>
  <c r="CL13" i="13"/>
  <c r="CK13" i="13"/>
  <c r="CJ13" i="13"/>
  <c r="CJ8" i="13"/>
  <c r="CJ28" i="13" s="1"/>
  <c r="CJ7" i="13"/>
  <c r="CJ25" i="13" s="1"/>
  <c r="CQ6" i="13"/>
  <c r="CQ9" i="13" s="1"/>
  <c r="CP6" i="13"/>
  <c r="CP9" i="13" s="1"/>
  <c r="CO6" i="13"/>
  <c r="CO9" i="13" s="1"/>
  <c r="CN6" i="13"/>
  <c r="CN9" i="13" s="1"/>
  <c r="CM6" i="13"/>
  <c r="CM9" i="13" s="1"/>
  <c r="CL6" i="13"/>
  <c r="CL9" i="13" s="1"/>
  <c r="CK6" i="13"/>
  <c r="CK9" i="13" s="1"/>
  <c r="CJ5" i="13"/>
  <c r="CJ27" i="13" s="1"/>
  <c r="CJ4" i="13"/>
  <c r="CJ24" i="13" l="1"/>
  <c r="CJ3" i="13"/>
  <c r="CK19" i="13"/>
  <c r="CM19" i="13"/>
  <c r="CO19" i="13"/>
  <c r="CL29" i="13"/>
  <c r="CN29" i="13"/>
  <c r="CP29" i="13"/>
  <c r="CK39" i="13"/>
  <c r="CM39" i="13"/>
  <c r="CO39" i="13"/>
  <c r="CJ6" i="13"/>
  <c r="CJ19" i="13"/>
  <c r="CL19" i="13"/>
  <c r="CN19" i="13"/>
  <c r="CP19" i="13"/>
  <c r="CK29" i="13"/>
  <c r="CM29" i="13"/>
  <c r="CO29" i="13"/>
  <c r="CQ29" i="13"/>
  <c r="CJ39" i="13"/>
  <c r="CL39" i="13"/>
  <c r="CN39" i="13"/>
  <c r="CP39" i="13"/>
  <c r="CJ38" i="13"/>
  <c r="CJ23" i="13"/>
  <c r="CJ26" i="13"/>
  <c r="CJ9" i="13" l="1"/>
  <c r="CJ29" i="13"/>
  <c r="CK43" i="1"/>
  <c r="CG43" i="1"/>
  <c r="CC43" i="1"/>
  <c r="BY43" i="1"/>
  <c r="BU43" i="1"/>
  <c r="BQ43" i="1"/>
  <c r="BM43" i="1"/>
  <c r="BI43" i="1"/>
  <c r="BE43" i="1"/>
  <c r="BA43" i="1"/>
  <c r="AW43" i="1"/>
  <c r="CK42" i="1"/>
  <c r="CG42" i="1"/>
  <c r="CC42" i="1"/>
  <c r="BY42" i="1"/>
  <c r="BU42" i="1"/>
  <c r="BQ42" i="1"/>
  <c r="BM42" i="1"/>
  <c r="BI42" i="1"/>
  <c r="BE42" i="1"/>
  <c r="BA42" i="1"/>
  <c r="AW42" i="1"/>
  <c r="H42" i="1"/>
  <c r="L42" i="1"/>
  <c r="P42" i="1"/>
  <c r="T42" i="1"/>
  <c r="X42" i="1"/>
  <c r="AB42" i="1"/>
  <c r="AF42" i="1"/>
  <c r="AJ42" i="1"/>
  <c r="AN42" i="1"/>
  <c r="AR42" i="1"/>
  <c r="H43" i="1"/>
  <c r="L43" i="1"/>
  <c r="P43" i="1"/>
  <c r="T43" i="1"/>
  <c r="X43" i="1"/>
  <c r="AB43" i="1"/>
  <c r="AF43" i="1"/>
  <c r="AJ43" i="1"/>
  <c r="AN43" i="1"/>
  <c r="AR43" i="1"/>
  <c r="D43" i="1"/>
  <c r="CE47" i="8" l="1"/>
  <c r="CF47" i="8"/>
  <c r="CG47" i="8"/>
  <c r="CH47" i="8"/>
  <c r="CI47" i="8"/>
  <c r="CE44" i="8"/>
  <c r="CF44" i="8"/>
  <c r="CG44" i="8"/>
  <c r="CH44" i="8"/>
  <c r="CI44" i="8"/>
  <c r="CD44" i="8"/>
  <c r="CD47" i="8"/>
  <c r="CI35" i="8"/>
  <c r="CE13" i="8"/>
  <c r="CF13" i="8"/>
  <c r="CG13" i="8"/>
  <c r="CH13" i="8"/>
  <c r="CI13" i="8"/>
  <c r="CJ13" i="8"/>
  <c r="CE16" i="8"/>
  <c r="CF16" i="8"/>
  <c r="CG16" i="8"/>
  <c r="CH16" i="8"/>
  <c r="CI16" i="8"/>
  <c r="CJ16" i="8"/>
  <c r="CD16" i="8"/>
  <c r="CD13" i="8"/>
  <c r="CE19" i="8"/>
  <c r="CF19" i="8"/>
  <c r="CG19" i="8"/>
  <c r="CH19" i="8"/>
  <c r="CI19" i="8"/>
  <c r="CJ19" i="8"/>
  <c r="CE6" i="8"/>
  <c r="CE9" i="8" s="1"/>
  <c r="CF6" i="8"/>
  <c r="CF9" i="8" s="1"/>
  <c r="CG6" i="8"/>
  <c r="CG9" i="8" s="1"/>
  <c r="CH6" i="8"/>
  <c r="CH9" i="8" s="1"/>
  <c r="CI6" i="8"/>
  <c r="CI9" i="8" s="1"/>
  <c r="CJ6" i="8"/>
  <c r="CJ9" i="8" s="1"/>
  <c r="CK6" i="8"/>
  <c r="CK9" i="8" s="1"/>
  <c r="CD4" i="8"/>
  <c r="CD8" i="8"/>
  <c r="CD7" i="8"/>
  <c r="CD5" i="8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BB49" i="11"/>
  <c r="BC49" i="11"/>
  <c r="BD49" i="11"/>
  <c r="BE49" i="11"/>
  <c r="BF49" i="11"/>
  <c r="BH49" i="11"/>
  <c r="BC85" i="11" s="1"/>
  <c r="BI49" i="11"/>
  <c r="BD85" i="11" s="1"/>
  <c r="BJ49" i="11"/>
  <c r="BE85" i="11" s="1"/>
  <c r="BK49" i="11"/>
  <c r="BF85" i="11" s="1"/>
  <c r="BL49" i="11"/>
  <c r="BM49" i="11"/>
  <c r="BH85" i="11" s="1"/>
  <c r="BN49" i="11"/>
  <c r="BI85" i="11" s="1"/>
  <c r="BO49" i="11"/>
  <c r="BJ85" i="11" s="1"/>
  <c r="BP49" i="11"/>
  <c r="BQ49" i="11"/>
  <c r="BL85" i="11" s="1"/>
  <c r="BR49" i="11"/>
  <c r="BM85" i="11" s="1"/>
  <c r="BS49" i="11"/>
  <c r="BN85" i="11" s="1"/>
  <c r="BT49" i="11"/>
  <c r="BU49" i="11"/>
  <c r="BP85" i="11" s="1"/>
  <c r="BV49" i="11"/>
  <c r="BQ85" i="11" s="1"/>
  <c r="BW49" i="11"/>
  <c r="BR85" i="11" s="1"/>
  <c r="BX49" i="11"/>
  <c r="BY49" i="11"/>
  <c r="BT85" i="11" s="1"/>
  <c r="BZ49" i="11"/>
  <c r="BU85" i="11" s="1"/>
  <c r="CA49" i="11"/>
  <c r="BV85" i="11" s="1"/>
  <c r="CB49" i="11"/>
  <c r="CC49" i="11"/>
  <c r="BX85" i="11" s="1"/>
  <c r="CD49" i="11"/>
  <c r="BY85" i="11" s="1"/>
  <c r="CE49" i="11"/>
  <c r="BZ85" i="11" s="1"/>
  <c r="CF49" i="11"/>
  <c r="CG49" i="11"/>
  <c r="CB85" i="11" s="1"/>
  <c r="CH49" i="11"/>
  <c r="CC85" i="11" s="1"/>
  <c r="CI49" i="11"/>
  <c r="CD85" i="11" s="1"/>
  <c r="CJ49" i="11"/>
  <c r="CK49" i="11"/>
  <c r="CF85" i="11" s="1"/>
  <c r="CL49" i="11"/>
  <c r="CG85" i="11" s="1"/>
  <c r="CM49" i="11"/>
  <c r="CH85" i="11" s="1"/>
  <c r="CN49" i="11"/>
  <c r="CO49" i="11"/>
  <c r="CJ85" i="11" s="1"/>
  <c r="CP49" i="11"/>
  <c r="CK85" i="11" s="1"/>
  <c r="CQ49" i="11"/>
  <c r="CL85" i="11" s="1"/>
  <c r="CR49" i="11"/>
  <c r="CS49" i="11"/>
  <c r="CN85" i="11" s="1"/>
  <c r="CT49" i="11"/>
  <c r="CO85" i="11" s="1"/>
  <c r="CU49" i="11"/>
  <c r="CP85" i="11" s="1"/>
  <c r="CV49" i="11"/>
  <c r="CW49" i="11"/>
  <c r="CR85" i="11" s="1"/>
  <c r="CX49" i="11"/>
  <c r="CS85" i="11" s="1"/>
  <c r="CY49" i="11"/>
  <c r="CT85" i="11" s="1"/>
  <c r="CZ49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Y85" i="11"/>
  <c r="Z85" i="11"/>
  <c r="AA85" i="11"/>
  <c r="AB85" i="11"/>
  <c r="AC85" i="11"/>
  <c r="AD85" i="11"/>
  <c r="AE85" i="11"/>
  <c r="AF85" i="11"/>
  <c r="AG85" i="11"/>
  <c r="AH85" i="11"/>
  <c r="AI85" i="11"/>
  <c r="AJ85" i="11"/>
  <c r="AK85" i="11"/>
  <c r="AL85" i="11"/>
  <c r="AM85" i="11"/>
  <c r="AN85" i="11"/>
  <c r="AO85" i="11"/>
  <c r="AP85" i="11"/>
  <c r="AQ85" i="11"/>
  <c r="AR85" i="11"/>
  <c r="AS85" i="11"/>
  <c r="AT85" i="11"/>
  <c r="AU85" i="11"/>
  <c r="AV85" i="11"/>
  <c r="AW85" i="11"/>
  <c r="BG85" i="11"/>
  <c r="BK85" i="11"/>
  <c r="BO85" i="11"/>
  <c r="BS85" i="11"/>
  <c r="BW85" i="11"/>
  <c r="CA85" i="11"/>
  <c r="CE85" i="11"/>
  <c r="CI85" i="11"/>
  <c r="CM85" i="11"/>
  <c r="CQ85" i="11"/>
  <c r="CU85" i="11"/>
  <c r="I153" i="11"/>
  <c r="N153" i="11" s="1"/>
  <c r="S153" i="11" s="1"/>
  <c r="X153" i="11" s="1"/>
  <c r="AC153" i="11" s="1"/>
  <c r="AH153" i="11" s="1"/>
  <c r="AM153" i="11" s="1"/>
  <c r="AR153" i="11" s="1"/>
  <c r="J153" i="11"/>
  <c r="O153" i="11" s="1"/>
  <c r="T153" i="11" s="1"/>
  <c r="Y153" i="11" s="1"/>
  <c r="AD153" i="11" s="1"/>
  <c r="AI153" i="11" s="1"/>
  <c r="AN153" i="11" s="1"/>
  <c r="AS153" i="11" s="1"/>
  <c r="K153" i="11"/>
  <c r="P153" i="11" s="1"/>
  <c r="U153" i="11" s="1"/>
  <c r="Z153" i="11" s="1"/>
  <c r="AE153" i="11" s="1"/>
  <c r="AJ153" i="11" s="1"/>
  <c r="AO153" i="11" s="1"/>
  <c r="AT153" i="11" s="1"/>
  <c r="L153" i="11"/>
  <c r="Q153" i="11" s="1"/>
  <c r="V153" i="11" s="1"/>
  <c r="AA153" i="11" s="1"/>
  <c r="AF153" i="11" s="1"/>
  <c r="AK153" i="11" s="1"/>
  <c r="AP153" i="11" s="1"/>
  <c r="AU153" i="11" s="1"/>
  <c r="M153" i="11"/>
  <c r="R153" i="11" s="1"/>
  <c r="W153" i="11" s="1"/>
  <c r="AB153" i="11" s="1"/>
  <c r="AG153" i="11" s="1"/>
  <c r="AL153" i="11" s="1"/>
  <c r="AQ153" i="11" s="1"/>
  <c r="AV153" i="11" s="1"/>
  <c r="BM153" i="11"/>
  <c r="BR153" i="11" s="1"/>
  <c r="BW153" i="11" s="1"/>
  <c r="CB153" i="11" s="1"/>
  <c r="CG153" i="11" s="1"/>
  <c r="CL153" i="11" s="1"/>
  <c r="CQ153" i="11" s="1"/>
  <c r="CV153" i="11" s="1"/>
  <c r="DA153" i="11" s="1"/>
  <c r="BN153" i="11"/>
  <c r="BS153" i="11" s="1"/>
  <c r="BX153" i="11" s="1"/>
  <c r="CC153" i="11" s="1"/>
  <c r="CH153" i="11" s="1"/>
  <c r="CM153" i="11" s="1"/>
  <c r="CR153" i="11" s="1"/>
  <c r="CW153" i="11" s="1"/>
  <c r="DB153" i="11" s="1"/>
  <c r="BO153" i="11"/>
  <c r="BT153" i="11" s="1"/>
  <c r="BY153" i="11" s="1"/>
  <c r="CD153" i="11" s="1"/>
  <c r="CI153" i="11" s="1"/>
  <c r="CN153" i="11" s="1"/>
  <c r="CS153" i="11" s="1"/>
  <c r="CX153" i="11" s="1"/>
  <c r="DC153" i="11" s="1"/>
  <c r="BP153" i="11"/>
  <c r="BU153" i="11" s="1"/>
  <c r="BZ153" i="11" s="1"/>
  <c r="CE153" i="11" s="1"/>
  <c r="CJ153" i="11" s="1"/>
  <c r="CO153" i="11" s="1"/>
  <c r="CT153" i="11" s="1"/>
  <c r="CY153" i="11" s="1"/>
  <c r="DD153" i="11" s="1"/>
  <c r="BQ153" i="11"/>
  <c r="BV153" i="11" s="1"/>
  <c r="CA153" i="11" s="1"/>
  <c r="CF153" i="11" s="1"/>
  <c r="CK153" i="11" s="1"/>
  <c r="CP153" i="11" s="1"/>
  <c r="CU153" i="11" s="1"/>
  <c r="CZ153" i="11" s="1"/>
  <c r="DE153" i="11" s="1"/>
  <c r="CD6" i="8" l="1"/>
  <c r="CH50" i="8"/>
  <c r="CF50" i="8"/>
  <c r="CD3" i="8"/>
  <c r="CI50" i="8"/>
  <c r="CG50" i="8"/>
  <c r="CE50" i="8"/>
  <c r="CD50" i="8"/>
  <c r="CD19" i="8"/>
  <c r="C101" i="1"/>
  <c r="CD9" i="8" l="1"/>
  <c r="CB129" i="1"/>
  <c r="BX129" i="1"/>
  <c r="BT129" i="1"/>
  <c r="BP129" i="1"/>
  <c r="BL129" i="1"/>
  <c r="BH129" i="1"/>
  <c r="BD129" i="1"/>
  <c r="AZ129" i="1"/>
  <c r="AV129" i="1"/>
  <c r="AQ129" i="1"/>
  <c r="AM129" i="1"/>
  <c r="AI129" i="1"/>
  <c r="AE129" i="1"/>
  <c r="AA129" i="1"/>
  <c r="W129" i="1"/>
  <c r="S129" i="1"/>
  <c r="O129" i="1"/>
  <c r="K129" i="1"/>
  <c r="G129" i="1"/>
  <c r="D129" i="1"/>
  <c r="BY129" i="1"/>
  <c r="BU129" i="1"/>
  <c r="BQ129" i="1"/>
  <c r="BM129" i="1"/>
  <c r="BI129" i="1"/>
  <c r="BE129" i="1"/>
  <c r="BA129" i="1"/>
  <c r="AW129" i="1"/>
  <c r="AS129" i="1"/>
  <c r="AN129" i="1"/>
  <c r="AJ129" i="1"/>
  <c r="AF129" i="1"/>
  <c r="AB129" i="1"/>
  <c r="X129" i="1"/>
  <c r="T129" i="1"/>
  <c r="P129" i="1"/>
  <c r="L129" i="1"/>
  <c r="H129" i="1"/>
  <c r="BZ129" i="1"/>
  <c r="BV129" i="1"/>
  <c r="BR129" i="1"/>
  <c r="BN129" i="1"/>
  <c r="BJ129" i="1"/>
  <c r="BF129" i="1"/>
  <c r="BB129" i="1"/>
  <c r="AX129" i="1"/>
  <c r="AT129" i="1"/>
  <c r="AO129" i="1"/>
  <c r="AK129" i="1"/>
  <c r="AG129" i="1"/>
  <c r="AC129" i="1"/>
  <c r="Y129" i="1"/>
  <c r="U129" i="1"/>
  <c r="Q129" i="1"/>
  <c r="M129" i="1"/>
  <c r="I129" i="1"/>
  <c r="E129" i="1"/>
  <c r="CA129" i="1"/>
  <c r="BW129" i="1"/>
  <c r="BS129" i="1"/>
  <c r="BO129" i="1"/>
  <c r="BK129" i="1"/>
  <c r="BG129" i="1"/>
  <c r="BC129" i="1"/>
  <c r="AY129" i="1"/>
  <c r="AU129" i="1"/>
  <c r="AP129" i="1"/>
  <c r="AL129" i="1"/>
  <c r="AH129" i="1"/>
  <c r="AD129" i="1"/>
  <c r="Z129" i="1"/>
  <c r="V129" i="1"/>
  <c r="R129" i="1"/>
  <c r="N129" i="1"/>
  <c r="J129" i="1"/>
  <c r="F129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R37" i="1"/>
  <c r="AS37" i="1"/>
  <c r="AT37" i="1"/>
  <c r="AU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D39" i="1" l="1"/>
  <c r="H39" i="1"/>
  <c r="P39" i="1"/>
  <c r="T39" i="1"/>
  <c r="AB39" i="1"/>
  <c r="AF39" i="1"/>
  <c r="AJ39" i="1"/>
  <c r="AN39" i="1"/>
  <c r="AW39" i="1"/>
  <c r="BA39" i="1"/>
  <c r="BE39" i="1"/>
  <c r="BI39" i="1"/>
  <c r="BM39" i="1"/>
  <c r="BQ39" i="1"/>
  <c r="BU39" i="1"/>
  <c r="BY39" i="1"/>
  <c r="CC39" i="1"/>
  <c r="CG39" i="1"/>
  <c r="CK39" i="1"/>
  <c r="D40" i="1"/>
  <c r="H40" i="1"/>
  <c r="L40" i="1"/>
  <c r="P40" i="1"/>
  <c r="T40" i="1"/>
  <c r="X40" i="1"/>
  <c r="AB40" i="1"/>
  <c r="AF40" i="1"/>
  <c r="AJ40" i="1"/>
  <c r="AN40" i="1"/>
  <c r="AW40" i="1"/>
  <c r="BA40" i="1"/>
  <c r="BE40" i="1"/>
  <c r="BI40" i="1"/>
  <c r="BM40" i="1"/>
  <c r="BQ40" i="1"/>
  <c r="BU40" i="1"/>
  <c r="BY40" i="1"/>
  <c r="CC40" i="1"/>
  <c r="CG40" i="1"/>
  <c r="CK40" i="1"/>
  <c r="L39" i="1"/>
  <c r="X39" i="1"/>
  <c r="AR39" i="1"/>
  <c r="AR40" i="1"/>
  <c r="CG172" i="1"/>
  <c r="CH172" i="1"/>
  <c r="CI172" i="1"/>
  <c r="CJ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D174" i="1" l="1"/>
  <c r="AS174" i="1"/>
  <c r="AW174" i="1"/>
  <c r="BA174" i="1"/>
  <c r="BE174" i="1"/>
  <c r="BI174" i="1"/>
  <c r="BM174" i="1"/>
  <c r="BQ174" i="1"/>
  <c r="BU174" i="1"/>
  <c r="BY174" i="1"/>
  <c r="CC174" i="1"/>
  <c r="AS175" i="1"/>
  <c r="AW175" i="1"/>
  <c r="BA175" i="1"/>
  <c r="BE175" i="1"/>
  <c r="BI175" i="1"/>
  <c r="BM175" i="1"/>
  <c r="BQ175" i="1"/>
  <c r="BU175" i="1"/>
  <c r="BY175" i="1"/>
  <c r="CC175" i="1"/>
  <c r="AN174" i="1"/>
  <c r="AJ174" i="1"/>
  <c r="AF174" i="1"/>
  <c r="AB174" i="1"/>
  <c r="X174" i="1"/>
  <c r="T174" i="1"/>
  <c r="P174" i="1"/>
  <c r="L174" i="1"/>
  <c r="H174" i="1"/>
  <c r="CG175" i="1"/>
  <c r="AN175" i="1"/>
  <c r="AJ175" i="1"/>
  <c r="AF175" i="1"/>
  <c r="AB175" i="1"/>
  <c r="X175" i="1"/>
  <c r="T175" i="1"/>
  <c r="P175" i="1"/>
  <c r="L175" i="1"/>
  <c r="H175" i="1"/>
  <c r="D175" i="1"/>
  <c r="CG174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E217" i="1"/>
  <c r="CF217" i="1"/>
  <c r="CG217" i="1"/>
  <c r="CH217" i="1"/>
  <c r="CI217" i="1"/>
  <c r="CJ217" i="1"/>
  <c r="CK217" i="1"/>
  <c r="CL217" i="1"/>
  <c r="CM217" i="1"/>
  <c r="CN217" i="1"/>
  <c r="D217" i="1"/>
  <c r="C187" i="1"/>
  <c r="C143" i="1"/>
  <c r="D173" i="1" s="1"/>
  <c r="C54" i="1"/>
  <c r="C7" i="1"/>
  <c r="CV87" i="1" l="1"/>
  <c r="CR87" i="1"/>
  <c r="CN87" i="1"/>
  <c r="CJ87" i="1"/>
  <c r="CF87" i="1"/>
  <c r="CB87" i="1"/>
  <c r="BX87" i="1"/>
  <c r="BT87" i="1"/>
  <c r="BP87" i="1"/>
  <c r="BL87" i="1"/>
  <c r="BH87" i="1"/>
  <c r="BD87" i="1"/>
  <c r="AZ87" i="1"/>
  <c r="AU87" i="1"/>
  <c r="AQ87" i="1"/>
  <c r="AM87" i="1"/>
  <c r="AI87" i="1"/>
  <c r="AE87" i="1"/>
  <c r="AA87" i="1"/>
  <c r="W87" i="1"/>
  <c r="S87" i="1"/>
  <c r="O87" i="1"/>
  <c r="K87" i="1"/>
  <c r="G87" i="1"/>
  <c r="CU87" i="1"/>
  <c r="CQ87" i="1"/>
  <c r="CM87" i="1"/>
  <c r="CI87" i="1"/>
  <c r="CE87" i="1"/>
  <c r="CA87" i="1"/>
  <c r="BW87" i="1"/>
  <c r="BS87" i="1"/>
  <c r="BO87" i="1"/>
  <c r="BK87" i="1"/>
  <c r="BG87" i="1"/>
  <c r="BC87" i="1"/>
  <c r="AY87" i="1"/>
  <c r="AT87" i="1"/>
  <c r="AP87" i="1"/>
  <c r="AL87" i="1"/>
  <c r="AH87" i="1"/>
  <c r="AD87" i="1"/>
  <c r="Z87" i="1"/>
  <c r="V87" i="1"/>
  <c r="R87" i="1"/>
  <c r="N87" i="1"/>
  <c r="J87" i="1"/>
  <c r="F87" i="1"/>
  <c r="CT87" i="1"/>
  <c r="CP87" i="1"/>
  <c r="CL87" i="1"/>
  <c r="CH87" i="1"/>
  <c r="CD87" i="1"/>
  <c r="BZ87" i="1"/>
  <c r="BV87" i="1"/>
  <c r="BR87" i="1"/>
  <c r="BN87" i="1"/>
  <c r="BJ87" i="1"/>
  <c r="BF87" i="1"/>
  <c r="BB87" i="1"/>
  <c r="AX87" i="1"/>
  <c r="AS87" i="1"/>
  <c r="AO87" i="1"/>
  <c r="AK87" i="1"/>
  <c r="AG87" i="1"/>
  <c r="AC87" i="1"/>
  <c r="Y87" i="1"/>
  <c r="U87" i="1"/>
  <c r="Q87" i="1"/>
  <c r="M87" i="1"/>
  <c r="I87" i="1"/>
  <c r="E87" i="1"/>
  <c r="D87" i="1"/>
  <c r="CS87" i="1"/>
  <c r="CO87" i="1"/>
  <c r="CK87" i="1"/>
  <c r="CG87" i="1"/>
  <c r="CC87" i="1"/>
  <c r="BY87" i="1"/>
  <c r="BU87" i="1"/>
  <c r="BQ87" i="1"/>
  <c r="BM87" i="1"/>
  <c r="BI87" i="1"/>
  <c r="BE87" i="1"/>
  <c r="BA87" i="1"/>
  <c r="AW87" i="1"/>
  <c r="AR87" i="1"/>
  <c r="AN87" i="1"/>
  <c r="AJ87" i="1"/>
  <c r="AF87" i="1"/>
  <c r="AB87" i="1"/>
  <c r="X87" i="1"/>
  <c r="T87" i="1"/>
  <c r="P87" i="1"/>
  <c r="L87" i="1"/>
  <c r="H87" i="1"/>
  <c r="CN218" i="1"/>
  <c r="CL218" i="1"/>
  <c r="CJ218" i="1"/>
  <c r="CH218" i="1"/>
  <c r="CF218" i="1"/>
  <c r="CD218" i="1"/>
  <c r="CB218" i="1"/>
  <c r="BZ218" i="1"/>
  <c r="BX218" i="1"/>
  <c r="BV218" i="1"/>
  <c r="BT218" i="1"/>
  <c r="BR218" i="1"/>
  <c r="BP218" i="1"/>
  <c r="BN218" i="1"/>
  <c r="BL218" i="1"/>
  <c r="BJ218" i="1"/>
  <c r="BH218" i="1"/>
  <c r="BF218" i="1"/>
  <c r="BD218" i="1"/>
  <c r="BB218" i="1"/>
  <c r="AZ218" i="1"/>
  <c r="AX218" i="1"/>
  <c r="AV218" i="1"/>
  <c r="AT218" i="1"/>
  <c r="AQ218" i="1"/>
  <c r="AO218" i="1"/>
  <c r="AM218" i="1"/>
  <c r="AK218" i="1"/>
  <c r="AI218" i="1"/>
  <c r="AG218" i="1"/>
  <c r="AE218" i="1"/>
  <c r="AC218" i="1"/>
  <c r="AA218" i="1"/>
  <c r="Y218" i="1"/>
  <c r="W218" i="1"/>
  <c r="U218" i="1"/>
  <c r="S218" i="1"/>
  <c r="Q218" i="1"/>
  <c r="O218" i="1"/>
  <c r="M218" i="1"/>
  <c r="K218" i="1"/>
  <c r="I218" i="1"/>
  <c r="G218" i="1"/>
  <c r="E218" i="1"/>
  <c r="CG173" i="1"/>
  <c r="CF173" i="1"/>
  <c r="BZ173" i="1"/>
  <c r="BX173" i="1"/>
  <c r="BR173" i="1"/>
  <c r="BP173" i="1"/>
  <c r="BJ173" i="1"/>
  <c r="BH173" i="1"/>
  <c r="BB173" i="1"/>
  <c r="AZ173" i="1"/>
  <c r="AT173" i="1"/>
  <c r="E173" i="1"/>
  <c r="I173" i="1"/>
  <c r="M173" i="1"/>
  <c r="Q173" i="1"/>
  <c r="U173" i="1"/>
  <c r="Y173" i="1"/>
  <c r="AC173" i="1"/>
  <c r="AG173" i="1"/>
  <c r="AK173" i="1"/>
  <c r="AO173" i="1"/>
  <c r="CJ173" i="1"/>
  <c r="CC173" i="1"/>
  <c r="CA173" i="1"/>
  <c r="BU173" i="1"/>
  <c r="BS173" i="1"/>
  <c r="BM173" i="1"/>
  <c r="BK173" i="1"/>
  <c r="BE173" i="1"/>
  <c r="BC173" i="1"/>
  <c r="AW173" i="1"/>
  <c r="AU173" i="1"/>
  <c r="J173" i="1"/>
  <c r="N173" i="1"/>
  <c r="R173" i="1"/>
  <c r="V173" i="1"/>
  <c r="Z173" i="1"/>
  <c r="AD173" i="1"/>
  <c r="AH173" i="1"/>
  <c r="AL173" i="1"/>
  <c r="AP173" i="1"/>
  <c r="J38" i="1"/>
  <c r="N38" i="1"/>
  <c r="P38" i="1"/>
  <c r="V38" i="1"/>
  <c r="Z38" i="1"/>
  <c r="AB38" i="1"/>
  <c r="AH38" i="1"/>
  <c r="AJ38" i="1"/>
  <c r="AP38" i="1"/>
  <c r="AS38" i="1"/>
  <c r="AW38" i="1"/>
  <c r="BC38" i="1"/>
  <c r="BE38" i="1"/>
  <c r="BK38" i="1"/>
  <c r="BM38" i="1"/>
  <c r="BS38" i="1"/>
  <c r="BU38" i="1"/>
  <c r="CA38" i="1"/>
  <c r="CC38" i="1"/>
  <c r="CI38" i="1"/>
  <c r="CK38" i="1"/>
  <c r="F38" i="1"/>
  <c r="E38" i="1"/>
  <c r="K38" i="1"/>
  <c r="M38" i="1"/>
  <c r="S38" i="1"/>
  <c r="U38" i="1"/>
  <c r="AA38" i="1"/>
  <c r="AC38" i="1"/>
  <c r="AI38" i="1"/>
  <c r="AK38" i="1"/>
  <c r="AQ38" i="1"/>
  <c r="AR38" i="1"/>
  <c r="AX38" i="1"/>
  <c r="BD38" i="1"/>
  <c r="BF38" i="1"/>
  <c r="BL38" i="1"/>
  <c r="BN38" i="1"/>
  <c r="BT38" i="1"/>
  <c r="BV38" i="1"/>
  <c r="CB38" i="1"/>
  <c r="CD38" i="1"/>
  <c r="CJ38" i="1"/>
  <c r="CL38" i="1"/>
  <c r="D38" i="1"/>
  <c r="H38" i="1"/>
  <c r="L38" i="1"/>
  <c r="R38" i="1"/>
  <c r="T38" i="1"/>
  <c r="X38" i="1"/>
  <c r="AD38" i="1"/>
  <c r="AF38" i="1"/>
  <c r="AL38" i="1"/>
  <c r="AN38" i="1"/>
  <c r="AU38" i="1"/>
  <c r="AY38" i="1"/>
  <c r="BA38" i="1"/>
  <c r="BG38" i="1"/>
  <c r="BI38" i="1"/>
  <c r="BO38" i="1"/>
  <c r="BQ38" i="1"/>
  <c r="BW38" i="1"/>
  <c r="BY38" i="1"/>
  <c r="CE38" i="1"/>
  <c r="CG38" i="1"/>
  <c r="CM38" i="1"/>
  <c r="G38" i="1"/>
  <c r="I38" i="1"/>
  <c r="O38" i="1"/>
  <c r="Q38" i="1"/>
  <c r="W38" i="1"/>
  <c r="Y38" i="1"/>
  <c r="AE38" i="1"/>
  <c r="AG38" i="1"/>
  <c r="AM38" i="1"/>
  <c r="AO38" i="1"/>
  <c r="AT38" i="1"/>
  <c r="AZ38" i="1"/>
  <c r="BB38" i="1"/>
  <c r="BH38" i="1"/>
  <c r="BJ38" i="1"/>
  <c r="BP38" i="1"/>
  <c r="BR38" i="1"/>
  <c r="BX38" i="1"/>
  <c r="BZ38" i="1"/>
  <c r="CF38" i="1"/>
  <c r="CH38" i="1"/>
  <c r="CN38" i="1"/>
  <c r="D219" i="1"/>
  <c r="D218" i="1"/>
  <c r="CM218" i="1"/>
  <c r="CK218" i="1"/>
  <c r="CI218" i="1"/>
  <c r="CG218" i="1"/>
  <c r="CE218" i="1"/>
  <c r="CC218" i="1"/>
  <c r="CA218" i="1"/>
  <c r="BY218" i="1"/>
  <c r="BW218" i="1"/>
  <c r="BU218" i="1"/>
  <c r="BS218" i="1"/>
  <c r="BQ218" i="1"/>
  <c r="BO218" i="1"/>
  <c r="BM218" i="1"/>
  <c r="BK218" i="1"/>
  <c r="BI218" i="1"/>
  <c r="BG218" i="1"/>
  <c r="BE218" i="1"/>
  <c r="BC218" i="1"/>
  <c r="BA218" i="1"/>
  <c r="AY218" i="1"/>
  <c r="AW218" i="1"/>
  <c r="AU218" i="1"/>
  <c r="AS218" i="1"/>
  <c r="AP218" i="1"/>
  <c r="AN218" i="1"/>
  <c r="AL218" i="1"/>
  <c r="AJ218" i="1"/>
  <c r="AH218" i="1"/>
  <c r="AF218" i="1"/>
  <c r="AD218" i="1"/>
  <c r="AB218" i="1"/>
  <c r="Z218" i="1"/>
  <c r="X218" i="1"/>
  <c r="V218" i="1"/>
  <c r="T218" i="1"/>
  <c r="R218" i="1"/>
  <c r="P218" i="1"/>
  <c r="N218" i="1"/>
  <c r="L218" i="1"/>
  <c r="J218" i="1"/>
  <c r="H218" i="1"/>
  <c r="F218" i="1"/>
  <c r="CI173" i="1"/>
  <c r="CD173" i="1"/>
  <c r="CB173" i="1"/>
  <c r="BV173" i="1"/>
  <c r="BT173" i="1"/>
  <c r="BN173" i="1"/>
  <c r="BL173" i="1"/>
  <c r="BF173" i="1"/>
  <c r="BD173" i="1"/>
  <c r="AX173" i="1"/>
  <c r="AV173" i="1"/>
  <c r="G173" i="1"/>
  <c r="K173" i="1"/>
  <c r="O173" i="1"/>
  <c r="S173" i="1"/>
  <c r="W173" i="1"/>
  <c r="AA173" i="1"/>
  <c r="AE173" i="1"/>
  <c r="AI173" i="1"/>
  <c r="AM173" i="1"/>
  <c r="CH173" i="1"/>
  <c r="CE173" i="1"/>
  <c r="BY173" i="1"/>
  <c r="BW173" i="1"/>
  <c r="BQ173" i="1"/>
  <c r="BO173" i="1"/>
  <c r="BI173" i="1"/>
  <c r="BG173" i="1"/>
  <c r="BA173" i="1"/>
  <c r="AY173" i="1"/>
  <c r="AS173" i="1"/>
  <c r="F173" i="1"/>
  <c r="H173" i="1"/>
  <c r="L173" i="1"/>
  <c r="P173" i="1"/>
  <c r="T173" i="1"/>
  <c r="X173" i="1"/>
  <c r="AB173" i="1"/>
  <c r="AF173" i="1"/>
  <c r="AJ173" i="1"/>
  <c r="AN173" i="1"/>
  <c r="AQ173" i="1"/>
  <c r="L45" i="1"/>
  <c r="T45" i="1"/>
  <c r="AB45" i="1"/>
  <c r="AJ45" i="1"/>
  <c r="AR45" i="1"/>
  <c r="H45" i="1"/>
  <c r="P45" i="1"/>
  <c r="X45" i="1"/>
  <c r="AF45" i="1"/>
  <c r="AN45" i="1"/>
  <c r="D45" i="1"/>
  <c r="BY47" i="1"/>
  <c r="T47" i="1"/>
  <c r="BE45" i="1"/>
  <c r="BU45" i="1"/>
  <c r="CK45" i="1"/>
  <c r="CK47" i="1"/>
  <c r="CC47" i="1"/>
  <c r="BU47" i="1"/>
  <c r="BM47" i="1"/>
  <c r="BE47" i="1"/>
  <c r="AW47" i="1"/>
  <c r="AN47" i="1"/>
  <c r="AF47" i="1"/>
  <c r="X47" i="1"/>
  <c r="P47" i="1"/>
  <c r="H47" i="1"/>
  <c r="BA45" i="1"/>
  <c r="BI45" i="1"/>
  <c r="BQ45" i="1"/>
  <c r="BY45" i="1"/>
  <c r="CG45" i="1"/>
  <c r="AW45" i="1"/>
  <c r="CG47" i="1"/>
  <c r="BQ47" i="1"/>
  <c r="BI47" i="1"/>
  <c r="BA47" i="1"/>
  <c r="AR47" i="1"/>
  <c r="AJ47" i="1"/>
  <c r="AB47" i="1"/>
  <c r="L47" i="1"/>
  <c r="D47" i="1"/>
  <c r="BM45" i="1"/>
  <c r="CC45" i="1"/>
  <c r="CS94" i="1"/>
  <c r="CK94" i="1"/>
  <c r="CC94" i="1"/>
  <c r="BU94" i="1"/>
  <c r="BM94" i="1"/>
  <c r="BE94" i="1"/>
  <c r="AW94" i="1"/>
  <c r="AN94" i="1"/>
  <c r="AF94" i="1"/>
  <c r="X94" i="1"/>
  <c r="P94" i="1"/>
  <c r="H94" i="1"/>
  <c r="D92" i="1"/>
  <c r="CG94" i="1"/>
  <c r="BY94" i="1"/>
  <c r="BQ94" i="1"/>
  <c r="BI94" i="1"/>
  <c r="BA94" i="1"/>
  <c r="AJ94" i="1"/>
  <c r="AB94" i="1"/>
  <c r="L94" i="1"/>
  <c r="D94" i="1"/>
  <c r="CO94" i="1"/>
  <c r="AR94" i="1"/>
  <c r="T94" i="1"/>
  <c r="H92" i="1"/>
  <c r="P92" i="1"/>
  <c r="X92" i="1"/>
  <c r="AF92" i="1"/>
  <c r="AN92" i="1"/>
  <c r="L92" i="1"/>
  <c r="T92" i="1"/>
  <c r="AB92" i="1"/>
  <c r="AJ92" i="1"/>
  <c r="AR92" i="1"/>
  <c r="CK219" i="1"/>
  <c r="CK220" i="1"/>
  <c r="CG220" i="1"/>
  <c r="CC220" i="1"/>
  <c r="BY220" i="1"/>
  <c r="BU220" i="1"/>
  <c r="BQ220" i="1"/>
  <c r="BM220" i="1"/>
  <c r="BI220" i="1"/>
  <c r="BE220" i="1"/>
  <c r="BA220" i="1"/>
  <c r="AW220" i="1"/>
  <c r="AS220" i="1"/>
  <c r="AN220" i="1"/>
  <c r="AJ220" i="1"/>
  <c r="AF220" i="1"/>
  <c r="AB220" i="1"/>
  <c r="X220" i="1"/>
  <c r="T220" i="1"/>
  <c r="P220" i="1"/>
  <c r="L220" i="1"/>
  <c r="H220" i="1"/>
  <c r="D220" i="1"/>
  <c r="CG219" i="1"/>
  <c r="CC219" i="1"/>
  <c r="BY219" i="1"/>
  <c r="BU219" i="1"/>
  <c r="BQ219" i="1"/>
  <c r="BM219" i="1"/>
  <c r="BI219" i="1"/>
  <c r="BE219" i="1"/>
  <c r="BA219" i="1"/>
  <c r="AW219" i="1"/>
  <c r="AS219" i="1"/>
  <c r="AN219" i="1"/>
  <c r="AJ219" i="1"/>
  <c r="AF219" i="1"/>
  <c r="AB219" i="1"/>
  <c r="X219" i="1"/>
  <c r="T219" i="1"/>
  <c r="P219" i="1"/>
  <c r="L219" i="1"/>
  <c r="H219" i="1"/>
  <c r="CE56" i="8"/>
  <c r="CF56" i="8"/>
  <c r="CG56" i="8"/>
  <c r="CH56" i="8"/>
  <c r="CI56" i="8"/>
  <c r="CE57" i="8"/>
  <c r="CF57" i="8"/>
  <c r="CG57" i="8"/>
  <c r="CH57" i="8"/>
  <c r="CI57" i="8"/>
  <c r="CE58" i="8"/>
  <c r="CF58" i="8"/>
  <c r="CG58" i="8"/>
  <c r="CH58" i="8"/>
  <c r="CI58" i="8"/>
  <c r="CE59" i="8"/>
  <c r="CF59" i="8"/>
  <c r="CG59" i="8"/>
  <c r="CH59" i="8"/>
  <c r="CI59" i="8"/>
  <c r="CE60" i="8"/>
  <c r="CF60" i="8"/>
  <c r="CG60" i="8"/>
  <c r="CH60" i="8"/>
  <c r="CI60" i="8"/>
  <c r="CE61" i="8"/>
  <c r="CF61" i="8"/>
  <c r="CG61" i="8"/>
  <c r="CH61" i="8"/>
  <c r="CI61" i="8"/>
  <c r="CD61" i="8"/>
  <c r="CD60" i="8"/>
  <c r="CD59" i="8"/>
  <c r="CD58" i="8"/>
  <c r="CD57" i="8"/>
  <c r="CD56" i="8"/>
  <c r="CE33" i="8"/>
  <c r="CF33" i="8"/>
  <c r="CG33" i="8"/>
  <c r="CH33" i="8"/>
  <c r="CI33" i="8"/>
  <c r="CJ33" i="8"/>
  <c r="CE34" i="8"/>
  <c r="CF34" i="8"/>
  <c r="CG34" i="8"/>
  <c r="CH34" i="8"/>
  <c r="CI34" i="8"/>
  <c r="CJ34" i="8"/>
  <c r="CE35" i="8"/>
  <c r="CF35" i="8"/>
  <c r="CG35" i="8"/>
  <c r="CH35" i="8"/>
  <c r="CJ35" i="8"/>
  <c r="CE36" i="8"/>
  <c r="CF36" i="8"/>
  <c r="CG36" i="8"/>
  <c r="CH36" i="8"/>
  <c r="CI36" i="8"/>
  <c r="CJ36" i="8"/>
  <c r="CE37" i="8"/>
  <c r="CF37" i="8"/>
  <c r="CG37" i="8"/>
  <c r="CH37" i="8"/>
  <c r="CI37" i="8"/>
  <c r="CJ37" i="8"/>
  <c r="CE38" i="8"/>
  <c r="CF38" i="8"/>
  <c r="CG38" i="8"/>
  <c r="CH38" i="8"/>
  <c r="CI38" i="8"/>
  <c r="CJ38" i="8"/>
  <c r="CD38" i="8"/>
  <c r="CD37" i="8"/>
  <c r="CD36" i="8"/>
  <c r="CD35" i="8"/>
  <c r="CD34" i="8"/>
  <c r="CD33" i="8"/>
  <c r="CD24" i="8"/>
  <c r="CD26" i="8"/>
  <c r="CF62" i="8" l="1"/>
  <c r="CJ39" i="8"/>
  <c r="CH62" i="8"/>
  <c r="CH39" i="8"/>
  <c r="CI62" i="8"/>
  <c r="CG62" i="8"/>
  <c r="CE62" i="8"/>
  <c r="CF39" i="8"/>
  <c r="CI39" i="8"/>
  <c r="CG39" i="8"/>
  <c r="CE39" i="8"/>
  <c r="CD62" i="8"/>
  <c r="CD39" i="8"/>
  <c r="CE23" i="8"/>
  <c r="CF23" i="8"/>
  <c r="CG23" i="8"/>
  <c r="CH23" i="8"/>
  <c r="CI23" i="8"/>
  <c r="CJ23" i="8"/>
  <c r="CK23" i="8"/>
  <c r="CE24" i="8"/>
  <c r="CF24" i="8"/>
  <c r="CG24" i="8"/>
  <c r="CH24" i="8"/>
  <c r="CI24" i="8"/>
  <c r="CJ24" i="8"/>
  <c r="CK24" i="8"/>
  <c r="CE25" i="8"/>
  <c r="CF25" i="8"/>
  <c r="CG25" i="8"/>
  <c r="CH25" i="8"/>
  <c r="CI25" i="8"/>
  <c r="CJ25" i="8"/>
  <c r="CK25" i="8"/>
  <c r="CE26" i="8"/>
  <c r="CF26" i="8"/>
  <c r="CG26" i="8"/>
  <c r="CH26" i="8"/>
  <c r="CI26" i="8"/>
  <c r="CJ26" i="8"/>
  <c r="CK26" i="8"/>
  <c r="CE27" i="8"/>
  <c r="CF27" i="8"/>
  <c r="CG27" i="8"/>
  <c r="CH27" i="8"/>
  <c r="CI27" i="8"/>
  <c r="CJ27" i="8"/>
  <c r="CK27" i="8"/>
  <c r="CE28" i="8"/>
  <c r="CF28" i="8"/>
  <c r="CG28" i="8"/>
  <c r="CH28" i="8"/>
  <c r="CI28" i="8"/>
  <c r="CJ28" i="8"/>
  <c r="CK28" i="8"/>
  <c r="CD27" i="8"/>
  <c r="CD28" i="8"/>
  <c r="CD25" i="8"/>
  <c r="CD23" i="8"/>
  <c r="CD29" i="8" s="1"/>
  <c r="CJ29" i="8" l="1"/>
  <c r="CH29" i="8"/>
  <c r="CF29" i="8"/>
  <c r="CK29" i="8"/>
  <c r="CI29" i="8"/>
  <c r="CG29" i="8"/>
  <c r="CE29" i="8"/>
  <c r="AU3" i="3"/>
  <c r="AU4" i="3"/>
  <c r="AU5" i="3" l="1"/>
</calcChain>
</file>

<file path=xl/sharedStrings.xml><?xml version="1.0" encoding="utf-8"?>
<sst xmlns="http://schemas.openxmlformats.org/spreadsheetml/2006/main" count="14514" uniqueCount="991">
  <si>
    <t>Nome</t>
  </si>
  <si>
    <t>Alexandre Miguel Faleiro Mocho</t>
  </si>
  <si>
    <t>Ana Sofia Espanhol Pereira</t>
  </si>
  <si>
    <t>Código</t>
  </si>
  <si>
    <t>André Filipe Sena Salvador</t>
  </si>
  <si>
    <t>Andreia Filipa Gomes Arrifes</t>
  </si>
  <si>
    <t>Carolina Sofia Silva Pardal</t>
  </si>
  <si>
    <t>Eduardo Mendes Sesifredo</t>
  </si>
  <si>
    <t>Érica Filipa Rebelo Salomé Vieira</t>
  </si>
  <si>
    <t>Francisco de Sousa Mendes</t>
  </si>
  <si>
    <t>Gonçalo André Salvador Grazina</t>
  </si>
  <si>
    <t>Inês Filipa Calado Pisco</t>
  </si>
  <si>
    <t>Isabel Maria Carraça Elderink</t>
  </si>
  <si>
    <t>João Maria Falé Delgado</t>
  </si>
  <si>
    <t>João Pedro Bagulho Salvador</t>
  </si>
  <si>
    <t>Maria Margarida Mira Barreto do Carmo Costa</t>
  </si>
  <si>
    <t>Mariana Silva Pierre</t>
  </si>
  <si>
    <t>Rita Sofia Nunes Rosado Bibes</t>
  </si>
  <si>
    <t>Beatriz Gião Carriço</t>
  </si>
  <si>
    <t>Beatriz Isabel Gomes Rodrigues</t>
  </si>
  <si>
    <t>Carlos Eduardo Nobre Laranjinho</t>
  </si>
  <si>
    <t>Constança Maria Barrinha Farias da Silva</t>
  </si>
  <si>
    <t>Daphne Alves Maat</t>
  </si>
  <si>
    <t>Giulia Ioana Geanina Toma</t>
  </si>
  <si>
    <t>Gonçalo André Farófias Espada</t>
  </si>
  <si>
    <t>Maria Sarnadinha Ramalho</t>
  </si>
  <si>
    <t>Miguel Maria Mariano Falé</t>
  </si>
  <si>
    <t>Miguel Velhinho Mendes</t>
  </si>
  <si>
    <t>Patrícia Iusco</t>
  </si>
  <si>
    <t>Samuel Maria Parreira Quaresma</t>
  </si>
  <si>
    <t>Telmo Filipe Grasina Freira</t>
  </si>
  <si>
    <t>Afonso Branco Marques Mónica</t>
  </si>
  <si>
    <t>Afonso Filipe Pires de Carvalho</t>
  </si>
  <si>
    <t>Afonso Manuel Martins Freira</t>
  </si>
  <si>
    <t>Beatriz Margarida Grenho Farias</t>
  </si>
  <si>
    <t>Beatriz Miguel Dinis Menino</t>
  </si>
  <si>
    <t>Beatriz Piteira Curado</t>
  </si>
  <si>
    <t>Carolina Isabel Mataloto Falé</t>
  </si>
  <si>
    <t>Daniela Piteira Curado</t>
  </si>
  <si>
    <t>David Berezhnytskyy</t>
  </si>
  <si>
    <t>Diogo Casaca Roque</t>
  </si>
  <si>
    <t xml:space="preserve">Inês Cristina Catita Duque </t>
  </si>
  <si>
    <t>Lara Sofia Piteira Bibes</t>
  </si>
  <si>
    <t>Luís Filipe Sousa Pereira</t>
  </si>
  <si>
    <t>Madalena Pitó Valadas Carrapiço</t>
  </si>
  <si>
    <t>Madalena Sofia Gomes Mataloto</t>
  </si>
  <si>
    <t>Tiago Alexandre Figueira Quadrado</t>
  </si>
  <si>
    <t>Tomás Filipe da Silva Carapinha</t>
  </si>
  <si>
    <t>Afonso Carraça Azaruja</t>
  </si>
  <si>
    <t>Alexandre Emanuel Grilo Bailote</t>
  </si>
  <si>
    <t>Andrea Christine Carraça Elderink</t>
  </si>
  <si>
    <t>Andrea Sofia Figueira Marques</t>
  </si>
  <si>
    <t>António Mataloto Lucas Rosa</t>
  </si>
  <si>
    <t>Beatriz Pinto Calado</t>
  </si>
  <si>
    <t>Bernardo Maria Lopes Lino Tavares Gomes</t>
  </si>
  <si>
    <t>Carina Alexandra Pereira Teles</t>
  </si>
  <si>
    <t>Cristiano Carreiro Portel</t>
  </si>
  <si>
    <t>Edgar Miguel Cota de Oliveira Sanches Vicente</t>
  </si>
  <si>
    <t>Fábio André Nunes Rosado</t>
  </si>
  <si>
    <t>Filipa Milho Carriço</t>
  </si>
  <si>
    <t>Helena Teixeira Calado Gomes</t>
  </si>
  <si>
    <t>Júlia Fernandes Tereso</t>
  </si>
  <si>
    <t>Margarida Macedo Falé</t>
  </si>
  <si>
    <t>Maria Duque Rosado</t>
  </si>
  <si>
    <t>Mónica Saraiva Mértola</t>
  </si>
  <si>
    <t>Rita Lima Louro</t>
  </si>
  <si>
    <t>Rodrigo José Carraça Novelo</t>
  </si>
  <si>
    <t>Sebastião Borrego Barradas Serra Redondo</t>
  </si>
  <si>
    <t>Ana Raquel Dionísio de Carvalho</t>
  </si>
  <si>
    <t>António Filipe Rebocho Rosado</t>
  </si>
  <si>
    <t>Beatriz Maria Lopes Pires</t>
  </si>
  <si>
    <t>Carlota Jeremias Ramalho Grilo Festas</t>
  </si>
  <si>
    <t>Carlota Sarnadinha Damião</t>
  </si>
  <si>
    <t>David Alexandre Salvador Moreira</t>
  </si>
  <si>
    <t>Fábio Manuel Siquenique Gomes</t>
  </si>
  <si>
    <t>Filipa Lúzia Carraça Ventura</t>
  </si>
  <si>
    <t>Francisco Miguel Alfenim Barreto</t>
  </si>
  <si>
    <t>Inês Salvador Santana</t>
  </si>
  <si>
    <t>Lourenço Mariano Mataloto</t>
  </si>
  <si>
    <t>Maria Miguel Sesifredo Siquenique</t>
  </si>
  <si>
    <t>Miguel Henrique Inverno Catita</t>
  </si>
  <si>
    <t>Ruben André Rebocho do Carmo</t>
  </si>
  <si>
    <t>Sara Isabel Pimenta Belchior</t>
  </si>
  <si>
    <t>Sofia Cristina Coelho Freira</t>
  </si>
  <si>
    <t>Soraia Filipa dos Santos Matias</t>
  </si>
  <si>
    <t>Vasco Miguel Carola Piteira</t>
  </si>
  <si>
    <t>3.º A</t>
  </si>
  <si>
    <t>3.º B</t>
  </si>
  <si>
    <t>3.º C</t>
  </si>
  <si>
    <t>4.º A</t>
  </si>
  <si>
    <t>4.º B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</si>
  <si>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</si>
  <si>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</si>
  <si>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</si>
  <si>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</si>
  <si>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</si>
  <si>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</si>
  <si>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</si>
  <si>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</si>
  <si>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</si>
  <si>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</si>
  <si>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</si>
  <si>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</si>
  <si>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</si>
  <si>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</si>
  <si>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</si>
  <si>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</si>
  <si>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</si>
  <si>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</si>
  <si>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</si>
  <si>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</si>
  <si>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</si>
  <si>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</si>
  <si>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</si>
  <si>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</si>
  <si>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</si>
  <si>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</si>
  <si>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</si>
  <si>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</si>
  <si>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</si>
  <si>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Z1</t>
  </si>
  <si>
    <t>Z2</t>
  </si>
  <si>
    <t>Alexandre  Mocho (AM)</t>
  </si>
  <si>
    <t>AM</t>
  </si>
  <si>
    <t>Beatriz Carriço (BC)</t>
  </si>
  <si>
    <t>BC</t>
  </si>
  <si>
    <t>Afonso  Mónica (AM)</t>
  </si>
  <si>
    <t>Afonso  Azaruja (AZ)</t>
  </si>
  <si>
    <t>AZ</t>
  </si>
  <si>
    <t>AC</t>
  </si>
  <si>
    <t>Ana  Pereira (AP)</t>
  </si>
  <si>
    <t>André  Salvador (AS)</t>
  </si>
  <si>
    <t>Carolina  Pardal (CP)</t>
  </si>
  <si>
    <t>Eduardo  Sesifredo (ES)</t>
  </si>
  <si>
    <t>Érica  Vieira (EV)</t>
  </si>
  <si>
    <t>Francisco  Mendes (FM)</t>
  </si>
  <si>
    <t>Gonçalo  Grazina (GG)</t>
  </si>
  <si>
    <t>Inês  Pisco (IP)</t>
  </si>
  <si>
    <t>Isabel  Elderink (IE)</t>
  </si>
  <si>
    <t>João  Delgado (JD)</t>
  </si>
  <si>
    <t>João  Salvador (JS)</t>
  </si>
  <si>
    <t>Maria  Costa (MC)</t>
  </si>
  <si>
    <t>Mariana  Pierre (MP)</t>
  </si>
  <si>
    <t>Rita  Bibes (RB)</t>
  </si>
  <si>
    <t>Beatriz  Rodrigues (BR)</t>
  </si>
  <si>
    <t>Carlos  Laranjinho (CL)</t>
  </si>
  <si>
    <t>Constança  Silva (CS)</t>
  </si>
  <si>
    <t>Daphne  Maat (DM)</t>
  </si>
  <si>
    <t>Giulia  Toma (GT)</t>
  </si>
  <si>
    <t>Gonçalo  Espada (GE)</t>
  </si>
  <si>
    <t>Maria  Ramalho (MR)</t>
  </si>
  <si>
    <t>Miguel  Falé (MF)</t>
  </si>
  <si>
    <t>Miguel  Mendes (MM)</t>
  </si>
  <si>
    <t>Patrícia Iusco (PI)</t>
  </si>
  <si>
    <t>Samuel  Quaresma (SQ)</t>
  </si>
  <si>
    <t>Telmo  Freira (TF)</t>
  </si>
  <si>
    <t>Afonso  Carvalho (AC)</t>
  </si>
  <si>
    <t>Afonso  Freira (AF)</t>
  </si>
  <si>
    <t>Beatriz  Farias (BF)</t>
  </si>
  <si>
    <t>Beatriz  Menino (BM)</t>
  </si>
  <si>
    <t>Beatriz Curado (BC)</t>
  </si>
  <si>
    <t>Carolina Falé (CF)</t>
  </si>
  <si>
    <t>Daniela  Curado (DC)</t>
  </si>
  <si>
    <t>David Berezhnytskyy (DB)</t>
  </si>
  <si>
    <t>Diogo  Roque (DR)</t>
  </si>
  <si>
    <t>Inês  Duque  (ID)</t>
  </si>
  <si>
    <t>Lara  Bibes (LB)</t>
  </si>
  <si>
    <t>Luís  Pereira (LP)</t>
  </si>
  <si>
    <t>Madalena  Carrapiço (MC)</t>
  </si>
  <si>
    <t>Madalena  Mataloto (MM)</t>
  </si>
  <si>
    <t>Tiago  Quadrado (TQ)</t>
  </si>
  <si>
    <t>Tomás  Carapinha (TC)</t>
  </si>
  <si>
    <t>Alexandre  Bailote (AB)</t>
  </si>
  <si>
    <t>Andrea  Elderink (AE)</t>
  </si>
  <si>
    <t>Andrea  Marques (AM)</t>
  </si>
  <si>
    <t>António  Rosa (AR)</t>
  </si>
  <si>
    <t>Beatriz  Calado (BC)</t>
  </si>
  <si>
    <t>Bernardo  Gomes (BG)</t>
  </si>
  <si>
    <t>Carina  Teles (CT)</t>
  </si>
  <si>
    <t>Cristiano  Portel (CP)</t>
  </si>
  <si>
    <t>Edgar  Vicente (EV)</t>
  </si>
  <si>
    <t>Fábio  Rosado (FR)</t>
  </si>
  <si>
    <t>Filipa Carriço (FC)</t>
  </si>
  <si>
    <t>Helena  Gomes (HG)</t>
  </si>
  <si>
    <t>Júlia  Tereso (JT)</t>
  </si>
  <si>
    <t>Margarida  Falé (MF)</t>
  </si>
  <si>
    <t>Maria Rosado (MR)</t>
  </si>
  <si>
    <t>Mónica  Mértola (MM)</t>
  </si>
  <si>
    <t>Rita  Louro (RL)</t>
  </si>
  <si>
    <t>Rodrigo Novelo (RN)</t>
  </si>
  <si>
    <t>Sebastião  Redondo (SR)</t>
  </si>
  <si>
    <t>Ana  Carvalho (AC)</t>
  </si>
  <si>
    <t>António  Rosado (AR)</t>
  </si>
  <si>
    <t>Beatriz  Pires (BP)</t>
  </si>
  <si>
    <t>Carlota  Festas (CF)</t>
  </si>
  <si>
    <t>Carlota  Damião (CD)</t>
  </si>
  <si>
    <t>David  Moreira (DM)</t>
  </si>
  <si>
    <t>Fábio  Gomes (FG)</t>
  </si>
  <si>
    <t>Filipa  Ventura (FV)</t>
  </si>
  <si>
    <t>Francisco  Barreto (FB)</t>
  </si>
  <si>
    <t>Inês  Santana (IS)</t>
  </si>
  <si>
    <t>Lourenço  Mataloto (LM)</t>
  </si>
  <si>
    <t>Miguel  Catita (MC)</t>
  </si>
  <si>
    <t>Ruben  Carmo (RC)</t>
  </si>
  <si>
    <t>Sara  Belchior (SB)</t>
  </si>
  <si>
    <t>Sofia Freira (SF)</t>
  </si>
  <si>
    <t>Soraia  Matias (SM)</t>
  </si>
  <si>
    <t>Vasco  Piteira (VP)</t>
  </si>
  <si>
    <t>AP</t>
  </si>
  <si>
    <t>AS</t>
  </si>
  <si>
    <t>AA</t>
  </si>
  <si>
    <t>Andreia  Arrifes (AA)</t>
  </si>
  <si>
    <t>CP</t>
  </si>
  <si>
    <t>ES</t>
  </si>
  <si>
    <t>EV</t>
  </si>
  <si>
    <t>FM</t>
  </si>
  <si>
    <t>GG</t>
  </si>
  <si>
    <t>IP</t>
  </si>
  <si>
    <t>IE</t>
  </si>
  <si>
    <t>JD</t>
  </si>
  <si>
    <t>JS</t>
  </si>
  <si>
    <t>MC</t>
  </si>
  <si>
    <t>MP</t>
  </si>
  <si>
    <t>RB</t>
  </si>
  <si>
    <t>BR</t>
  </si>
  <si>
    <t>CL</t>
  </si>
  <si>
    <t>CS</t>
  </si>
  <si>
    <t>DM</t>
  </si>
  <si>
    <t>GT</t>
  </si>
  <si>
    <t>GE</t>
  </si>
  <si>
    <t>MR</t>
  </si>
  <si>
    <t>MF</t>
  </si>
  <si>
    <t>MM</t>
  </si>
  <si>
    <t>PI</t>
  </si>
  <si>
    <t>SQ</t>
  </si>
  <si>
    <t>TF</t>
  </si>
  <si>
    <t>AF</t>
  </si>
  <si>
    <t>BF</t>
  </si>
  <si>
    <t>BM</t>
  </si>
  <si>
    <t>CF</t>
  </si>
  <si>
    <t>DC</t>
  </si>
  <si>
    <t>DB</t>
  </si>
  <si>
    <t>DR</t>
  </si>
  <si>
    <t>ID</t>
  </si>
  <si>
    <t>LB</t>
  </si>
  <si>
    <t>LP</t>
  </si>
  <si>
    <t>TQ</t>
  </si>
  <si>
    <t>TC</t>
  </si>
  <si>
    <t>AB</t>
  </si>
  <si>
    <t>AE</t>
  </si>
  <si>
    <t>AR</t>
  </si>
  <si>
    <t>BG</t>
  </si>
  <si>
    <t>CT</t>
  </si>
  <si>
    <t>FR</t>
  </si>
  <si>
    <t>FC</t>
  </si>
  <si>
    <t>HG</t>
  </si>
  <si>
    <t>JT</t>
  </si>
  <si>
    <t>RL</t>
  </si>
  <si>
    <t>RN</t>
  </si>
  <si>
    <t>SR</t>
  </si>
  <si>
    <t>BP</t>
  </si>
  <si>
    <t>CD</t>
  </si>
  <si>
    <t>FG</t>
  </si>
  <si>
    <t>FV</t>
  </si>
  <si>
    <t>FB</t>
  </si>
  <si>
    <t>IS</t>
  </si>
  <si>
    <t>LM</t>
  </si>
  <si>
    <t>MS</t>
  </si>
  <si>
    <t>RC</t>
  </si>
  <si>
    <t>SB</t>
  </si>
  <si>
    <t>SF</t>
  </si>
  <si>
    <t>SM</t>
  </si>
  <si>
    <t>VP</t>
  </si>
  <si>
    <t>David Miguel Maneiras Potra</t>
  </si>
  <si>
    <t>Fábio Alexandre Pereira Gegaloto</t>
  </si>
  <si>
    <t>Madalena Roque Falé</t>
  </si>
  <si>
    <t>Nuno André Ramalho Roque</t>
  </si>
  <si>
    <t>Rafael Alexandre Panaça de Sá</t>
  </si>
  <si>
    <t>Daniela Sofia Bagulho Carriço</t>
  </si>
  <si>
    <t>Estefânia Beatriz Silva Oliveira</t>
  </si>
  <si>
    <t>Gonçalo Roque Rilhas</t>
  </si>
  <si>
    <t>Ivo Filipe Postiço Nico</t>
  </si>
  <si>
    <t>Madalena Sofia Faleiro Pereira</t>
  </si>
  <si>
    <t>Matilde Carvalho Oliveira Santos</t>
  </si>
  <si>
    <t>Renato Miguel Pimenta Messias</t>
  </si>
  <si>
    <t>Hugo Miguel Curado Cristo</t>
  </si>
  <si>
    <t>Henrique Saraiva Gato Cancela</t>
  </si>
  <si>
    <t>Maria Beatriz de Almeida Pereira Saraiva</t>
  </si>
  <si>
    <t>Rui Miguel Fanica Siquenique</t>
  </si>
  <si>
    <t>Afonso Ratinho dos Santos</t>
  </si>
  <si>
    <t>Diana Isabel Rebocho Domingos</t>
  </si>
  <si>
    <t>João Afonso Borrego do Carmo</t>
  </si>
  <si>
    <t>Kai Zhuo</t>
  </si>
  <si>
    <t>Paulo André Valverde Passareiro</t>
  </si>
  <si>
    <t>Epifânio Cafaia Neves Domingos</t>
  </si>
  <si>
    <t>Afonso Miguel Carriço Fanica</t>
  </si>
  <si>
    <t>Marta Condrei</t>
  </si>
  <si>
    <t>Turma</t>
  </si>
  <si>
    <t>Fábio Gegaloto (FG)</t>
  </si>
  <si>
    <t>David Potra (DP)</t>
  </si>
  <si>
    <t>Nuno Roque (NR)</t>
  </si>
  <si>
    <t>Rafael Sá (RS)</t>
  </si>
  <si>
    <t>DP</t>
  </si>
  <si>
    <t>Madalena Roque (MR)</t>
  </si>
  <si>
    <t>Y17</t>
  </si>
  <si>
    <t>Y18</t>
  </si>
  <si>
    <t>Y19</t>
  </si>
  <si>
    <t>Y20</t>
  </si>
  <si>
    <t>Y21</t>
  </si>
  <si>
    <t>NR</t>
  </si>
  <si>
    <t>RS</t>
  </si>
  <si>
    <t>Daniela Carriço (DC)</t>
  </si>
  <si>
    <t>Estefânia Oliveira (EO)</t>
  </si>
  <si>
    <t>Gonçalo Rilhas (GR)</t>
  </si>
  <si>
    <t>Ivo Nico (IN)</t>
  </si>
  <si>
    <t>Madalena Pereira (MP)</t>
  </si>
  <si>
    <t>Matilde Santos (MS)</t>
  </si>
  <si>
    <t>Renato Messias (RM)</t>
  </si>
  <si>
    <t>Hugo Cristo (HC)</t>
  </si>
  <si>
    <t>Henrique Cancela (HC)</t>
  </si>
  <si>
    <t>X14</t>
  </si>
  <si>
    <t>X15</t>
  </si>
  <si>
    <t>X16</t>
  </si>
  <si>
    <t>X17</t>
  </si>
  <si>
    <t>X18</t>
  </si>
  <si>
    <t>X19</t>
  </si>
  <si>
    <t>EO</t>
  </si>
  <si>
    <t>GR</t>
  </si>
  <si>
    <t>IN</t>
  </si>
  <si>
    <t>RM</t>
  </si>
  <si>
    <t>HC</t>
  </si>
  <si>
    <t>MS1</t>
  </si>
  <si>
    <t>Maria  Siquenique (MS1)</t>
  </si>
  <si>
    <t>Maria Saraiva (MS2)</t>
  </si>
  <si>
    <t>MS2</t>
  </si>
  <si>
    <t>Abreviatura</t>
  </si>
  <si>
    <t>Total Geral</t>
  </si>
  <si>
    <t>Contagem de Abreviatura</t>
  </si>
  <si>
    <t>3ºA</t>
  </si>
  <si>
    <t>3ºB</t>
  </si>
  <si>
    <t>3ºC</t>
  </si>
  <si>
    <t>4ºA</t>
  </si>
  <si>
    <t>4ºB</t>
  </si>
  <si>
    <t>ANO</t>
  </si>
  <si>
    <t>Andreia  Arrifes (AA) Total</t>
  </si>
  <si>
    <t>AA Total</t>
  </si>
  <si>
    <t>Alexandre  Bailote (AB) Total</t>
  </si>
  <si>
    <t>AB Total</t>
  </si>
  <si>
    <t>Afonso  Carvalho (AC) Total</t>
  </si>
  <si>
    <t>Ana  Carvalho (AC) Total</t>
  </si>
  <si>
    <t>AC Total</t>
  </si>
  <si>
    <t>Andrea  Elderink (AE) Total</t>
  </si>
  <si>
    <t>AE Total</t>
  </si>
  <si>
    <t>Afonso  Freira (AF) Total</t>
  </si>
  <si>
    <t>AF Total</t>
  </si>
  <si>
    <t>Afonso  Mónica (AM) Total</t>
  </si>
  <si>
    <t>Alexandre  Mocho (AM) Total</t>
  </si>
  <si>
    <t>Andrea  Marques (AM) Total</t>
  </si>
  <si>
    <t>AM Total</t>
  </si>
  <si>
    <t>Ana  Pereira (AP) Total</t>
  </si>
  <si>
    <t>AP Total</t>
  </si>
  <si>
    <t>António  Rosa (AR) Total</t>
  </si>
  <si>
    <t>António  Rosado (AR) Total</t>
  </si>
  <si>
    <t>AR Total</t>
  </si>
  <si>
    <t>André  Salvador (AS) Total</t>
  </si>
  <si>
    <t>AS Total</t>
  </si>
  <si>
    <t>Afonso  Azaruja (AZ) Total</t>
  </si>
  <si>
    <t>AZ Total</t>
  </si>
  <si>
    <t>Beatriz  Calado (BC) Total</t>
  </si>
  <si>
    <t>Beatriz Carriço (BC) Total</t>
  </si>
  <si>
    <t>Beatriz Curado (BC) Total</t>
  </si>
  <si>
    <t>BC Total</t>
  </si>
  <si>
    <t>Beatriz  Farias (BF) Total</t>
  </si>
  <si>
    <t>BF Total</t>
  </si>
  <si>
    <t>Bernardo  Gomes (BG) Total</t>
  </si>
  <si>
    <t>BG Total</t>
  </si>
  <si>
    <t>Beatriz  Menino (BM) Total</t>
  </si>
  <si>
    <t>BM Total</t>
  </si>
  <si>
    <t>Beatriz  Pires (BP) Total</t>
  </si>
  <si>
    <t>BP Total</t>
  </si>
  <si>
    <t>Beatriz  Rodrigues (BR) Total</t>
  </si>
  <si>
    <t>BR Total</t>
  </si>
  <si>
    <t>Carlota  Damião (CD) Total</t>
  </si>
  <si>
    <t>CD Total</t>
  </si>
  <si>
    <t>Carlota  Festas (CF) Total</t>
  </si>
  <si>
    <t>Carolina Falé (CF) Total</t>
  </si>
  <si>
    <t>CF Total</t>
  </si>
  <si>
    <t>Carlos  Laranjinho (CL) Total</t>
  </si>
  <si>
    <t>CL Total</t>
  </si>
  <si>
    <t>Carolina  Pardal (CP) Total</t>
  </si>
  <si>
    <t>Cristiano  Portel (CP) Total</t>
  </si>
  <si>
    <t>CP Total</t>
  </si>
  <si>
    <t>Constança  Silva (CS) Total</t>
  </si>
  <si>
    <t>CS Total</t>
  </si>
  <si>
    <t>Carina  Teles (CT) Total</t>
  </si>
  <si>
    <t>CT Total</t>
  </si>
  <si>
    <t>David Berezhnytskyy (DB) Total</t>
  </si>
  <si>
    <t>DB Total</t>
  </si>
  <si>
    <t>Daniela  Curado (DC) Total</t>
  </si>
  <si>
    <t>Daniela Carriço (DC) Total</t>
  </si>
  <si>
    <t>DC Total</t>
  </si>
  <si>
    <t>Daphne  Maat (DM) Total</t>
  </si>
  <si>
    <t>David  Moreira (DM) Total</t>
  </si>
  <si>
    <t>DM Total</t>
  </si>
  <si>
    <t>David Potra (DP) Total</t>
  </si>
  <si>
    <t>DP Total</t>
  </si>
  <si>
    <t>Diogo  Roque (DR) Total</t>
  </si>
  <si>
    <t>DR Total</t>
  </si>
  <si>
    <t>Estefânia Oliveira (EO) Total</t>
  </si>
  <si>
    <t>EO Total</t>
  </si>
  <si>
    <t>Eduardo  Sesifredo (ES) Total</t>
  </si>
  <si>
    <t>ES Total</t>
  </si>
  <si>
    <t>Edgar  Vicente (EV) Total</t>
  </si>
  <si>
    <t>Érica  Vieira (EV) Total</t>
  </si>
  <si>
    <t>EV Total</t>
  </si>
  <si>
    <t>Francisco  Barreto (FB) Total</t>
  </si>
  <si>
    <t>FB Total</t>
  </si>
  <si>
    <t>Filipa Carriço (FC) Total</t>
  </si>
  <si>
    <t>FC Total</t>
  </si>
  <si>
    <t>Fábio  Gomes (FG) Total</t>
  </si>
  <si>
    <t>Fábio Gegaloto (FG) Total</t>
  </si>
  <si>
    <t>FG Total</t>
  </si>
  <si>
    <t>Francisco  Mendes (FM) Total</t>
  </si>
  <si>
    <t>FM Total</t>
  </si>
  <si>
    <t>Fábio  Rosado (FR) Total</t>
  </si>
  <si>
    <t>FR Total</t>
  </si>
  <si>
    <t>Filipa  Ventura (FV) Total</t>
  </si>
  <si>
    <t>FV Total</t>
  </si>
  <si>
    <t>Gonçalo  Espada (GE) Total</t>
  </si>
  <si>
    <t>GE Total</t>
  </si>
  <si>
    <t>Gonçalo  Grazina (GG) Total</t>
  </si>
  <si>
    <t>GG Total</t>
  </si>
  <si>
    <t>Gonçalo Rilhas (GR) Total</t>
  </si>
  <si>
    <t>GR Total</t>
  </si>
  <si>
    <t>Giulia  Toma (GT) Total</t>
  </si>
  <si>
    <t>GT Total</t>
  </si>
  <si>
    <t>Henrique Cancela (HC) Total</t>
  </si>
  <si>
    <t>Hugo Cristo (HC) Total</t>
  </si>
  <si>
    <t>HC Total</t>
  </si>
  <si>
    <t>Helena  Gomes (HG) Total</t>
  </si>
  <si>
    <t>HG Total</t>
  </si>
  <si>
    <t>Inês  Duque  (ID) Total</t>
  </si>
  <si>
    <t>ID Total</t>
  </si>
  <si>
    <t>Isabel  Elderink (IE) Total</t>
  </si>
  <si>
    <t>IE Total</t>
  </si>
  <si>
    <t>Ivo Nico (IN) Total</t>
  </si>
  <si>
    <t>IN Total</t>
  </si>
  <si>
    <t>Inês  Pisco (IP) Total</t>
  </si>
  <si>
    <t>IP Total</t>
  </si>
  <si>
    <t>Inês  Santana (IS) Total</t>
  </si>
  <si>
    <t>IS Total</t>
  </si>
  <si>
    <t>João  Delgado (JD) Total</t>
  </si>
  <si>
    <t>JD Total</t>
  </si>
  <si>
    <t>João  Salvador (JS) Total</t>
  </si>
  <si>
    <t>JS Total</t>
  </si>
  <si>
    <t>Júlia  Tereso (JT) Total</t>
  </si>
  <si>
    <t>JT Total</t>
  </si>
  <si>
    <t>Lara  Bibes (LB) Total</t>
  </si>
  <si>
    <t>LB Total</t>
  </si>
  <si>
    <t>Lourenço  Mataloto (LM) Total</t>
  </si>
  <si>
    <t>LM Total</t>
  </si>
  <si>
    <t>Luís  Pereira (LP) Total</t>
  </si>
  <si>
    <t>LP Total</t>
  </si>
  <si>
    <t>Madalena  Carrapiço (MC) Total</t>
  </si>
  <si>
    <t>Maria  Costa (MC) Total</t>
  </si>
  <si>
    <t>Miguel  Catita (MC) Total</t>
  </si>
  <si>
    <t>MC Total</t>
  </si>
  <si>
    <t>Margarida  Falé (MF) Total</t>
  </si>
  <si>
    <t>Miguel  Falé (MF) Total</t>
  </si>
  <si>
    <t>MF Total</t>
  </si>
  <si>
    <t>Madalena  Mataloto (MM) Total</t>
  </si>
  <si>
    <t>Miguel  Mendes (MM) Total</t>
  </si>
  <si>
    <t>Mónica  Mértola (MM) Total</t>
  </si>
  <si>
    <t>MM Total</t>
  </si>
  <si>
    <t>Madalena Pereira (MP) Total</t>
  </si>
  <si>
    <t>Mariana  Pierre (MP) Total</t>
  </si>
  <si>
    <t>MP Total</t>
  </si>
  <si>
    <t>Madalena Roque (MR) Total</t>
  </si>
  <si>
    <t>Maria  Ramalho (MR) Total</t>
  </si>
  <si>
    <t>Maria Rosado (MR) Total</t>
  </si>
  <si>
    <t>MR Total</t>
  </si>
  <si>
    <t>Matilde Santos (MS) Total</t>
  </si>
  <si>
    <t>MS Total</t>
  </si>
  <si>
    <t>Maria  Siquenique (MS1) Total</t>
  </si>
  <si>
    <t>MS1 Total</t>
  </si>
  <si>
    <t>Maria Saraiva (MS2) Total</t>
  </si>
  <si>
    <t>MS2 Total</t>
  </si>
  <si>
    <t>Nuno Roque (NR) Total</t>
  </si>
  <si>
    <t>NR Total</t>
  </si>
  <si>
    <t>Patrícia Iusco (PI) Total</t>
  </si>
  <si>
    <t>PI Total</t>
  </si>
  <si>
    <t>Rita  Bibes (RB) Total</t>
  </si>
  <si>
    <t>RB Total</t>
  </si>
  <si>
    <t>Ruben  Carmo (RC) Total</t>
  </si>
  <si>
    <t>RC Total</t>
  </si>
  <si>
    <t>Rita  Louro (RL) Total</t>
  </si>
  <si>
    <t>RL Total</t>
  </si>
  <si>
    <t>Renato Messias (RM) Total</t>
  </si>
  <si>
    <t>RM Total</t>
  </si>
  <si>
    <t>Rodrigo Novelo (RN) Total</t>
  </si>
  <si>
    <t>RN Total</t>
  </si>
  <si>
    <t>Rafael Sá (RS) Total</t>
  </si>
  <si>
    <t>RS Total</t>
  </si>
  <si>
    <t>Sara  Belchior (SB) Total</t>
  </si>
  <si>
    <t>SB Total</t>
  </si>
  <si>
    <t>Sofia Freira (SF) Total</t>
  </si>
  <si>
    <t>SF Total</t>
  </si>
  <si>
    <t>Soraia  Matias (SM) Total</t>
  </si>
  <si>
    <t>SM Total</t>
  </si>
  <si>
    <t>Samuel  Quaresma (SQ) Total</t>
  </si>
  <si>
    <t>SQ Total</t>
  </si>
  <si>
    <t>Sebastião  Redondo (SR) Total</t>
  </si>
  <si>
    <t>SR Total</t>
  </si>
  <si>
    <t>Tomás  Carapinha (TC) Total</t>
  </si>
  <si>
    <t>TC Total</t>
  </si>
  <si>
    <t>Telmo  Freira (TF) Total</t>
  </si>
  <si>
    <t>TF Total</t>
  </si>
  <si>
    <t>Tiago  Quadrado (TQ) Total</t>
  </si>
  <si>
    <t>TQ Total</t>
  </si>
  <si>
    <t>Vasco  Piteira (VP) Total</t>
  </si>
  <si>
    <t>VP Total</t>
  </si>
  <si>
    <t>Questões</t>
  </si>
  <si>
    <t>3A</t>
  </si>
  <si>
    <t>3B</t>
  </si>
  <si>
    <t>15A</t>
  </si>
  <si>
    <t>15B</t>
  </si>
  <si>
    <t>15C</t>
  </si>
  <si>
    <t>15D</t>
  </si>
  <si>
    <t>15E</t>
  </si>
  <si>
    <t>15F</t>
  </si>
  <si>
    <t>15G</t>
  </si>
  <si>
    <t>15H</t>
  </si>
  <si>
    <t>16A</t>
  </si>
  <si>
    <t>16B</t>
  </si>
  <si>
    <t>16C</t>
  </si>
  <si>
    <t>16D</t>
  </si>
  <si>
    <t>16E</t>
  </si>
  <si>
    <t>16F</t>
  </si>
  <si>
    <t>16G</t>
  </si>
  <si>
    <t>17A</t>
  </si>
  <si>
    <t>17B</t>
  </si>
  <si>
    <t>17C</t>
  </si>
  <si>
    <t>17D</t>
  </si>
  <si>
    <t>17E</t>
  </si>
  <si>
    <t>17F</t>
  </si>
  <si>
    <t>NA</t>
  </si>
  <si>
    <t>Rótulos de Linha</t>
  </si>
  <si>
    <t>Menino</t>
  </si>
  <si>
    <t>Menina</t>
  </si>
  <si>
    <t>Sexo</t>
  </si>
  <si>
    <t>3º ano</t>
  </si>
  <si>
    <t>Contagem de Sexo</t>
  </si>
  <si>
    <t>%</t>
  </si>
  <si>
    <t>Idade</t>
  </si>
  <si>
    <t>7 anos</t>
  </si>
  <si>
    <t>8 anos</t>
  </si>
  <si>
    <t>9 anos</t>
  </si>
  <si>
    <t>10 anos</t>
  </si>
  <si>
    <t>11 ou mais anos</t>
  </si>
  <si>
    <t>Alunos</t>
  </si>
  <si>
    <t>4º ano</t>
  </si>
  <si>
    <t>Não</t>
  </si>
  <si>
    <t>Sim</t>
  </si>
  <si>
    <t>1 vez</t>
  </si>
  <si>
    <t>2 vezes</t>
  </si>
  <si>
    <t>3 ou mais</t>
  </si>
  <si>
    <t>1.º Ciclo</t>
  </si>
  <si>
    <t>2.º Ciclo</t>
  </si>
  <si>
    <t>3.º Ciclo</t>
  </si>
  <si>
    <t>Nível Secundário</t>
  </si>
  <si>
    <t>Licenciatura</t>
  </si>
  <si>
    <t>Especialização</t>
  </si>
  <si>
    <t>outros</t>
  </si>
  <si>
    <t>são colegas</t>
  </si>
  <si>
    <t>são da família</t>
  </si>
  <si>
    <t>Nunca</t>
  </si>
  <si>
    <t>1-2 vezes</t>
  </si>
  <si>
    <t>+ de 4 vezes</t>
  </si>
  <si>
    <t>3-+ de 4 vezes vezes</t>
  </si>
  <si>
    <t>Sempre</t>
  </si>
  <si>
    <t>Ninguém</t>
  </si>
  <si>
    <t>Um menino</t>
  </si>
  <si>
    <t>Uma menina</t>
  </si>
  <si>
    <t>Muitos meninos</t>
  </si>
  <si>
    <t>Muitas meninas</t>
  </si>
  <si>
    <t>Muitos meninos e meninas</t>
  </si>
  <si>
    <t>Ninguém se meteu comigo</t>
  </si>
  <si>
    <t>Ninguém me ajuda</t>
  </si>
  <si>
    <t>Nada, não é nada comigo</t>
  </si>
  <si>
    <t>Nada, mas acho que devia ajudar</t>
  </si>
  <si>
    <t>Tento ajudar como posso</t>
  </si>
  <si>
    <t>1-Sexo</t>
  </si>
  <si>
    <t>2-Idade</t>
  </si>
  <si>
    <t>3-Ano de Escolaridade</t>
  </si>
  <si>
    <t>4-É a primeira vez que frequentas este ano de escolaridade?</t>
  </si>
  <si>
    <t>5-Já alguma vez chumbaste? Quantas?</t>
  </si>
  <si>
    <t>6-Tens irmãos?</t>
  </si>
  <si>
    <t>7-O teu pai trabalha?</t>
  </si>
  <si>
    <t>8-Qual a escolaridade do teu pai?</t>
  </si>
  <si>
    <t>9-A tua mãe trabalha?</t>
  </si>
  <si>
    <t>10-Qual a escolaridade da tua mãe?</t>
  </si>
  <si>
    <t>11-Tens amigos? Quantos?</t>
  </si>
  <si>
    <t>12-A maioria dos teus amigos são colegas; são da família ou são outros?</t>
  </si>
  <si>
    <t>13-Quantas vezes ficaste sozinho no recreio porque não quiseram brincar contigo?</t>
  </si>
  <si>
    <t>14-Quantas vezes te fizeram mal, dentro da escola, desde que as aulas começaram?</t>
  </si>
  <si>
    <t>15-Como é que te fizeram mal? A- Ninguém se meteu comigo</t>
  </si>
  <si>
    <t>B-Bateram-me, deram-me murros e pontapés</t>
  </si>
  <si>
    <t>16-Em que sítios te fizeram mal? A-Em lado nenhum</t>
  </si>
  <si>
    <t>B-Nos corredores</t>
  </si>
  <si>
    <t>C-Na sala de aula</t>
  </si>
  <si>
    <t>D-No recreio</t>
  </si>
  <si>
    <t>E-No refeitório</t>
  </si>
  <si>
    <t>F-Nas casas de banho</t>
  </si>
  <si>
    <t>G-Outro sítio</t>
  </si>
  <si>
    <t>18-Disseste ao professor que outros meninos te fizeram mal?</t>
  </si>
  <si>
    <t>19-Disseste aos teus pais que outros meninos te fizeram mal?</t>
  </si>
  <si>
    <t>20-Há meninos/meninas que te defendem quando outros te tentam fazer mal?</t>
  </si>
  <si>
    <t>21-O que fazes quando vês que estão a fazer mal a um menino/menina da tua idade?</t>
  </si>
  <si>
    <t>22-Durante este mês, quantas vezes fizeste mal a outros/outras meninos/meninas?</t>
  </si>
  <si>
    <t>C-Tiraram-me coisas</t>
  </si>
  <si>
    <t>D-Meteram-me medo</t>
  </si>
  <si>
    <t>E-Chamaram-me nomes feios</t>
  </si>
  <si>
    <t>F-Não me falaram</t>
  </si>
  <si>
    <t>G-Andaram a segredar e a falar sobre mim</t>
  </si>
  <si>
    <t>H-Fizeram-me outras coisas</t>
  </si>
  <si>
    <t>17-Quem é que te fez mal? - Ninguém</t>
  </si>
  <si>
    <t>17B - Quem é que te fez mal? - Um menino</t>
  </si>
  <si>
    <t>17B - Quem é que te fez mal? - Uma menina</t>
  </si>
  <si>
    <t>17B - Quem é que te fez mal? - Muitos meninos</t>
  </si>
  <si>
    <t>17B - Quem é que te fez mal? - Muitas meninas</t>
  </si>
  <si>
    <t>17B - Quem é que te fez mal? - Muitos meninos e meninas</t>
  </si>
  <si>
    <t>Rótulos de Coluna</t>
  </si>
  <si>
    <t>Contagem de 4-É a primeira vez que frequentas este ano de escolaridade?</t>
  </si>
  <si>
    <t>12-A maioria dos teus amigos são:</t>
  </si>
  <si>
    <t>Contagem de 13-Quantas vezes ficaste sozinho no recreio porque não quiseram brincar contigo?</t>
  </si>
  <si>
    <t>Contagem de 2-Idade</t>
  </si>
  <si>
    <t>Contagem de 3-Ano de Escolaridade</t>
  </si>
  <si>
    <t>Contagem de 14-Quantas vezes te fizeram mal, dentro da escola, desde que as aulas começaram?</t>
  </si>
  <si>
    <t>Contagem de 15-Como é que te fizeram mal? A- Ninguém se meteu comigo</t>
  </si>
  <si>
    <t>Contagem de B-Bateram-me, deram-me murros e pontapés</t>
  </si>
  <si>
    <t>Contagem de C-Tiraram-me coisas</t>
  </si>
  <si>
    <t>Contagem de D-Meteram-me medo</t>
  </si>
  <si>
    <t>Contagem de E-Chamaram-me nomes feios</t>
  </si>
  <si>
    <t>Contagem de F-Não me falaram</t>
  </si>
  <si>
    <t>Contagem de G-Andaram a segredar e a falar sobre mim</t>
  </si>
  <si>
    <t>Contagem de H-Fizeram-me outras coisas</t>
  </si>
  <si>
    <t>Contagem de 16-Em que sítios te fizeram mal? A-Em lado nenhum</t>
  </si>
  <si>
    <t>Contagem de B-Nos corredores</t>
  </si>
  <si>
    <t>Contagem de D-No recreio</t>
  </si>
  <si>
    <t>Contagem de E-No refeitório</t>
  </si>
  <si>
    <t>Contagem de F-Nas casas de banho</t>
  </si>
  <si>
    <t>Contagem de C-Na sala de aula</t>
  </si>
  <si>
    <t>Contagem de G-Outro sítio</t>
  </si>
  <si>
    <t>Ninguem se meteu comigo</t>
  </si>
  <si>
    <t>Total</t>
  </si>
  <si>
    <t>Bateram-me, deram-me murros e pontapés</t>
  </si>
  <si>
    <t>Tiraram-me coisas</t>
  </si>
  <si>
    <t>Meteram-me medo</t>
  </si>
  <si>
    <t>Chamaram-me nomes feios</t>
  </si>
  <si>
    <t>Não me falaram</t>
  </si>
  <si>
    <t>Andaram a segredar e a falar sobre mim</t>
  </si>
  <si>
    <t>Fizeram-me outras coisas</t>
  </si>
  <si>
    <t xml:space="preserve">Como é que te fizeram mal? </t>
  </si>
  <si>
    <t>Em lado nenhum</t>
  </si>
  <si>
    <t>Em que sítios te fizeram mal?</t>
  </si>
  <si>
    <t>Nos corredores</t>
  </si>
  <si>
    <t>No recreio</t>
  </si>
  <si>
    <t>No refeitório</t>
  </si>
  <si>
    <t>Outro sítio</t>
  </si>
  <si>
    <t>Na sala de aula</t>
  </si>
  <si>
    <t>Nas casas de banho</t>
  </si>
  <si>
    <t>Contagem de 17-Quem é que te fez mal? - Ninguém</t>
  </si>
  <si>
    <t>Contagem de 17B - Quem é que te fez mal? - Um menino</t>
  </si>
  <si>
    <t>Contagem de 17B - Quem é que te fez mal? - Uma menina</t>
  </si>
  <si>
    <t>Contagem de 17B - Quem é que te fez mal? - Muitos meninos</t>
  </si>
  <si>
    <t>Contagem de 17B - Quem é que te fez mal? - Muitas meninas</t>
  </si>
  <si>
    <t>Contagem de 17B - Quem é que te fez mal? - Muitos meninos e meninas</t>
  </si>
  <si>
    <t>Quem é que te fez mal?</t>
  </si>
  <si>
    <t>Contagem de 5-Já alguma vez chumbaste? Quantas?</t>
  </si>
  <si>
    <t>NEE</t>
  </si>
  <si>
    <t>Y22</t>
  </si>
  <si>
    <t>X20</t>
  </si>
  <si>
    <t>X21</t>
  </si>
  <si>
    <t>X22</t>
  </si>
  <si>
    <t>Y23</t>
  </si>
  <si>
    <t>Y24</t>
  </si>
  <si>
    <t>Y25</t>
  </si>
  <si>
    <t>Y26</t>
  </si>
  <si>
    <t>Y27</t>
  </si>
  <si>
    <t>Y28</t>
  </si>
  <si>
    <t>Y29</t>
  </si>
  <si>
    <t>Y30</t>
  </si>
  <si>
    <t>Y31</t>
  </si>
  <si>
    <t>Y32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</si>
  <si>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</si>
  <si>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</si>
  <si>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</si>
  <si>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</si>
  <si>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</si>
  <si>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</si>
  <si>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</si>
  <si>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</si>
  <si>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</si>
  <si>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Y33</t>
  </si>
  <si>
    <t>Y34</t>
  </si>
  <si>
    <t>Y35</t>
  </si>
  <si>
    <t>Y36</t>
  </si>
  <si>
    <t>Y37</t>
  </si>
  <si>
    <t>Y38</t>
  </si>
  <si>
    <t>Y39</t>
  </si>
  <si>
    <t>Y40</t>
  </si>
  <si>
    <t>Y41</t>
  </si>
  <si>
    <t>Y42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</si>
  <si>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</si>
  <si>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</si>
  <si>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</si>
  <si>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</si>
  <si>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</si>
  <si>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</si>
  <si>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</si>
  <si>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</si>
  <si>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</si>
  <si>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</si>
  <si>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</si>
  <si>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Y43</t>
  </si>
  <si>
    <t>Y44</t>
  </si>
  <si>
    <t>Y45</t>
  </si>
  <si>
    <t>Y46</t>
  </si>
  <si>
    <t>Y47</t>
  </si>
  <si>
    <t>Y48</t>
  </si>
  <si>
    <t>Y49</t>
  </si>
  <si>
    <t>Y50</t>
  </si>
  <si>
    <t>Y51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</si>
  <si>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</si>
  <si>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</si>
  <si>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</si>
  <si>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</si>
  <si>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</si>
  <si>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</si>
  <si>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</si>
  <si>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</si>
  <si>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</si>
  <si>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</si>
  <si>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</si>
  <si>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Z3</t>
  </si>
  <si>
    <t xml:space="preserve">6- Isolamento Social </t>
  </si>
  <si>
    <t>7- Liderança</t>
  </si>
  <si>
    <t>8- Conduta Pró-Social</t>
  </si>
  <si>
    <t xml:space="preserve">9- Vitimação </t>
  </si>
  <si>
    <t xml:space="preserve">5- Agressão </t>
  </si>
  <si>
    <t>Y52</t>
  </si>
  <si>
    <t>Escolhas recebidas</t>
  </si>
  <si>
    <t>MATRIZ SOCIOMÉTRICA</t>
  </si>
  <si>
    <t>Totais combinados</t>
  </si>
  <si>
    <t>N.º dos que escolhem</t>
  </si>
  <si>
    <t>Escolhas dadas</t>
  </si>
  <si>
    <t>Folha Sumário</t>
  </si>
  <si>
    <t xml:space="preserve">N.º de rapazes </t>
  </si>
  <si>
    <t>N.º de raparigas</t>
  </si>
  <si>
    <t>Nº total</t>
  </si>
  <si>
    <t>Profissão do pai</t>
  </si>
  <si>
    <t>Profissão da mãe</t>
  </si>
  <si>
    <t>Ano/Turma</t>
  </si>
  <si>
    <t>Mecânico</t>
  </si>
  <si>
    <t>Auxiliar de Geriatria</t>
  </si>
  <si>
    <t>Administrativa</t>
  </si>
  <si>
    <t>Pedreiro</t>
  </si>
  <si>
    <t>Doméstica</t>
  </si>
  <si>
    <t>Operadora de supermercado</t>
  </si>
  <si>
    <t>Carpinteiro</t>
  </si>
  <si>
    <t>Trabalhadora Rural</t>
  </si>
  <si>
    <t>Operadora de Loja</t>
  </si>
  <si>
    <t>Desempregada</t>
  </si>
  <si>
    <t>Assistente Operacional</t>
  </si>
  <si>
    <t>Talhante</t>
  </si>
  <si>
    <t>Empregado de café</t>
  </si>
  <si>
    <t>Engenheiro</t>
  </si>
  <si>
    <t>Professora</t>
  </si>
  <si>
    <t>Camionista</t>
  </si>
  <si>
    <t>Funcionária da escola</t>
  </si>
  <si>
    <t>Vaqueiro</t>
  </si>
  <si>
    <t>Pintor</t>
  </si>
  <si>
    <t>Funcionária de hotel</t>
  </si>
  <si>
    <t xml:space="preserve">Queijeira </t>
  </si>
  <si>
    <t>Agricultor</t>
  </si>
  <si>
    <t>Pensionista</t>
  </si>
  <si>
    <t>Desempregado</t>
  </si>
  <si>
    <t>Pastor</t>
  </si>
  <si>
    <t>Deempregada</t>
  </si>
  <si>
    <t>Cozinheira</t>
  </si>
  <si>
    <t>Engenheiro Agricola</t>
  </si>
  <si>
    <t>Trabalhador Rural</t>
  </si>
  <si>
    <t>Oficial de Justiça</t>
  </si>
  <si>
    <t>Diretora Financeira</t>
  </si>
  <si>
    <t>Empregada de mesa</t>
  </si>
  <si>
    <t>Empregada de balcão</t>
  </si>
  <si>
    <t>Funcionário Público</t>
  </si>
  <si>
    <t>Educadora de Infância</t>
  </si>
  <si>
    <t>Tratorista</t>
  </si>
  <si>
    <t>Eletricista</t>
  </si>
  <si>
    <t>Administrador</t>
  </si>
  <si>
    <t>Assistente Administrativa</t>
  </si>
  <si>
    <t>Polícia</t>
  </si>
  <si>
    <t>Assistente Técnica</t>
  </si>
  <si>
    <t>Empresário</t>
  </si>
  <si>
    <t>Artista Plástica</t>
  </si>
  <si>
    <t>Diretor de Delegação</t>
  </si>
  <si>
    <t>Gerente de Loja</t>
  </si>
  <si>
    <t>Bombeiro</t>
  </si>
  <si>
    <t>Serralheiro Civil</t>
  </si>
  <si>
    <t>Florista</t>
  </si>
  <si>
    <t>Extrusalista</t>
  </si>
  <si>
    <t>Biologa</t>
  </si>
  <si>
    <t>Empregada de Limpeza</t>
  </si>
  <si>
    <t>Comerciante</t>
  </si>
  <si>
    <t>Padeiro</t>
  </si>
  <si>
    <t>Auxiliar de Padaria</t>
  </si>
  <si>
    <t>Empresária</t>
  </si>
  <si>
    <t>Campino</t>
  </si>
  <si>
    <t>Assistente Técnico</t>
  </si>
  <si>
    <t>Professor</t>
  </si>
  <si>
    <t>Assitente Operacional</t>
  </si>
  <si>
    <t>Estufador</t>
  </si>
  <si>
    <t>Auxiliar</t>
  </si>
  <si>
    <t>Pasteleiro</t>
  </si>
  <si>
    <t>Enfermeira</t>
  </si>
  <si>
    <t xml:space="preserve">Auxiliar </t>
  </si>
  <si>
    <t>Oleira Ceramista</t>
  </si>
  <si>
    <t>GNR</t>
  </si>
  <si>
    <t>Servente</t>
  </si>
  <si>
    <t>Bancário</t>
  </si>
  <si>
    <t>Diretor de Serviços</t>
  </si>
  <si>
    <t>Educadora Social</t>
  </si>
  <si>
    <t>Técnico de Informática</t>
  </si>
  <si>
    <t>Diretora Administrativa</t>
  </si>
  <si>
    <t>Arqueologia</t>
  </si>
  <si>
    <t>Técnica de Seguros</t>
  </si>
  <si>
    <t>Agente de Viagens</t>
  </si>
  <si>
    <t>Estucador</t>
  </si>
  <si>
    <t>Operador de supermercado</t>
  </si>
  <si>
    <t>Operador de máquinas</t>
  </si>
  <si>
    <t>Categoria</t>
  </si>
  <si>
    <t>Nº dos que rejeitam</t>
  </si>
  <si>
    <t>Sector Secundário</t>
  </si>
  <si>
    <t>Sector Terciário</t>
  </si>
  <si>
    <t>Sector Primário</t>
  </si>
  <si>
    <t>Indiferenciado</t>
  </si>
  <si>
    <t>Contagem de Categoria2</t>
  </si>
  <si>
    <t>Contagem de Categoria Pais</t>
  </si>
  <si>
    <t>Contagem de Categoria Mães</t>
  </si>
  <si>
    <t>3-4 vezes</t>
  </si>
  <si>
    <t>Construtor</t>
  </si>
  <si>
    <t>Diretor de Produção de Adega</t>
  </si>
  <si>
    <t>Técnica de Reabilitação</t>
  </si>
  <si>
    <t>Nº</t>
  </si>
  <si>
    <t>Y</t>
  </si>
  <si>
    <t>X</t>
  </si>
  <si>
    <t>Ano</t>
  </si>
  <si>
    <t>3.º</t>
  </si>
  <si>
    <t>A</t>
  </si>
  <si>
    <t>B</t>
  </si>
  <si>
    <t>C</t>
  </si>
  <si>
    <t>4.º</t>
  </si>
  <si>
    <t>Nº de preferências global</t>
  </si>
  <si>
    <t>Nº de rejeições global</t>
  </si>
  <si>
    <t>TOTAIS EM CADA CRITÉRIO</t>
  </si>
  <si>
    <t>ESCOLHAS RECEBIDAS</t>
  </si>
  <si>
    <t>ESCOLHAS DADAS</t>
  </si>
  <si>
    <t>3-4  vezes</t>
  </si>
  <si>
    <t>Contar de 6-Tens irmãos?</t>
  </si>
  <si>
    <t>Alunos NEE</t>
  </si>
  <si>
    <t>Alunos integrados no RSI</t>
  </si>
  <si>
    <t>Alunos ASE</t>
  </si>
  <si>
    <t>Agressão nº</t>
  </si>
  <si>
    <t>Agressão%</t>
  </si>
  <si>
    <t xml:space="preserve">NEE </t>
  </si>
  <si>
    <t>RSI</t>
  </si>
  <si>
    <t>ASE</t>
  </si>
  <si>
    <t>Isolamento nº</t>
  </si>
  <si>
    <t>Isolamento %</t>
  </si>
  <si>
    <t>Lideranca nº</t>
  </si>
  <si>
    <t>Lideranca%</t>
  </si>
  <si>
    <t>Conduta pró-social nº</t>
  </si>
  <si>
    <t>Conduta pro-social%</t>
  </si>
  <si>
    <t>Vitimação nº</t>
  </si>
  <si>
    <t>Vitimação %</t>
  </si>
  <si>
    <t>Valores</t>
  </si>
  <si>
    <t>M</t>
  </si>
  <si>
    <t>F</t>
  </si>
  <si>
    <t>Preferencias</t>
  </si>
  <si>
    <t>Rejeições</t>
  </si>
  <si>
    <t>z2</t>
  </si>
  <si>
    <t>Agressão</t>
  </si>
  <si>
    <t>Isolamento Social</t>
  </si>
  <si>
    <t>Liderança</t>
  </si>
  <si>
    <t>Vitimação</t>
  </si>
  <si>
    <t>Conduta Pró-Social</t>
  </si>
  <si>
    <t>Rejeições%</t>
  </si>
  <si>
    <t>Preferências%</t>
  </si>
  <si>
    <t xml:space="preserve">Alunos NEE </t>
  </si>
  <si>
    <t>Alunos RSI</t>
  </si>
  <si>
    <t>Contar de B-Nos corredores</t>
  </si>
  <si>
    <t>Contar de D-No recreio</t>
  </si>
  <si>
    <t>Contar de E-No refeitório</t>
  </si>
  <si>
    <t>Contar de F-Nas casas de banho</t>
  </si>
  <si>
    <t>Contar de G-Outro sítio</t>
  </si>
  <si>
    <t>Corredores</t>
  </si>
  <si>
    <t>Casa de banho</t>
  </si>
  <si>
    <t>Refeitorio</t>
  </si>
  <si>
    <t>Outro</t>
  </si>
  <si>
    <t>Local</t>
  </si>
  <si>
    <t>Soma de Agressão</t>
  </si>
  <si>
    <t>Soma de Vitimação</t>
  </si>
  <si>
    <t>Vitima</t>
  </si>
  <si>
    <t>Agressor</t>
  </si>
  <si>
    <t>Contar de Vitima</t>
  </si>
  <si>
    <t>Contar de Agressor</t>
  </si>
  <si>
    <t>Pratica de bullying</t>
  </si>
  <si>
    <t xml:space="preserve">  </t>
  </si>
  <si>
    <t xml:space="preserve">   </t>
  </si>
  <si>
    <t>Bullying</t>
  </si>
  <si>
    <t>Agressão2</t>
  </si>
  <si>
    <t>Vitimação2</t>
  </si>
  <si>
    <t>Soma de Agressão2</t>
  </si>
  <si>
    <t>Soma de Vitimação2</t>
  </si>
  <si>
    <t>Contar de 1-Sexo</t>
  </si>
  <si>
    <t>Contar de 5-Já alguma vez chumbaste? Quantas?</t>
  </si>
  <si>
    <t>Contar de 7-O teu pai trabalha?</t>
  </si>
  <si>
    <t>Contar de 9-A tua mãe trabalha?</t>
  </si>
  <si>
    <t>Contar de 11-Tens amigos? Quantos?</t>
  </si>
  <si>
    <t>Contar de 14-Quantas vezes te fizeram mal, dentro da escola, desde que as aulas começaram?</t>
  </si>
  <si>
    <t>Contar de 13-Quantas vezes ficaste sozinho no recreio porque não quiseram brincar contigo?</t>
  </si>
  <si>
    <t>Contar de 15-Como é que te fizeram mal? A- Ninguém se meteu comigo</t>
  </si>
  <si>
    <t>Contar de B-Bateram-me, deram-me murros e pontapés</t>
  </si>
  <si>
    <t>Contar de C-Tiraram-me coisas</t>
  </si>
  <si>
    <t>Contar de D-Meteram-me medo</t>
  </si>
  <si>
    <t>Contar de E-Chamaram-me nomes feios</t>
  </si>
  <si>
    <t>Contar de F-Não me falaram</t>
  </si>
  <si>
    <t>Contar de G-Andaram a segredar e a falar sobre mim</t>
  </si>
  <si>
    <t>Contar de H-Fizeram-me outras coisas</t>
  </si>
  <si>
    <t>Bateram-me</t>
  </si>
  <si>
    <t>Chamaram-me  nomes feios</t>
  </si>
  <si>
    <t>Andaram a segredar e a falar mal de mim</t>
  </si>
  <si>
    <t>Contar de 16-Em que sítios te fizeram mal? A-Em lado nenhum</t>
  </si>
  <si>
    <t>Outro sitio</t>
  </si>
  <si>
    <t>Contar de 17B - Quem é que te fez mal? - Um menino</t>
  </si>
  <si>
    <t>Contar de 17B - Quem é que te fez mal? - Uma menina</t>
  </si>
  <si>
    <t>Contar de 17B - Quem é que te fez mal? - Muitos meninos</t>
  </si>
  <si>
    <t>Contar de 17B - Quem é que te fez mal? - Muitas meninas</t>
  </si>
  <si>
    <t>Contar de 17B - Quem é que te fez mal? - Muitos meninos e meninas</t>
  </si>
  <si>
    <t>Muitos meninos e muitas meninas</t>
  </si>
  <si>
    <t>Contar de 18-Disseste ao professor que outros meninos te fizeram mal?</t>
  </si>
  <si>
    <t>Contar de 19-Disseste aos teus pais que outros meninos te fizeram mal?</t>
  </si>
  <si>
    <t>Contar de 21-O que fazes quando vês que estão a fazer mal a um menino/menina da tua idade?</t>
  </si>
  <si>
    <t>Media</t>
  </si>
  <si>
    <t>Desvio padrão</t>
  </si>
  <si>
    <t>Minimo</t>
  </si>
  <si>
    <t>Maximo</t>
  </si>
  <si>
    <t>Contagem de 20-Há meninos/meninas que te defendem quando outros te tentam fazer mal?</t>
  </si>
  <si>
    <t>Contagem de 22-Durante este mês, quantas vezes fizeste mal a outros/outras meninos/meninas?</t>
  </si>
  <si>
    <t>Ninguem me faz mal</t>
  </si>
  <si>
    <t>Ninguém me ajuda-Já alguma vez chumbaste? Quantas?</t>
  </si>
  <si>
    <t>1Ninguém me ajuda-Como é que te fizeram mal? A- Ninguém se meteu comigo</t>
  </si>
  <si>
    <t>Contagem de 1Ninguém me ajuda-Como é que te fizeram mal? A- Ninguém se meteu comigo</t>
  </si>
  <si>
    <t>1Ninguém me ajuda</t>
  </si>
  <si>
    <t>Ninguem me ajuda</t>
  </si>
  <si>
    <t>\</t>
  </si>
  <si>
    <t>N.º</t>
  </si>
  <si>
    <t xml:space="preserve"> </t>
  </si>
  <si>
    <t>Masculino</t>
  </si>
  <si>
    <t>Feminino</t>
  </si>
  <si>
    <t>3.º ano</t>
  </si>
  <si>
    <t>4.º ano</t>
  </si>
  <si>
    <t>Totais</t>
  </si>
  <si>
    <t>Tabela 2: Distribuição dos participantes por género e idade</t>
  </si>
  <si>
    <t>Idades</t>
  </si>
  <si>
    <t>3 ou mais vezes</t>
  </si>
  <si>
    <t>1 irmão</t>
  </si>
  <si>
    <t>2 irmãos</t>
  </si>
  <si>
    <t>3 ou mais irmãos</t>
  </si>
  <si>
    <t>Não tem irmãos</t>
  </si>
  <si>
    <t>Tabelas metodologia</t>
  </si>
  <si>
    <t>Tabelas QAEANA</t>
  </si>
  <si>
    <t xml:space="preserve">Índices </t>
  </si>
  <si>
    <t>N</t>
  </si>
  <si>
    <t>Média</t>
  </si>
  <si>
    <t>Mínimo</t>
  </si>
  <si>
    <t>Máximo</t>
  </si>
  <si>
    <t>Índice preferências total</t>
  </si>
  <si>
    <t>Índice rejeições total</t>
  </si>
  <si>
    <t>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</si>
</sst>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00%"/>
    <numFmt numFmtId="165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D737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pivotButton="1"/>
    <xf numFmtId="0" fontId="0" fillId="0" borderId="0" xfId="0" applyNumberFormat="1"/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1" xfId="0" applyFont="1" applyBorder="1"/>
    <xf numFmtId="9" fontId="0" fillId="0" borderId="0" xfId="1" applyFont="1"/>
    <xf numFmtId="9" fontId="0" fillId="0" borderId="0" xfId="0" applyNumberFormat="1"/>
    <xf numFmtId="0" fontId="4" fillId="0" borderId="1" xfId="0" applyFont="1" applyBorder="1"/>
    <xf numFmtId="0" fontId="2" fillId="2" borderId="1" xfId="0" applyFont="1" applyFill="1" applyBorder="1"/>
    <xf numFmtId="0" fontId="1" fillId="3" borderId="7" xfId="0" applyNumberFormat="1" applyFont="1" applyFill="1" applyBorder="1"/>
    <xf numFmtId="0" fontId="0" fillId="0" borderId="0" xfId="0" applyAlignment="1">
      <alignment horizontal="left" indent="1"/>
    </xf>
    <xf numFmtId="0" fontId="1" fillId="0" borderId="6" xfId="0" applyNumberFormat="1" applyFont="1" applyBorder="1"/>
    <xf numFmtId="0" fontId="1" fillId="3" borderId="0" xfId="0" applyFont="1" applyFill="1" applyAlignment="1"/>
    <xf numFmtId="0" fontId="1" fillId="3" borderId="0" xfId="0" applyFont="1" applyFill="1"/>
    <xf numFmtId="0" fontId="1" fillId="0" borderId="1" xfId="0" applyFont="1" applyFill="1" applyBorder="1"/>
    <xf numFmtId="0" fontId="1" fillId="0" borderId="4" xfId="0" applyFont="1" applyFill="1" applyBorder="1" applyAlignment="1"/>
    <xf numFmtId="0" fontId="0" fillId="6" borderId="1" xfId="0" applyFill="1" applyBorder="1"/>
    <xf numFmtId="0" fontId="0" fillId="0" borderId="0" xfId="0" applyFill="1"/>
    <xf numFmtId="0" fontId="0" fillId="6" borderId="2" xfId="0" applyFill="1" applyBorder="1"/>
    <xf numFmtId="0" fontId="0" fillId="6" borderId="4" xfId="0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5" xfId="0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15" xfId="0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Fill="1"/>
    <xf numFmtId="0" fontId="5" fillId="0" borderId="15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0" fillId="0" borderId="12" xfId="0" applyFill="1" applyBorder="1"/>
    <xf numFmtId="0" fontId="0" fillId="0" borderId="0" xfId="0" applyFill="1" applyBorder="1" applyAlignment="1">
      <alignment horizontal="center" vertical="center" textRotation="255"/>
    </xf>
    <xf numFmtId="0" fontId="0" fillId="0" borderId="3" xfId="0" applyFill="1" applyBorder="1"/>
    <xf numFmtId="0" fontId="0" fillId="0" borderId="14" xfId="0" applyFill="1" applyBorder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0" fillId="0" borderId="10" xfId="0" applyFill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/>
    <xf numFmtId="0" fontId="0" fillId="0" borderId="1" xfId="0" applyFill="1" applyBorder="1" applyAlignment="1"/>
    <xf numFmtId="0" fontId="1" fillId="0" borderId="10" xfId="0" applyFont="1" applyFill="1" applyBorder="1"/>
    <xf numFmtId="0" fontId="1" fillId="0" borderId="1" xfId="0" applyFont="1" applyFill="1" applyBorder="1" applyAlignment="1">
      <alignment horizontal="center"/>
    </xf>
    <xf numFmtId="0" fontId="0" fillId="6" borderId="10" xfId="0" applyFill="1" applyBorder="1"/>
    <xf numFmtId="0" fontId="0" fillId="0" borderId="17" xfId="0" applyFill="1" applyBorder="1"/>
    <xf numFmtId="0" fontId="0" fillId="6" borderId="5" xfId="0" applyFill="1" applyBorder="1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/>
    <xf numFmtId="0" fontId="1" fillId="0" borderId="4" xfId="0" applyFont="1" applyFill="1" applyBorder="1"/>
    <xf numFmtId="0" fontId="1" fillId="0" borderId="1" xfId="0" applyFont="1" applyBorder="1" applyAlignment="1"/>
    <xf numFmtId="0" fontId="1" fillId="0" borderId="5" xfId="0" applyFont="1" applyBorder="1"/>
    <xf numFmtId="0" fontId="0" fillId="0" borderId="0" xfId="0" applyFill="1" applyBorder="1" applyAlignment="1">
      <alignment horizontal="center" vertical="center" textRotation="255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Fill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 vertical="center" textRotation="255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0" xfId="0" applyProtection="1"/>
    <xf numFmtId="0" fontId="0" fillId="0" borderId="1" xfId="0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 textRotation="255"/>
    </xf>
    <xf numFmtId="43" fontId="0" fillId="0" borderId="1" xfId="2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1" xfId="0" applyNumberFormat="1" applyBorder="1"/>
    <xf numFmtId="0" fontId="0" fillId="0" borderId="1" xfId="0" applyFont="1" applyFill="1" applyBorder="1"/>
    <xf numFmtId="0" fontId="0" fillId="0" borderId="0" xfId="0" applyAlignment="1">
      <alignment horizontal="left" indent="2"/>
    </xf>
    <xf numFmtId="1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10" fontId="1" fillId="0" borderId="1" xfId="1" applyNumberFormat="1" applyFont="1" applyBorder="1"/>
    <xf numFmtId="10" fontId="0" fillId="0" borderId="0" xfId="1" applyNumberFormat="1" applyFont="1"/>
    <xf numFmtId="164" fontId="0" fillId="0" borderId="0" xfId="1" applyNumberFormat="1" applyFont="1"/>
    <xf numFmtId="0" fontId="7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8" fillId="0" borderId="27" xfId="0" applyFont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top" wrapText="1"/>
    </xf>
    <xf numFmtId="10" fontId="8" fillId="0" borderId="32" xfId="0" applyNumberFormat="1" applyFont="1" applyBorder="1" applyAlignment="1">
      <alignment horizontal="center" vertical="top" wrapText="1"/>
    </xf>
    <xf numFmtId="0" fontId="8" fillId="7" borderId="27" xfId="0" applyFont="1" applyFill="1" applyBorder="1" applyAlignment="1">
      <alignment vertical="top" wrapText="1"/>
    </xf>
    <xf numFmtId="0" fontId="0" fillId="0" borderId="31" xfId="0" applyBorder="1" applyAlignment="1">
      <alignment horizontal="justify" wrapText="1"/>
    </xf>
    <xf numFmtId="0" fontId="8" fillId="8" borderId="32" xfId="0" applyFont="1" applyFill="1" applyBorder="1" applyAlignment="1">
      <alignment horizontal="center" wrapText="1"/>
    </xf>
    <xf numFmtId="10" fontId="8" fillId="8" borderId="32" xfId="0" applyNumberFormat="1" applyFont="1" applyFill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10" fillId="7" borderId="25" xfId="0" applyFont="1" applyFill="1" applyBorder="1" applyAlignment="1">
      <alignment horizontal="justify" vertical="top" wrapText="1"/>
    </xf>
    <xf numFmtId="0" fontId="8" fillId="7" borderId="25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center" vertical="top" wrapText="1"/>
    </xf>
    <xf numFmtId="9" fontId="8" fillId="0" borderId="32" xfId="0" applyNumberFormat="1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8" fillId="7" borderId="26" xfId="0" applyFont="1" applyFill="1" applyBorder="1" applyAlignment="1">
      <alignment vertical="top" wrapText="1"/>
    </xf>
    <xf numFmtId="0" fontId="8" fillId="7" borderId="27" xfId="0" applyFont="1" applyFill="1" applyBorder="1" applyAlignment="1">
      <alignment vertical="top" wrapText="1"/>
    </xf>
    <xf numFmtId="165" fontId="8" fillId="0" borderId="32" xfId="2" applyNumberFormat="1" applyFont="1" applyBorder="1" applyAlignment="1">
      <alignment horizontal="center" vertical="top" wrapText="1"/>
    </xf>
    <xf numFmtId="0" fontId="8" fillId="7" borderId="33" xfId="0" applyFont="1" applyFill="1" applyBorder="1" applyAlignment="1">
      <alignment wrapText="1"/>
    </xf>
    <xf numFmtId="0" fontId="8" fillId="7" borderId="30" xfId="0" applyFont="1" applyFill="1" applyBorder="1" applyAlignment="1">
      <alignment wrapText="1"/>
    </xf>
    <xf numFmtId="0" fontId="8" fillId="7" borderId="34" xfId="0" applyFont="1" applyFill="1" applyBorder="1" applyAlignment="1">
      <alignment wrapText="1"/>
    </xf>
    <xf numFmtId="0" fontId="8" fillId="7" borderId="32" xfId="0" applyFont="1" applyFill="1" applyBorder="1" applyAlignment="1">
      <alignment wrapText="1"/>
    </xf>
    <xf numFmtId="0" fontId="8" fillId="7" borderId="33" xfId="0" applyFont="1" applyFill="1" applyBorder="1" applyAlignment="1">
      <alignment vertical="top" wrapText="1"/>
    </xf>
    <xf numFmtId="0" fontId="8" fillId="7" borderId="29" xfId="0" applyFont="1" applyFill="1" applyBorder="1" applyAlignment="1">
      <alignment vertical="top" wrapText="1"/>
    </xf>
    <xf numFmtId="0" fontId="8" fillId="7" borderId="34" xfId="0" applyFont="1" applyFill="1" applyBorder="1" applyAlignment="1">
      <alignment vertical="top" wrapText="1"/>
    </xf>
    <xf numFmtId="0" fontId="11" fillId="7" borderId="3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8" fillId="0" borderId="31" xfId="0" applyNumberFormat="1" applyFont="1" applyBorder="1" applyAlignment="1">
      <alignment horizontal="center" vertical="top" wrapText="1"/>
    </xf>
    <xf numFmtId="9" fontId="8" fillId="0" borderId="31" xfId="0" applyNumberFormat="1" applyFont="1" applyBorder="1" applyAlignment="1">
      <alignment horizontal="center" vertical="top" wrapText="1"/>
    </xf>
    <xf numFmtId="10" fontId="0" fillId="0" borderId="1" xfId="0" applyNumberFormat="1" applyBorder="1"/>
    <xf numFmtId="10" fontId="0" fillId="0" borderId="1" xfId="1" applyNumberFormat="1" applyFont="1" applyBorder="1"/>
    <xf numFmtId="165" fontId="0" fillId="0" borderId="1" xfId="2" applyNumberFormat="1" applyFont="1" applyBorder="1"/>
    <xf numFmtId="165" fontId="10" fillId="0" borderId="1" xfId="2" applyNumberFormat="1" applyFont="1" applyBorder="1"/>
    <xf numFmtId="0" fontId="8" fillId="0" borderId="1" xfId="0" applyFont="1" applyBorder="1" applyAlignment="1">
      <alignment horizontal="center" vertical="top" wrapText="1"/>
    </xf>
    <xf numFmtId="10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10" fillId="0" borderId="0" xfId="0" applyFont="1" applyProtection="1">
      <protection hidden="1"/>
    </xf>
    <xf numFmtId="0" fontId="13" fillId="0" borderId="15" xfId="0" applyFont="1" applyBorder="1" applyAlignment="1" applyProtection="1">
      <protection hidden="1"/>
    </xf>
    <xf numFmtId="0" fontId="13" fillId="0" borderId="0" xfId="0" applyFont="1" applyBorder="1" applyAlignment="1" applyProtection="1">
      <protection hidden="1"/>
    </xf>
    <xf numFmtId="0" fontId="14" fillId="0" borderId="0" xfId="0" applyFont="1" applyBorder="1" applyAlignment="1" applyProtection="1">
      <protection hidden="1"/>
    </xf>
    <xf numFmtId="0" fontId="15" fillId="0" borderId="0" xfId="0" applyFont="1" applyBorder="1" applyProtection="1"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13" fillId="0" borderId="15" xfId="0" applyFont="1" applyBorder="1" applyProtection="1">
      <protection hidden="1"/>
    </xf>
    <xf numFmtId="0" fontId="10" fillId="0" borderId="0" xfId="0" applyFont="1" applyBorder="1" applyAlignment="1" applyProtection="1">
      <alignment horizontal="left"/>
      <protection hidden="1"/>
    </xf>
    <xf numFmtId="0" fontId="10" fillId="0" borderId="15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6" fillId="0" borderId="15" xfId="0" applyFont="1" applyBorder="1" applyAlignment="1" applyProtection="1">
      <alignment horizontal="right"/>
      <protection hidden="1"/>
    </xf>
    <xf numFmtId="0" fontId="16" fillId="0" borderId="13" xfId="0" applyFont="1" applyBorder="1" applyAlignment="1" applyProtection="1">
      <alignment horizontal="right"/>
      <protection hidden="1"/>
    </xf>
    <xf numFmtId="0" fontId="10" fillId="0" borderId="12" xfId="0" applyFont="1" applyBorder="1" applyProtection="1">
      <protection hidden="1"/>
    </xf>
    <xf numFmtId="0" fontId="13" fillId="5" borderId="1" xfId="0" applyFont="1" applyFill="1" applyBorder="1" applyAlignment="1" applyProtection="1">
      <alignment horizontal="center"/>
      <protection hidden="1"/>
    </xf>
    <xf numFmtId="0" fontId="13" fillId="4" borderId="1" xfId="0" applyFont="1" applyFill="1" applyBorder="1" applyAlignment="1" applyProtection="1">
      <alignment horizontal="center"/>
      <protection hidden="1"/>
    </xf>
    <xf numFmtId="0" fontId="13" fillId="4" borderId="18" xfId="0" applyFont="1" applyFill="1" applyBorder="1" applyAlignment="1" applyProtection="1">
      <alignment horizontal="center"/>
      <protection hidden="1"/>
    </xf>
    <xf numFmtId="0" fontId="13" fillId="5" borderId="4" xfId="0" applyFont="1" applyFill="1" applyBorder="1" applyAlignment="1" applyProtection="1">
      <alignment horizontal="center"/>
      <protection hidden="1"/>
    </xf>
    <xf numFmtId="0" fontId="13" fillId="4" borderId="2" xfId="0" applyFont="1" applyFill="1" applyBorder="1" applyAlignment="1" applyProtection="1">
      <alignment horizontal="center"/>
      <protection hidden="1"/>
    </xf>
    <xf numFmtId="0" fontId="17" fillId="5" borderId="4" xfId="0" applyFont="1" applyFill="1" applyBorder="1" applyAlignment="1" applyProtection="1">
      <alignment horizontal="center"/>
      <protection hidden="1"/>
    </xf>
    <xf numFmtId="0" fontId="17" fillId="4" borderId="1" xfId="0" applyFont="1" applyFill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right"/>
      <protection hidden="1"/>
    </xf>
    <xf numFmtId="0" fontId="13" fillId="0" borderId="3" xfId="0" applyFont="1" applyBorder="1" applyProtection="1">
      <protection hidden="1"/>
    </xf>
    <xf numFmtId="0" fontId="10" fillId="6" borderId="21" xfId="0" applyFont="1" applyFill="1" applyBorder="1" applyAlignment="1" applyProtection="1">
      <alignment horizontal="center"/>
      <protection hidden="1"/>
    </xf>
    <xf numFmtId="0" fontId="10" fillId="6" borderId="1" xfId="0" applyFont="1" applyFill="1" applyBorder="1" applyAlignment="1" applyProtection="1">
      <alignment horizontal="center"/>
      <protection hidden="1"/>
    </xf>
    <xf numFmtId="0" fontId="10" fillId="6" borderId="18" xfId="0" applyFont="1" applyFill="1" applyBorder="1" applyAlignment="1" applyProtection="1">
      <alignment horizontal="center"/>
      <protection hidden="1"/>
    </xf>
    <xf numFmtId="0" fontId="10" fillId="5" borderId="4" xfId="0" applyFon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10" fillId="5" borderId="1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2" xfId="0" applyFont="1" applyFill="1" applyBorder="1" applyAlignment="1" applyProtection="1">
      <alignment horizontal="center"/>
      <protection hidden="1"/>
    </xf>
    <xf numFmtId="0" fontId="18" fillId="5" borderId="4" xfId="0" applyFont="1" applyFill="1" applyBorder="1" applyAlignment="1" applyProtection="1">
      <alignment horizontal="center"/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0" fontId="10" fillId="5" borderId="21" xfId="0" applyFont="1" applyFill="1" applyBorder="1" applyAlignment="1" applyProtection="1">
      <alignment horizontal="center"/>
      <protection hidden="1"/>
    </xf>
    <xf numFmtId="0" fontId="10" fillId="6" borderId="4" xfId="0" applyFont="1" applyFill="1" applyBorder="1" applyAlignment="1" applyProtection="1">
      <alignment horizontal="center"/>
      <protection hidden="1"/>
    </xf>
    <xf numFmtId="0" fontId="10" fillId="6" borderId="2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Protection="1">
      <protection hidden="1"/>
    </xf>
    <xf numFmtId="0" fontId="13" fillId="0" borderId="2" xfId="0" applyFont="1" applyFill="1" applyBorder="1" applyAlignment="1" applyProtection="1">
      <alignment horizontal="right"/>
      <protection hidden="1"/>
    </xf>
    <xf numFmtId="0" fontId="13" fillId="0" borderId="3" xfId="0" applyFont="1" applyFill="1" applyBorder="1" applyProtection="1">
      <protection hidden="1"/>
    </xf>
    <xf numFmtId="0" fontId="13" fillId="0" borderId="2" xfId="0" applyFont="1" applyFill="1" applyBorder="1" applyProtection="1">
      <protection hidden="1"/>
    </xf>
    <xf numFmtId="0" fontId="13" fillId="0" borderId="4" xfId="0" applyFont="1" applyFill="1" applyBorder="1" applyProtection="1">
      <protection hidden="1"/>
    </xf>
    <xf numFmtId="0" fontId="10" fillId="0" borderId="21" xfId="0" applyFont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18" xfId="0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13" fillId="0" borderId="1" xfId="0" applyFont="1" applyFill="1" applyBorder="1" applyProtection="1">
      <protection hidden="1"/>
    </xf>
    <xf numFmtId="0" fontId="13" fillId="0" borderId="19" xfId="0" applyFont="1" applyFill="1" applyBorder="1" applyProtection="1">
      <protection hidden="1"/>
    </xf>
    <xf numFmtId="10" fontId="10" fillId="0" borderId="20" xfId="1" applyNumberFormat="1" applyFont="1" applyBorder="1" applyAlignment="1" applyProtection="1">
      <alignment horizontal="center"/>
      <protection hidden="1"/>
    </xf>
    <xf numFmtId="10" fontId="10" fillId="0" borderId="3" xfId="1" applyNumberFormat="1" applyFont="1" applyBorder="1" applyAlignment="1" applyProtection="1">
      <alignment horizontal="center"/>
      <protection hidden="1"/>
    </xf>
    <xf numFmtId="0" fontId="13" fillId="5" borderId="2" xfId="0" applyFont="1" applyFill="1" applyBorder="1" applyProtection="1">
      <protection hidden="1"/>
    </xf>
    <xf numFmtId="0" fontId="13" fillId="5" borderId="19" xfId="0" applyFont="1" applyFill="1" applyBorder="1" applyProtection="1">
      <protection hidden="1"/>
    </xf>
    <xf numFmtId="0" fontId="13" fillId="4" borderId="2" xfId="0" applyFont="1" applyFill="1" applyBorder="1" applyProtection="1">
      <protection hidden="1"/>
    </xf>
    <xf numFmtId="0" fontId="13" fillId="4" borderId="19" xfId="0" applyFont="1" applyFill="1" applyBorder="1" applyProtection="1">
      <protection hidden="1"/>
    </xf>
    <xf numFmtId="0" fontId="10" fillId="0" borderId="15" xfId="0" applyFont="1" applyBorder="1" applyAlignment="1" applyProtection="1">
      <protection hidden="1"/>
    </xf>
    <xf numFmtId="0" fontId="13" fillId="0" borderId="0" xfId="0" applyFont="1" applyFill="1" applyBorder="1" applyProtection="1">
      <protection hidden="1"/>
    </xf>
    <xf numFmtId="0" fontId="10" fillId="0" borderId="0" xfId="0" applyFont="1" applyFill="1" applyBorder="1" applyProtection="1">
      <protection hidden="1"/>
    </xf>
    <xf numFmtId="0" fontId="10" fillId="0" borderId="0" xfId="0" applyFont="1" applyBorder="1" applyAlignme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3" fillId="0" borderId="15" xfId="0" applyFont="1" applyBorder="1" applyAlignment="1" applyProtection="1">
      <alignment horizontal="center" vertical="center" wrapText="1"/>
      <protection hidden="1"/>
    </xf>
    <xf numFmtId="0" fontId="13" fillId="0" borderId="4" xfId="0" applyFont="1" applyBorder="1" applyProtection="1">
      <protection hidden="1"/>
    </xf>
    <xf numFmtId="0" fontId="10" fillId="0" borderId="0" xfId="0" applyFont="1" applyFill="1" applyProtection="1">
      <protection hidden="1"/>
    </xf>
    <xf numFmtId="0" fontId="15" fillId="0" borderId="0" xfId="0" applyFont="1" applyFill="1" applyBorder="1" applyProtection="1">
      <protection hidden="1"/>
    </xf>
    <xf numFmtId="0" fontId="10" fillId="0" borderId="24" xfId="0" applyFont="1" applyBorder="1" applyAlignment="1" applyProtection="1">
      <alignment horizontal="center"/>
      <protection hidden="1"/>
    </xf>
    <xf numFmtId="10" fontId="10" fillId="0" borderId="2" xfId="1" applyNumberFormat="1" applyFont="1" applyBorder="1" applyAlignment="1" applyProtection="1">
      <alignment horizontal="center"/>
      <protection hidden="1"/>
    </xf>
    <xf numFmtId="0" fontId="13" fillId="5" borderId="4" xfId="0" applyFont="1" applyFill="1" applyBorder="1" applyProtection="1">
      <protection hidden="1"/>
    </xf>
    <xf numFmtId="0" fontId="13" fillId="4" borderId="4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5" borderId="2" xfId="0" applyFont="1" applyFill="1" applyBorder="1" applyAlignment="1" applyProtection="1">
      <alignment horizontal="center"/>
      <protection hidden="1"/>
    </xf>
    <xf numFmtId="0" fontId="10" fillId="5" borderId="2" xfId="0" applyFont="1" applyFill="1" applyBorder="1" applyAlignment="1" applyProtection="1">
      <alignment horizontal="center"/>
      <protection hidden="1"/>
    </xf>
    <xf numFmtId="0" fontId="10" fillId="5" borderId="3" xfId="0" applyFont="1" applyFill="1" applyBorder="1" applyAlignment="1" applyProtection="1">
      <alignment horizontal="center"/>
      <protection hidden="1"/>
    </xf>
    <xf numFmtId="0" fontId="10" fillId="0" borderId="16" xfId="0" applyFont="1" applyBorder="1" applyProtection="1">
      <protection hidden="1"/>
    </xf>
    <xf numFmtId="0" fontId="14" fillId="0" borderId="15" xfId="0" applyFont="1" applyBorder="1" applyAlignment="1" applyProtection="1">
      <protection hidden="1"/>
    </xf>
    <xf numFmtId="0" fontId="15" fillId="0" borderId="15" xfId="0" applyFont="1" applyBorder="1" applyProtection="1">
      <protection hidden="1"/>
    </xf>
    <xf numFmtId="0" fontId="13" fillId="4" borderId="3" xfId="0" applyFont="1" applyFill="1" applyBorder="1" applyAlignment="1" applyProtection="1">
      <alignment horizontal="center"/>
      <protection hidden="1"/>
    </xf>
    <xf numFmtId="0" fontId="13" fillId="5" borderId="3" xfId="0" applyFont="1" applyFill="1" applyBorder="1" applyAlignment="1" applyProtection="1">
      <alignment horizontal="center"/>
      <protection hidden="1"/>
    </xf>
    <xf numFmtId="0" fontId="10" fillId="4" borderId="4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center"/>
      <protection hidden="1"/>
    </xf>
    <xf numFmtId="0" fontId="10" fillId="6" borderId="3" xfId="0" applyFont="1" applyFill="1" applyBorder="1" applyAlignment="1" applyProtection="1">
      <alignment horizontal="center"/>
      <protection hidden="1"/>
    </xf>
    <xf numFmtId="0" fontId="13" fillId="0" borderId="14" xfId="0" applyFont="1" applyFill="1" applyBorder="1" applyProtection="1">
      <protection hidden="1"/>
    </xf>
    <xf numFmtId="0" fontId="10" fillId="0" borderId="5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/>
      <protection hidden="1"/>
    </xf>
    <xf numFmtId="0" fontId="10" fillId="0" borderId="5" xfId="0" applyFont="1" applyFill="1" applyBorder="1" applyAlignment="1" applyProtection="1">
      <alignment horizontal="center"/>
      <protection hidden="1"/>
    </xf>
    <xf numFmtId="0" fontId="10" fillId="0" borderId="14" xfId="0" applyFont="1" applyFill="1" applyBorder="1" applyAlignment="1" applyProtection="1">
      <alignment horizontal="center"/>
      <protection hidden="1"/>
    </xf>
    <xf numFmtId="0" fontId="10" fillId="0" borderId="12" xfId="0" applyFont="1" applyFill="1" applyBorder="1" applyAlignment="1" applyProtection="1">
      <alignment horizontal="center"/>
      <protection hidden="1"/>
    </xf>
    <xf numFmtId="0" fontId="10" fillId="0" borderId="14" xfId="0" applyFont="1" applyBorder="1" applyAlignment="1" applyProtection="1">
      <alignment horizontal="center"/>
      <protection hidden="1"/>
    </xf>
    <xf numFmtId="0" fontId="13" fillId="5" borderId="21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protection hidden="1"/>
    </xf>
    <xf numFmtId="10" fontId="10" fillId="0" borderId="1" xfId="1" applyNumberFormat="1" applyFont="1" applyBorder="1" applyAlignment="1" applyProtection="1">
      <alignment horizontal="center"/>
      <protection hidden="1"/>
    </xf>
    <xf numFmtId="0" fontId="10" fillId="4" borderId="2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center"/>
      <protection hidden="1"/>
    </xf>
    <xf numFmtId="0" fontId="10" fillId="4" borderId="4" xfId="0" applyFont="1" applyFill="1" applyBorder="1" applyAlignment="1" applyProtection="1">
      <alignment horizontal="center"/>
      <protection hidden="1"/>
    </xf>
    <xf numFmtId="0" fontId="10" fillId="5" borderId="4" xfId="0" applyFont="1" applyFill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10" fillId="0" borderId="5" xfId="0" applyFont="1" applyFill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10" fillId="5" borderId="1" xfId="0" applyFont="1" applyFill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12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protection hidden="1"/>
    </xf>
    <xf numFmtId="0" fontId="13" fillId="0" borderId="4" xfId="0" applyFont="1" applyBorder="1" applyAlignme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3" xfId="0" applyFont="1" applyBorder="1" applyAlignment="1" applyProtection="1">
      <alignment vertical="center"/>
      <protection hidden="1"/>
    </xf>
    <xf numFmtId="0" fontId="13" fillId="0" borderId="4" xfId="0" applyFont="1" applyBorder="1" applyAlignment="1" applyProtection="1">
      <alignment vertical="center"/>
      <protection hidden="1"/>
    </xf>
    <xf numFmtId="0" fontId="1" fillId="3" borderId="0" xfId="0" applyFont="1" applyFill="1" applyAlignment="1">
      <alignment horizontal="center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10" fontId="10" fillId="4" borderId="2" xfId="1" applyNumberFormat="1" applyFont="1" applyFill="1" applyBorder="1" applyAlignment="1" applyProtection="1">
      <alignment horizontal="center"/>
      <protection hidden="1"/>
    </xf>
    <xf numFmtId="10" fontId="10" fillId="4" borderId="3" xfId="1" applyNumberFormat="1" applyFont="1" applyFill="1" applyBorder="1" applyAlignment="1" applyProtection="1">
      <alignment horizontal="center"/>
      <protection hidden="1"/>
    </xf>
    <xf numFmtId="10" fontId="10" fillId="4" borderId="4" xfId="1" applyNumberFormat="1" applyFont="1" applyFill="1" applyBorder="1" applyAlignment="1" applyProtection="1">
      <alignment horizontal="center"/>
      <protection hidden="1"/>
    </xf>
    <xf numFmtId="0" fontId="10" fillId="4" borderId="2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center"/>
      <protection hidden="1"/>
    </xf>
    <xf numFmtId="0" fontId="10" fillId="4" borderId="4" xfId="0" applyFont="1" applyFill="1" applyBorder="1" applyAlignment="1" applyProtection="1">
      <alignment horizontal="center"/>
      <protection hidden="1"/>
    </xf>
    <xf numFmtId="10" fontId="10" fillId="5" borderId="2" xfId="1" applyNumberFormat="1" applyFont="1" applyFill="1" applyBorder="1" applyAlignment="1" applyProtection="1">
      <alignment horizontal="center"/>
      <protection hidden="1"/>
    </xf>
    <xf numFmtId="10" fontId="10" fillId="5" borderId="3" xfId="1" applyNumberFormat="1" applyFont="1" applyFill="1" applyBorder="1" applyAlignment="1" applyProtection="1">
      <alignment horizontal="center"/>
      <protection hidden="1"/>
    </xf>
    <xf numFmtId="10" fontId="10" fillId="5" borderId="4" xfId="1" applyNumberFormat="1" applyFont="1" applyFill="1" applyBorder="1" applyAlignment="1" applyProtection="1">
      <alignment horizontal="center"/>
      <protection hidden="1"/>
    </xf>
    <xf numFmtId="0" fontId="13" fillId="4" borderId="11" xfId="0" applyFont="1" applyFill="1" applyBorder="1" applyAlignment="1" applyProtection="1">
      <alignment horizontal="center" vertical="center"/>
      <protection hidden="1"/>
    </xf>
    <xf numFmtId="0" fontId="13" fillId="4" borderId="17" xfId="0" applyFont="1" applyFill="1" applyBorder="1" applyAlignment="1" applyProtection="1">
      <alignment horizontal="center" vertical="center"/>
      <protection hidden="1"/>
    </xf>
    <xf numFmtId="0" fontId="13" fillId="4" borderId="13" xfId="0" applyFont="1" applyFill="1" applyBorder="1" applyAlignment="1" applyProtection="1">
      <alignment horizontal="center" vertical="center"/>
      <protection hidden="1"/>
    </xf>
    <xf numFmtId="0" fontId="13" fillId="4" borderId="14" xfId="0" applyFont="1" applyFill="1" applyBorder="1" applyAlignment="1" applyProtection="1">
      <alignment horizontal="center" vertical="center"/>
      <protection hidden="1"/>
    </xf>
    <xf numFmtId="0" fontId="13" fillId="5" borderId="11" xfId="0" applyFont="1" applyFill="1" applyBorder="1" applyAlignment="1" applyProtection="1">
      <alignment horizontal="center" vertical="center"/>
      <protection hidden="1"/>
    </xf>
    <xf numFmtId="0" fontId="13" fillId="5" borderId="17" xfId="0" applyFont="1" applyFill="1" applyBorder="1" applyAlignment="1" applyProtection="1">
      <alignment horizontal="center" vertical="center"/>
      <protection hidden="1"/>
    </xf>
    <xf numFmtId="0" fontId="13" fillId="5" borderId="13" xfId="0" applyFont="1" applyFill="1" applyBorder="1" applyAlignment="1" applyProtection="1">
      <alignment horizontal="center" vertical="center"/>
      <protection hidden="1"/>
    </xf>
    <xf numFmtId="0" fontId="13" fillId="5" borderId="14" xfId="0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 applyProtection="1">
      <alignment horizontal="center"/>
      <protection hidden="1"/>
    </xf>
    <xf numFmtId="0" fontId="10" fillId="5" borderId="3" xfId="0" applyFont="1" applyFill="1" applyBorder="1" applyAlignment="1" applyProtection="1">
      <alignment horizontal="center"/>
      <protection hidden="1"/>
    </xf>
    <xf numFmtId="0" fontId="10" fillId="5" borderId="4" xfId="0" applyFont="1" applyFill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10" fillId="0" borderId="2" xfId="0" applyFont="1" applyFill="1" applyBorder="1" applyAlignment="1" applyProtection="1">
      <alignment horizontal="center"/>
      <protection hidden="1"/>
    </xf>
    <xf numFmtId="0" fontId="10" fillId="0" borderId="3" xfId="0" applyFont="1" applyFill="1" applyBorder="1" applyAlignment="1" applyProtection="1">
      <alignment horizontal="center"/>
      <protection hidden="1"/>
    </xf>
    <xf numFmtId="0" fontId="13" fillId="0" borderId="2" xfId="0" applyFont="1" applyFill="1" applyBorder="1" applyAlignment="1" applyProtection="1">
      <alignment horizontal="center"/>
      <protection hidden="1"/>
    </xf>
    <xf numFmtId="0" fontId="13" fillId="0" borderId="4" xfId="0" applyFont="1" applyFill="1" applyBorder="1" applyAlignment="1" applyProtection="1">
      <alignment horizontal="center"/>
      <protection hidden="1"/>
    </xf>
    <xf numFmtId="0" fontId="13" fillId="0" borderId="11" xfId="0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horizontal="center" vertical="center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4" fillId="0" borderId="15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0" fillId="0" borderId="10" xfId="0" applyFont="1" applyFill="1" applyBorder="1" applyAlignment="1" applyProtection="1">
      <alignment horizontal="center"/>
      <protection hidden="1"/>
    </xf>
    <xf numFmtId="0" fontId="10" fillId="0" borderId="8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0" fillId="0" borderId="5" xfId="0" applyFont="1" applyFill="1" applyBorder="1" applyAlignment="1" applyProtection="1">
      <alignment horizontal="center"/>
      <protection hidden="1"/>
    </xf>
    <xf numFmtId="0" fontId="10" fillId="2" borderId="3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 applyProtection="1">
      <alignment horizont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3" fillId="0" borderId="11" xfId="0" applyFont="1" applyFill="1" applyBorder="1" applyAlignment="1" applyProtection="1">
      <alignment horizontal="center" vertical="center"/>
      <protection hidden="1"/>
    </xf>
    <xf numFmtId="0" fontId="13" fillId="0" borderId="16" xfId="0" applyFont="1" applyFill="1" applyBorder="1" applyAlignment="1" applyProtection="1">
      <alignment horizontal="center" vertical="center"/>
      <protection hidden="1"/>
    </xf>
    <xf numFmtId="0" fontId="13" fillId="0" borderId="15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3" fillId="0" borderId="13" xfId="0" applyFont="1" applyFill="1" applyBorder="1" applyAlignment="1" applyProtection="1">
      <alignment horizontal="center" vertical="center"/>
      <protection hidden="1"/>
    </xf>
    <xf numFmtId="0" fontId="13" fillId="0" borderId="12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textRotation="255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0" borderId="17" xfId="0" applyFont="1" applyBorder="1" applyAlignment="1" applyProtection="1">
      <alignment horizontal="center" vertical="center"/>
      <protection hidden="1"/>
    </xf>
    <xf numFmtId="0" fontId="10" fillId="0" borderId="11" xfId="0" applyFont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/>
      <protection hidden="1"/>
    </xf>
    <xf numFmtId="0" fontId="10" fillId="0" borderId="10" xfId="0" applyFont="1" applyBorder="1" applyAlignment="1" applyProtection="1">
      <alignment horizontal="center"/>
      <protection hidden="1"/>
    </xf>
    <xf numFmtId="0" fontId="10" fillId="0" borderId="8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alignment horizont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8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alignment horizontal="center"/>
      <protection hidden="1"/>
    </xf>
    <xf numFmtId="0" fontId="10" fillId="5" borderId="14" xfId="0" applyFont="1" applyFill="1" applyBorder="1" applyAlignment="1" applyProtection="1">
      <alignment horizontal="center"/>
      <protection hidden="1"/>
    </xf>
    <xf numFmtId="0" fontId="13" fillId="0" borderId="15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10" fontId="10" fillId="4" borderId="20" xfId="1" applyNumberFormat="1" applyFont="1" applyFill="1" applyBorder="1" applyAlignment="1" applyProtection="1">
      <alignment horizontal="center"/>
      <protection hidden="1"/>
    </xf>
    <xf numFmtId="10" fontId="10" fillId="4" borderId="19" xfId="1" applyNumberFormat="1" applyFont="1" applyFill="1" applyBorder="1" applyAlignment="1" applyProtection="1">
      <alignment horizontal="center"/>
      <protection hidden="1"/>
    </xf>
    <xf numFmtId="0" fontId="10" fillId="4" borderId="20" xfId="0" applyFont="1" applyFill="1" applyBorder="1" applyAlignment="1" applyProtection="1">
      <alignment horizontal="center"/>
      <protection hidden="1"/>
    </xf>
    <xf numFmtId="0" fontId="10" fillId="4" borderId="19" xfId="0" applyFont="1" applyFill="1" applyBorder="1" applyAlignment="1" applyProtection="1">
      <alignment horizontal="center"/>
      <protection hidden="1"/>
    </xf>
    <xf numFmtId="10" fontId="10" fillId="5" borderId="20" xfId="1" applyNumberFormat="1" applyFont="1" applyFill="1" applyBorder="1" applyAlignment="1" applyProtection="1">
      <alignment horizontal="center"/>
      <protection hidden="1"/>
    </xf>
    <xf numFmtId="10" fontId="10" fillId="5" borderId="19" xfId="1" applyNumberFormat="1" applyFont="1" applyFill="1" applyBorder="1" applyAlignment="1" applyProtection="1">
      <alignment horizontal="center"/>
      <protection hidden="1"/>
    </xf>
    <xf numFmtId="0" fontId="13" fillId="4" borderId="16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center" vertical="center"/>
      <protection hidden="1"/>
    </xf>
    <xf numFmtId="0" fontId="10" fillId="5" borderId="20" xfId="0" applyFont="1" applyFill="1" applyBorder="1" applyAlignment="1" applyProtection="1">
      <alignment horizontal="center"/>
      <protection hidden="1"/>
    </xf>
    <xf numFmtId="0" fontId="10" fillId="5" borderId="19" xfId="0" applyFont="1" applyFill="1" applyBorder="1" applyAlignment="1" applyProtection="1">
      <alignment horizontal="center"/>
      <protection hidden="1"/>
    </xf>
    <xf numFmtId="0" fontId="13" fillId="5" borderId="16" xfId="0" applyFont="1" applyFill="1" applyBorder="1" applyAlignment="1" applyProtection="1">
      <alignment horizontal="center" vertical="center"/>
      <protection hidden="1"/>
    </xf>
    <xf numFmtId="0" fontId="13" fillId="5" borderId="12" xfId="0" applyFont="1" applyFill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/>
      <protection hidden="1"/>
    </xf>
    <xf numFmtId="0" fontId="10" fillId="0" borderId="19" xfId="0" applyFont="1" applyBorder="1" applyAlignment="1" applyProtection="1">
      <alignment horizontal="center"/>
      <protection hidden="1"/>
    </xf>
    <xf numFmtId="0" fontId="13" fillId="0" borderId="19" xfId="0" applyFont="1" applyFill="1" applyBorder="1" applyAlignment="1" applyProtection="1">
      <alignment horizontal="center"/>
      <protection hidden="1"/>
    </xf>
    <xf numFmtId="0" fontId="10" fillId="4" borderId="22" xfId="0" applyFont="1" applyFill="1" applyBorder="1" applyAlignment="1" applyProtection="1">
      <alignment horizontal="center"/>
      <protection hidden="1"/>
    </xf>
    <xf numFmtId="0" fontId="10" fillId="4" borderId="23" xfId="0" applyFont="1" applyFill="1" applyBorder="1" applyAlignment="1" applyProtection="1">
      <alignment horizontal="center"/>
      <protection hidden="1"/>
    </xf>
    <xf numFmtId="0" fontId="10" fillId="5" borderId="22" xfId="0" applyFont="1" applyFill="1" applyBorder="1" applyAlignment="1" applyProtection="1">
      <alignment horizontal="center"/>
      <protection hidden="1"/>
    </xf>
    <xf numFmtId="0" fontId="10" fillId="5" borderId="23" xfId="0" applyFont="1" applyFill="1" applyBorder="1" applyAlignment="1" applyProtection="1">
      <alignment horizontal="center"/>
      <protection hidden="1"/>
    </xf>
    <xf numFmtId="0" fontId="13" fillId="0" borderId="10" xfId="0" applyFont="1" applyBorder="1" applyAlignment="1" applyProtection="1">
      <alignment horizontal="center" vertical="center" textRotation="255"/>
      <protection hidden="1"/>
    </xf>
    <xf numFmtId="0" fontId="13" fillId="0" borderId="8" xfId="0" applyFont="1" applyBorder="1" applyAlignment="1" applyProtection="1">
      <alignment horizontal="center" vertical="center" textRotation="255"/>
      <protection hidden="1"/>
    </xf>
    <xf numFmtId="0" fontId="13" fillId="0" borderId="5" xfId="0" applyFont="1" applyBorder="1" applyAlignment="1" applyProtection="1">
      <alignment horizontal="center" vertical="center" textRotation="255"/>
      <protection hidden="1"/>
    </xf>
    <xf numFmtId="0" fontId="13" fillId="0" borderId="10" xfId="0" applyFont="1" applyBorder="1" applyAlignment="1" applyProtection="1">
      <alignment horizontal="center" vertical="center"/>
      <protection hidden="1"/>
    </xf>
    <xf numFmtId="0" fontId="13" fillId="0" borderId="8" xfId="0" applyFont="1" applyBorder="1" applyAlignment="1" applyProtection="1">
      <alignment horizontal="center" vertical="center"/>
      <protection hidden="1"/>
    </xf>
    <xf numFmtId="10" fontId="10" fillId="4" borderId="1" xfId="1" applyNumberFormat="1" applyFon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10" fontId="10" fillId="5" borderId="1" xfId="1" applyNumberFormat="1" applyFont="1" applyFill="1" applyBorder="1" applyAlignment="1" applyProtection="1">
      <alignment horizontal="center"/>
      <protection hidden="1"/>
    </xf>
    <xf numFmtId="0" fontId="10" fillId="5" borderId="1" xfId="0" applyFont="1" applyFill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16" xfId="0" applyFont="1" applyBorder="1" applyAlignment="1" applyProtection="1">
      <alignment horizontal="center"/>
      <protection hidden="1"/>
    </xf>
    <xf numFmtId="0" fontId="10" fillId="0" borderId="12" xfId="0" applyFont="1" applyBorder="1" applyAlignment="1" applyProtection="1">
      <alignment horizontal="center"/>
      <protection hidden="1"/>
    </xf>
    <xf numFmtId="0" fontId="13" fillId="0" borderId="5" xfId="0" applyFont="1" applyBorder="1" applyAlignment="1" applyProtection="1">
      <alignment horizontal="center"/>
      <protection hidden="1"/>
    </xf>
    <xf numFmtId="0" fontId="10" fillId="0" borderId="16" xfId="0" applyFont="1" applyFill="1" applyBorder="1" applyAlignment="1" applyProtection="1">
      <alignment horizontal="center"/>
      <protection hidden="1"/>
    </xf>
    <xf numFmtId="0" fontId="10" fillId="0" borderId="12" xfId="0" applyFont="1" applyFill="1" applyBorder="1" applyAlignment="1" applyProtection="1">
      <alignment horizontal="center"/>
      <protection hidden="1"/>
    </xf>
    <xf numFmtId="0" fontId="13" fillId="0" borderId="17" xfId="0" applyFont="1" applyFill="1" applyBorder="1" applyAlignment="1" applyProtection="1">
      <alignment horizontal="center" vertical="center"/>
      <protection hidden="1"/>
    </xf>
    <xf numFmtId="0" fontId="13" fillId="0" borderId="9" xfId="0" applyFont="1" applyFill="1" applyBorder="1" applyAlignment="1" applyProtection="1">
      <alignment horizontal="center" vertical="center"/>
      <protection hidden="1"/>
    </xf>
    <xf numFmtId="0" fontId="13" fillId="0" borderId="14" xfId="0" applyFont="1" applyFill="1" applyBorder="1" applyAlignment="1" applyProtection="1">
      <alignment horizontal="center" vertical="center"/>
      <protection hidden="1"/>
    </xf>
    <xf numFmtId="0" fontId="1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8" fillId="7" borderId="35" xfId="0" applyFont="1" applyFill="1" applyBorder="1" applyAlignment="1">
      <alignment horizontal="center" wrapText="1"/>
    </xf>
    <xf numFmtId="0" fontId="8" fillId="7" borderId="36" xfId="0" applyFont="1" applyFill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7" borderId="26" xfId="0" applyFont="1" applyFill="1" applyBorder="1" applyAlignment="1">
      <alignment vertical="top" wrapText="1"/>
    </xf>
    <xf numFmtId="0" fontId="8" fillId="7" borderId="27" xfId="0" applyFont="1" applyFill="1" applyBorder="1" applyAlignment="1">
      <alignment vertical="top" wrapText="1"/>
    </xf>
    <xf numFmtId="0" fontId="8" fillId="7" borderId="33" xfId="0" applyFont="1" applyFill="1" applyBorder="1" applyAlignment="1">
      <alignment horizontal="center" wrapText="1"/>
    </xf>
    <xf numFmtId="0" fontId="8" fillId="7" borderId="29" xfId="0" applyFont="1" applyFill="1" applyBorder="1" applyAlignment="1">
      <alignment horizontal="center" wrapText="1"/>
    </xf>
    <xf numFmtId="0" fontId="8" fillId="7" borderId="34" xfId="0" applyFont="1" applyFill="1" applyBorder="1" applyAlignment="1">
      <alignment horizontal="center" wrapText="1"/>
    </xf>
    <xf numFmtId="0" fontId="8" fillId="7" borderId="31" xfId="0" applyFont="1" applyFill="1" applyBorder="1" applyAlignment="1">
      <alignment horizontal="center" wrapText="1"/>
    </xf>
    <xf numFmtId="0" fontId="8" fillId="7" borderId="30" xfId="0" applyFont="1" applyFill="1" applyBorder="1" applyAlignment="1">
      <alignment horizontal="center" wrapText="1"/>
    </xf>
    <xf numFmtId="0" fontId="8" fillId="7" borderId="32" xfId="0" applyFont="1" applyFill="1" applyBorder="1" applyAlignment="1">
      <alignment horizontal="center" wrapText="1"/>
    </xf>
    <xf numFmtId="0" fontId="8" fillId="7" borderId="38" xfId="0" applyFont="1" applyFill="1" applyBorder="1" applyAlignment="1">
      <alignment horizontal="center" wrapText="1"/>
    </xf>
    <xf numFmtId="0" fontId="8" fillId="7" borderId="28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0" fontId="8" fillId="0" borderId="38" xfId="0" applyNumberFormat="1" applyFont="1" applyBorder="1" applyAlignment="1">
      <alignment horizontal="center" wrapText="1"/>
    </xf>
    <xf numFmtId="10" fontId="8" fillId="0" borderId="28" xfId="0" applyNumberFormat="1" applyFont="1" applyBorder="1" applyAlignment="1">
      <alignment horizontal="center" wrapText="1"/>
    </xf>
    <xf numFmtId="0" fontId="9" fillId="8" borderId="0" xfId="0" applyFont="1" applyFill="1" applyAlignment="1">
      <alignment horizontal="center" vertical="top" wrapText="1"/>
    </xf>
    <xf numFmtId="0" fontId="8" fillId="7" borderId="38" xfId="0" applyFont="1" applyFill="1" applyBorder="1" applyAlignment="1">
      <alignment horizontal="center" vertical="top" wrapText="1"/>
    </xf>
    <xf numFmtId="0" fontId="8" fillId="7" borderId="37" xfId="0" applyFont="1" applyFill="1" applyBorder="1" applyAlignment="1">
      <alignment horizontal="center" vertical="top" wrapText="1"/>
    </xf>
    <xf numFmtId="0" fontId="8" fillId="7" borderId="28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8" fillId="7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horizontal="center" wrapText="1"/>
    </xf>
  </cellXfs>
  <cellStyles count="3">
    <cellStyle name="Normal" xfId="0" builtinId="0"/>
    <cellStyle name="Percentagem" xfId="1" builtinId="5"/>
    <cellStyle name="Vírgula" xfId="2" builtinId="3"/>
  </cellStyles>
  <dxfs count="1">
    <dxf>
      <numFmt numFmtId="14" formatCode="0.00%"/>
    </dxf>
  </dxfs>
  <tableStyles count="0" defaultTableStyle="TableStyleMedium9" defaultPivotStyle="PivotStyleLight16"/>
  <colors>
    <mruColors>
      <color rgb="FFFD737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7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4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Relationship Id="rId27" Type="http://schemas.openxmlformats.org/officeDocument/2006/relationships/pivotCacheDefinition" Target="pivotCache/pivotCacheDefinition8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 i="1">
                <a:latin typeface="Arial" pitchFamily="34" charset="0"/>
                <a:cs typeface="Arial" pitchFamily="34" charset="0"/>
              </a:rPr>
              <a:t>Gráfico</a:t>
            </a:r>
            <a:r>
              <a:rPr lang="en-US" sz="1000" i="1" baseline="0">
                <a:latin typeface="Arial" pitchFamily="34" charset="0"/>
                <a:cs typeface="Arial" pitchFamily="34" charset="0"/>
              </a:rPr>
              <a:t> 1: Médias dos comportamentos </a:t>
            </a:r>
            <a:endParaRPr lang="en-US" sz="1000" i="1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777077865266864"/>
          <c:y val="3.7037037037037056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medias!$B$3</c:f>
              <c:strCache>
                <c:ptCount val="1"/>
                <c:pt idx="0">
                  <c:v>µ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cat>
            <c:strRef>
              <c:f>medias!$A$4:$A$10</c:f>
              <c:strCache>
                <c:ptCount val="7"/>
                <c:pt idx="0">
                  <c:v>Bateram-me, deram-me murros e pontapés</c:v>
                </c:pt>
                <c:pt idx="1">
                  <c:v>Tiraram-me coisas</c:v>
                </c:pt>
                <c:pt idx="2">
                  <c:v>Meteram-me medo</c:v>
                </c:pt>
                <c:pt idx="3">
                  <c:v>Chamaram-me nomes feios</c:v>
                </c:pt>
                <c:pt idx="4">
                  <c:v>Não me falaram</c:v>
                </c:pt>
                <c:pt idx="5">
                  <c:v>Andaram a segredar e a falar sobre mim</c:v>
                </c:pt>
                <c:pt idx="6">
                  <c:v>Fizeram-me outras coisas</c:v>
                </c:pt>
              </c:strCache>
            </c:strRef>
          </c:cat>
          <c:val>
            <c:numRef>
              <c:f>medias!$B$4:$B$10</c:f>
              <c:numCache>
                <c:formatCode>General</c:formatCode>
                <c:ptCount val="7"/>
                <c:pt idx="0">
                  <c:v>11.5</c:v>
                </c:pt>
                <c:pt idx="1">
                  <c:v>5</c:v>
                </c:pt>
                <c:pt idx="2">
                  <c:v>4.5</c:v>
                </c:pt>
                <c:pt idx="3">
                  <c:v>16</c:v>
                </c:pt>
                <c:pt idx="4">
                  <c:v>6</c:v>
                </c:pt>
                <c:pt idx="5">
                  <c:v>9.5</c:v>
                </c:pt>
                <c:pt idx="6">
                  <c:v>4.5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6237312"/>
        <c:axId val="106280064"/>
      </c:barChart>
      <c:catAx>
        <c:axId val="106237312"/>
        <c:scaling>
          <c:orientation val="maxMin"/>
        </c:scaling>
        <c:delete val="0"/>
        <c:axPos val="l"/>
        <c:majorTickMark val="out"/>
        <c:minorTickMark val="none"/>
        <c:tickLblPos val="nextTo"/>
        <c:crossAx val="106280064"/>
        <c:crosses val="autoZero"/>
        <c:auto val="1"/>
        <c:lblAlgn val="ctr"/>
        <c:lblOffset val="100"/>
        <c:noMultiLvlLbl val="0"/>
      </c:catAx>
      <c:valAx>
        <c:axId val="1062800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900" b="1" i="0" baseline="0">
                    <a:effectLst/>
                    <a:latin typeface="Arial" pitchFamily="34" charset="0"/>
                    <a:cs typeface="Arial" pitchFamily="34" charset="0"/>
                  </a:rPr>
                  <a:t>MÉDIA</a:t>
                </a:r>
                <a:endParaRPr lang="pt-PT" sz="9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37312"/>
        <c:crosses val="max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000" i="1">
                <a:latin typeface="Arial" pitchFamily="34" charset="0"/>
                <a:cs typeface="Arial" pitchFamily="34" charset="0"/>
              </a:rPr>
              <a:t>Gráfico 2: Médias dos locais</a:t>
            </a:r>
            <a:r>
              <a:rPr lang="pt-PT" sz="1000" i="1" baseline="0">
                <a:latin typeface="Arial" pitchFamily="34" charset="0"/>
                <a:cs typeface="Arial" pitchFamily="34" charset="0"/>
              </a:rPr>
              <a:t> mais frequentes onde ocorrem os comportamentos</a:t>
            </a:r>
          </a:p>
          <a:p>
            <a:pPr>
              <a:defRPr/>
            </a:pPr>
            <a:endParaRPr lang="pt-PT" sz="1000" i="1">
              <a:latin typeface="Arial" pitchFamily="34" charset="0"/>
              <a:cs typeface="Arial" pitchFamily="34" charset="0"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6500306211723534"/>
          <c:y val="0.19432888597258677"/>
          <c:w val="0.69035804899387609"/>
          <c:h val="0.59151975794692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medias!$A$16:$A$21</c:f>
              <c:strCache>
                <c:ptCount val="6"/>
                <c:pt idx="0">
                  <c:v>Nos corredores</c:v>
                </c:pt>
                <c:pt idx="1">
                  <c:v>Na sala de aula</c:v>
                </c:pt>
                <c:pt idx="2">
                  <c:v>No recreio</c:v>
                </c:pt>
                <c:pt idx="3">
                  <c:v>No refeitório</c:v>
                </c:pt>
                <c:pt idx="4">
                  <c:v>Nas casas de banho</c:v>
                </c:pt>
                <c:pt idx="5">
                  <c:v>Outro sítio</c:v>
                </c:pt>
              </c:strCache>
            </c:strRef>
          </c:cat>
          <c:val>
            <c:numRef>
              <c:f>medias!$B$16:$B$21</c:f>
              <c:numCache>
                <c:formatCode>General</c:formatCode>
                <c:ptCount val="6"/>
                <c:pt idx="0">
                  <c:v>5.5</c:v>
                </c:pt>
                <c:pt idx="1">
                  <c:v>0</c:v>
                </c:pt>
                <c:pt idx="2">
                  <c:v>18</c:v>
                </c:pt>
                <c:pt idx="3">
                  <c:v>2.5</c:v>
                </c:pt>
                <c:pt idx="4">
                  <c:v>1.5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6977152"/>
        <c:axId val="106978688"/>
      </c:barChart>
      <c:catAx>
        <c:axId val="106977152"/>
        <c:scaling>
          <c:orientation val="maxMin"/>
        </c:scaling>
        <c:delete val="0"/>
        <c:axPos val="l"/>
        <c:majorTickMark val="out"/>
        <c:minorTickMark val="none"/>
        <c:tickLblPos val="nextTo"/>
        <c:crossAx val="106978688"/>
        <c:crosses val="autoZero"/>
        <c:auto val="1"/>
        <c:lblAlgn val="ctr"/>
        <c:lblOffset val="100"/>
        <c:noMultiLvlLbl val="0"/>
      </c:catAx>
      <c:valAx>
        <c:axId val="1069786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MÉDIA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977152"/>
        <c:crosses val="max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000" i="1">
                <a:latin typeface="Arial" pitchFamily="34" charset="0"/>
                <a:cs typeface="Arial" pitchFamily="34" charset="0"/>
              </a:rPr>
              <a:t>Gráfico</a:t>
            </a:r>
            <a:r>
              <a:rPr lang="pt-PT" sz="1000" i="1" baseline="0">
                <a:latin typeface="Arial" pitchFamily="34" charset="0"/>
                <a:cs typeface="Arial" pitchFamily="34" charset="0"/>
              </a:rPr>
              <a:t> 3: Médias dos participantes, relativas a quem lhes faz mal</a:t>
            </a:r>
            <a:endParaRPr lang="pt-PT" sz="1000" i="1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medias!$A$28:$A$32</c:f>
              <c:strCache>
                <c:ptCount val="5"/>
                <c:pt idx="0">
                  <c:v>Um menino</c:v>
                </c:pt>
                <c:pt idx="1">
                  <c:v>Uma menina</c:v>
                </c:pt>
                <c:pt idx="2">
                  <c:v>Muitos meninos</c:v>
                </c:pt>
                <c:pt idx="3">
                  <c:v>Muitas meninas</c:v>
                </c:pt>
                <c:pt idx="4">
                  <c:v>Muitos meninos e meninas</c:v>
                </c:pt>
              </c:strCache>
            </c:strRef>
          </c:cat>
          <c:val>
            <c:numRef>
              <c:f>medias!$B$28:$B$32</c:f>
              <c:numCache>
                <c:formatCode>General</c:formatCode>
                <c:ptCount val="5"/>
                <c:pt idx="0">
                  <c:v>10.5</c:v>
                </c:pt>
                <c:pt idx="1">
                  <c:v>2</c:v>
                </c:pt>
                <c:pt idx="2">
                  <c:v>6</c:v>
                </c:pt>
                <c:pt idx="3">
                  <c:v>0.5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7020672"/>
        <c:axId val="107022208"/>
      </c:barChart>
      <c:catAx>
        <c:axId val="107020672"/>
        <c:scaling>
          <c:orientation val="maxMin"/>
        </c:scaling>
        <c:delete val="0"/>
        <c:axPos val="l"/>
        <c:majorTickMark val="out"/>
        <c:minorTickMark val="none"/>
        <c:tickLblPos val="nextTo"/>
        <c:crossAx val="107022208"/>
        <c:crosses val="autoZero"/>
        <c:auto val="1"/>
        <c:lblAlgn val="ctr"/>
        <c:lblOffset val="100"/>
        <c:noMultiLvlLbl val="0"/>
      </c:catAx>
      <c:valAx>
        <c:axId val="1070222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MÉDIA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7020672"/>
        <c:crosses val="max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222</xdr:row>
      <xdr:rowOff>19050</xdr:rowOff>
    </xdr:from>
    <xdr:to>
      <xdr:col>26</xdr:col>
      <xdr:colOff>590550</xdr:colOff>
      <xdr:row>230</xdr:row>
      <xdr:rowOff>114300</xdr:rowOff>
    </xdr:to>
    <xdr:cxnSp macro="">
      <xdr:nvCxnSpPr>
        <xdr:cNvPr id="3" name="Conexão recta unidireccional 2"/>
        <xdr:cNvCxnSpPr/>
      </xdr:nvCxnSpPr>
      <xdr:spPr>
        <a:xfrm flipH="1" flipV="1">
          <a:off x="14097000" y="42310050"/>
          <a:ext cx="11544300" cy="1619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85725</xdr:colOff>
      <xdr:row>204</xdr:row>
      <xdr:rowOff>66675</xdr:rowOff>
    </xdr:from>
    <xdr:to>
      <xdr:col>20</xdr:col>
      <xdr:colOff>209550</xdr:colOff>
      <xdr:row>207</xdr:row>
      <xdr:rowOff>47625</xdr:rowOff>
    </xdr:to>
    <xdr:cxnSp macro="">
      <xdr:nvCxnSpPr>
        <xdr:cNvPr id="5" name="Conexão recta unidireccional 4"/>
        <xdr:cNvCxnSpPr/>
      </xdr:nvCxnSpPr>
      <xdr:spPr>
        <a:xfrm flipV="1">
          <a:off x="18840450" y="38928675"/>
          <a:ext cx="7334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114300</xdr:colOff>
      <xdr:row>197</xdr:row>
      <xdr:rowOff>28575</xdr:rowOff>
    </xdr:from>
    <xdr:to>
      <xdr:col>17</xdr:col>
      <xdr:colOff>142875</xdr:colOff>
      <xdr:row>199</xdr:row>
      <xdr:rowOff>95250</xdr:rowOff>
    </xdr:to>
    <xdr:cxnSp macro="">
      <xdr:nvCxnSpPr>
        <xdr:cNvPr id="7" name="Conexão recta unidireccional 6"/>
        <xdr:cNvCxnSpPr/>
      </xdr:nvCxnSpPr>
      <xdr:spPr>
        <a:xfrm flipH="1" flipV="1">
          <a:off x="16944975" y="37557075"/>
          <a:ext cx="638175" cy="447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2</xdr:row>
      <xdr:rowOff>185737</xdr:rowOff>
    </xdr:from>
    <xdr:to>
      <xdr:col>13</xdr:col>
      <xdr:colOff>104775</xdr:colOff>
      <xdr:row>8</xdr:row>
      <xdr:rowOff>147637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314325</xdr:colOff>
      <xdr:row>11</xdr:row>
      <xdr:rowOff>19050</xdr:rowOff>
    </xdr:from>
    <xdr:to>
      <xdr:col>14</xdr:col>
      <xdr:colOff>9525</xdr:colOff>
      <xdr:row>22</xdr:row>
      <xdr:rowOff>109537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25</xdr:row>
      <xdr:rowOff>119062</xdr:rowOff>
    </xdr:from>
    <xdr:to>
      <xdr:col>13</xdr:col>
      <xdr:colOff>571500</xdr:colOff>
      <xdr:row>35</xdr:row>
      <xdr:rowOff>33337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ulo casinha" refreshedDate="41523.810838310186" createdVersion="3" refreshedVersion="4" minRefreshableVersion="3" recordCount="108">
  <cacheSource type="worksheet">
    <worksheetSource ref="R1:Y109" sheet="Folha1"/>
  </cacheSource>
  <cacheFields count="8">
    <cacheField name="Alunos" numFmtId="0">
      <sharedItems/>
    </cacheField>
    <cacheField name="1-Sexo" numFmtId="0">
      <sharedItems count="2">
        <s v="Menino"/>
        <s v="Menina"/>
      </sharedItems>
    </cacheField>
    <cacheField name="Agressão" numFmtId="0">
      <sharedItems containsSemiMixedTypes="0" containsString="0" containsNumber="1" containsInteger="1" minValue="0" maxValue="18"/>
    </cacheField>
    <cacheField name="Vitimação" numFmtId="0">
      <sharedItems containsSemiMixedTypes="0" containsString="0" containsNumber="1" containsInteger="1" minValue="0" maxValue="8"/>
    </cacheField>
    <cacheField name="Vitima" numFmtId="0">
      <sharedItems containsBlank="1"/>
    </cacheField>
    <cacheField name="Agressor" numFmtId="0">
      <sharedItems containsBlank="1"/>
    </cacheField>
    <cacheField name="Agressão2" numFmtId="0">
      <sharedItems containsSemiMixedTypes="0" containsString="0" containsNumber="1" containsInteger="1" minValue="0" maxValue="1"/>
    </cacheField>
    <cacheField name="Vitimação2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paulo casinha" refreshedDate="41523.810838541664" createdVersion="4" refreshedVersion="4" minRefreshableVersion="3" recordCount="108">
  <cacheSource type="worksheet">
    <worksheetSource ref="E1:AT109" sheet="Codificacao"/>
  </cacheSource>
  <cacheFields count="42">
    <cacheField name="Alunos" numFmtId="0">
      <sharedItems/>
    </cacheField>
    <cacheField name="1-Sexo" numFmtId="0">
      <sharedItems containsBlank="1" count="4">
        <s v="Menino"/>
        <s v="Menina"/>
        <s v="NA"/>
        <m/>
      </sharedItems>
    </cacheField>
    <cacheField name="2-Idade" numFmtId="0">
      <sharedItems containsBlank="1" containsMixedTypes="1" containsNumber="1" containsInteger="1" minValue="9" maxValue="9" count="8">
        <s v="8 anos"/>
        <s v="9 anos"/>
        <s v="7 anos"/>
        <s v="NA"/>
        <m/>
        <s v="10 anos"/>
        <s v="11 ou mais anos"/>
        <n v="9" u="1"/>
      </sharedItems>
    </cacheField>
    <cacheField name="3-Ano de Escolaridade" numFmtId="0">
      <sharedItems containsBlank="1" count="5">
        <s v="3º ano"/>
        <s v="NA"/>
        <m/>
        <s v="4º ano"/>
        <s v="3.º ano" u="1"/>
      </sharedItems>
    </cacheField>
    <cacheField name="3B" numFmtId="0">
      <sharedItems containsBlank="1" containsMixedTypes="1" containsNumber="1" containsInteger="1" minValue="1" maxValue="5"/>
    </cacheField>
    <cacheField name="4-É a primeira vez que frequentas este ano de escolaridade?" numFmtId="0">
      <sharedItems containsBlank="1" count="5">
        <s v="Sim"/>
        <s v="NR"/>
        <s v="NA"/>
        <m/>
        <s v="Não"/>
      </sharedItems>
    </cacheField>
    <cacheField name="5-Já alguma vez chumbaste? Quantas?" numFmtId="0">
      <sharedItems containsBlank="1" count="5">
        <s v="Não"/>
        <s v="1 vez"/>
        <s v="NA"/>
        <m/>
        <s v="2 vezes"/>
      </sharedItems>
    </cacheField>
    <cacheField name="6-Tens irmãos?" numFmtId="0">
      <sharedItems containsBlank="1" containsMixedTypes="1" containsNumber="1" containsInteger="1" minValue="1" maxValue="2" count="6">
        <n v="1"/>
        <s v="Não"/>
        <n v="2"/>
        <s v="3 ou mais"/>
        <s v="NA"/>
        <m/>
      </sharedItems>
    </cacheField>
    <cacheField name="7-O teu pai trabalha?" numFmtId="0">
      <sharedItems containsBlank="1" count="4">
        <s v="Sim"/>
        <s v="NA"/>
        <m/>
        <s v="Não"/>
      </sharedItems>
    </cacheField>
    <cacheField name="8-Qual a escolaridade do teu pai?" numFmtId="0">
      <sharedItems containsBlank="1" count="9">
        <s v="3.º Ciclo"/>
        <s v="NR"/>
        <s v="1.º Ciclo"/>
        <s v="Nível Secundário"/>
        <s v="Licenciatura"/>
        <s v="NA"/>
        <m/>
        <s v="2.º Ciclo"/>
        <s v="Especialização"/>
      </sharedItems>
    </cacheField>
    <cacheField name="9-A tua mãe trabalha?" numFmtId="0">
      <sharedItems containsBlank="1" count="4">
        <s v="Sim"/>
        <s v="Não"/>
        <s v="NA"/>
        <m/>
      </sharedItems>
    </cacheField>
    <cacheField name="10-Qual a escolaridade da tua mãe?" numFmtId="0">
      <sharedItems containsBlank="1" count="9">
        <s v="Nível Secundário"/>
        <s v="3.º Ciclo"/>
        <s v="NR"/>
        <s v="Licenciatura"/>
        <s v="1.º Ciclo"/>
        <s v="NA"/>
        <m/>
        <s v="Especialização"/>
        <s v="2.º Ciclo"/>
      </sharedItems>
    </cacheField>
    <cacheField name="11-Tens amigos? Quantos?" numFmtId="0">
      <sharedItems containsBlank="1" containsMixedTypes="1" containsNumber="1" containsInteger="1" minValue="2" maxValue="2" count="5">
        <s v="3 ou mais"/>
        <s v="NA"/>
        <m/>
        <s v="Sim"/>
        <n v="2"/>
      </sharedItems>
    </cacheField>
    <cacheField name="12-A maioria dos teus amigos são:" numFmtId="0">
      <sharedItems containsBlank="1" count="6">
        <s v="são da família"/>
        <s v="são colegas"/>
        <s v="NR"/>
        <s v="NA"/>
        <m/>
        <s v="outros"/>
      </sharedItems>
    </cacheField>
    <cacheField name="13-Quantas vezes ficaste sozinho no recreio porque não quiseram brincar contigo?" numFmtId="0">
      <sharedItems containsBlank="1" count="7">
        <s v="Nunca"/>
        <s v="1-2 vezes"/>
        <s v="NA"/>
        <m/>
        <s v="+ de 4 vezes"/>
        <s v="3-4  vezes"/>
        <s v="3-+ de 4 vezes vezes" u="1"/>
      </sharedItems>
    </cacheField>
    <cacheField name="14-Quantas vezes te fizeram mal, dentro da escola, desde que as aulas começaram?" numFmtId="0">
      <sharedItems containsBlank="1" count="8">
        <s v="1-2 vezes"/>
        <s v="Nunca"/>
        <s v="3-4 vezes"/>
        <s v="NA"/>
        <m/>
        <s v="+ de 4 vezes"/>
        <s v="Sempre"/>
        <s v="3-+ de 4 vezes vezes" u="1"/>
      </sharedItems>
    </cacheField>
    <cacheField name="15-Como é que te fizeram mal? A- Ninguém se meteu comigo" numFmtId="0">
      <sharedItems containsBlank="1" count="5">
        <s v="Não"/>
        <s v="Sim"/>
        <s v="NA"/>
        <m/>
        <s v="NR"/>
      </sharedItems>
    </cacheField>
    <cacheField name="B-Bateram-me, deram-me murros e pontapés" numFmtId="0">
      <sharedItems containsBlank="1" count="5">
        <s v="Não"/>
        <s v="Sim"/>
        <s v="NA"/>
        <m/>
        <s v="NR"/>
      </sharedItems>
    </cacheField>
    <cacheField name="C-Tiraram-me coisas" numFmtId="0">
      <sharedItems containsBlank="1" count="5">
        <s v="Não"/>
        <s v="Sim"/>
        <s v="NA"/>
        <m/>
        <s v="NR"/>
      </sharedItems>
    </cacheField>
    <cacheField name="D-Meteram-me medo" numFmtId="0">
      <sharedItems containsBlank="1" count="5">
        <s v="Não"/>
        <s v="Sim"/>
        <s v="NA"/>
        <m/>
        <s v="NR"/>
      </sharedItems>
    </cacheField>
    <cacheField name="E-Chamaram-me nomes feios" numFmtId="0">
      <sharedItems containsBlank="1" count="5">
        <s v="Não"/>
        <s v="Sim"/>
        <s v="NA"/>
        <m/>
        <s v="NR"/>
      </sharedItems>
    </cacheField>
    <cacheField name="F-Não me falaram" numFmtId="0">
      <sharedItems containsBlank="1" count="5">
        <s v="Não"/>
        <s v="Sim"/>
        <s v="NA"/>
        <m/>
        <s v="NR"/>
      </sharedItems>
    </cacheField>
    <cacheField name="G-Andaram a segredar e a falar sobre mim" numFmtId="0">
      <sharedItems containsBlank="1" count="5">
        <s v="Não"/>
        <s v="Sim"/>
        <s v="NA"/>
        <m/>
        <s v="NR"/>
      </sharedItems>
    </cacheField>
    <cacheField name="H-Fizeram-me outras coisas" numFmtId="0">
      <sharedItems containsBlank="1" count="5">
        <s v="Não"/>
        <s v="Sim"/>
        <s v="NA"/>
        <m/>
        <s v="NR"/>
      </sharedItems>
    </cacheField>
    <cacheField name="16-Em que sítios te fizeram mal? A-Em lado nenhum" numFmtId="0">
      <sharedItems containsBlank="1" count="5">
        <s v="Não"/>
        <s v="Sim"/>
        <s v="NA"/>
        <m/>
        <s v="NR"/>
      </sharedItems>
    </cacheField>
    <cacheField name="B-Nos corredores" numFmtId="0">
      <sharedItems containsBlank="1" count="5">
        <s v="Não"/>
        <s v="Sim"/>
        <s v="NA"/>
        <m/>
        <s v="NR"/>
      </sharedItems>
    </cacheField>
    <cacheField name="C-Na sala de aula" numFmtId="0">
      <sharedItems containsBlank="1" count="4">
        <s v="Não"/>
        <s v="NA"/>
        <m/>
        <s v="NR"/>
      </sharedItems>
    </cacheField>
    <cacheField name="D-No recreio" numFmtId="0">
      <sharedItems containsBlank="1" count="5">
        <s v="Não"/>
        <s v="Sim"/>
        <s v="NA"/>
        <m/>
        <s v="NR"/>
      </sharedItems>
    </cacheField>
    <cacheField name="E-No refeitório" numFmtId="0">
      <sharedItems containsBlank="1" count="5">
        <s v="Não"/>
        <s v="Sim"/>
        <s v="NA"/>
        <m/>
        <s v="NR"/>
      </sharedItems>
    </cacheField>
    <cacheField name="F-Nas casas de banho" numFmtId="0">
      <sharedItems containsBlank="1" count="5">
        <s v="Não"/>
        <s v="NA"/>
        <m/>
        <s v="NR"/>
        <s v="Sim"/>
      </sharedItems>
    </cacheField>
    <cacheField name="G-Outro sítio" numFmtId="0">
      <sharedItems containsBlank="1" count="5">
        <s v="Não"/>
        <s v="Sim"/>
        <s v="NA"/>
        <m/>
        <s v="NR"/>
      </sharedItems>
    </cacheField>
    <cacheField name="17-Quem é que te fez mal? - Ninguém" numFmtId="0">
      <sharedItems containsBlank="1" count="5">
        <s v="Ninguém"/>
        <s v="Não"/>
        <s v="NR"/>
        <s v="NA"/>
        <m/>
      </sharedItems>
    </cacheField>
    <cacheField name="17B - Quem é que te fez mal? - Um menino" numFmtId="0">
      <sharedItems containsBlank="1" count="5">
        <s v="Não"/>
        <s v="Um menino"/>
        <s v="NR"/>
        <s v="NA"/>
        <m/>
      </sharedItems>
    </cacheField>
    <cacheField name="17B - Quem é que te fez mal? - Uma menina" numFmtId="0">
      <sharedItems containsBlank="1" count="5">
        <s v="Não"/>
        <s v="NR"/>
        <s v="NA"/>
        <m/>
        <s v="Uma menina"/>
      </sharedItems>
    </cacheField>
    <cacheField name="17B - Quem é que te fez mal? - Muitos meninos" numFmtId="0">
      <sharedItems containsBlank="1" count="5">
        <s v="Não"/>
        <s v="Muitos meninos"/>
        <s v="NR"/>
        <s v="NA"/>
        <m/>
      </sharedItems>
    </cacheField>
    <cacheField name="17B - Quem é que te fez mal? - Muitas meninas" numFmtId="0">
      <sharedItems containsBlank="1" count="5">
        <s v="Não"/>
        <s v="NR"/>
        <s v="NA"/>
        <m/>
        <s v="Muitas meninas"/>
      </sharedItems>
    </cacheField>
    <cacheField name="17B - Quem é que te fez mal? - Muitos meninos e meninas" numFmtId="0">
      <sharedItems containsBlank="1" count="6">
        <s v="Não"/>
        <s v="Muitos meninos e meninas"/>
        <s v="NR"/>
        <s v="NA"/>
        <m/>
        <s v="Sim"/>
      </sharedItems>
    </cacheField>
    <cacheField name="18-Disseste ao professor que outros meninos te fizeram mal?" numFmtId="0">
      <sharedItems containsBlank="1" count="6">
        <s v="Ninguém se meteu comigo"/>
        <s v="Não"/>
        <s v="Sim"/>
        <s v="NR"/>
        <s v="NA"/>
        <m/>
      </sharedItems>
    </cacheField>
    <cacheField name="19-Disseste aos teus pais que outros meninos te fizeram mal?" numFmtId="0">
      <sharedItems containsBlank="1" count="6">
        <s v="Ninguém se meteu comigo"/>
        <s v="Sim"/>
        <s v="Não"/>
        <s v="NR"/>
        <s v="NA"/>
        <m/>
      </sharedItems>
    </cacheField>
    <cacheField name="20-Há meninos/meninas que te defendem quando outros te tentam fazer mal?" numFmtId="0">
      <sharedItems containsBlank="1" count="11">
        <s v="Ninguem me faz mal"/>
        <s v="1-2 vezes"/>
        <s v="3-4 vezes"/>
        <s v="NR"/>
        <s v="NA"/>
        <m/>
        <s v="+ de 4 vezes"/>
        <s v="Ninguem me ajuda"/>
        <s v="Ninguém me faz mal" u="1"/>
        <s v="Ninguém me ajuda" u="1"/>
        <s v="Ninguém" u="1"/>
      </sharedItems>
    </cacheField>
    <cacheField name="21-O que fazes quando vês que estão a fazer mal a um menino/menina da tua idade?" numFmtId="0">
      <sharedItems containsBlank="1" count="6">
        <s v="Tento ajudar como posso"/>
        <s v="Nada, mas acho que devia ajudar"/>
        <s v="Nada, não é nada comigo"/>
        <s v="NR"/>
        <s v="NA"/>
        <m/>
      </sharedItems>
    </cacheField>
    <cacheField name="22-Durante este mês, quantas vezes fizeste mal a outros/outras meninos/meninas?" numFmtId="0">
      <sharedItems containsBlank="1" count="7">
        <s v="1-2 vezes"/>
        <s v="Nunca"/>
        <s v="NR"/>
        <s v="NA"/>
        <m/>
        <s v="+ de 4 vezes"/>
        <s v="3-4 vez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paulo casinha" refreshedDate="41523.810849074071" createdVersion="4" refreshedVersion="4" minRefreshableVersion="3" recordCount="87">
  <cacheSource type="worksheet">
    <worksheetSource ref="A1:E88" sheet="profissao_pais"/>
  </cacheSource>
  <cacheFields count="5">
    <cacheField name="Ano/Turma" numFmtId="0">
      <sharedItems count="5">
        <s v="3.º A"/>
        <s v="3.º B"/>
        <s v="3.º C"/>
        <s v="4.º A"/>
        <s v="4.º B"/>
      </sharedItems>
    </cacheField>
    <cacheField name="Profissão do pai" numFmtId="0">
      <sharedItems containsBlank="1"/>
    </cacheField>
    <cacheField name="Categoria" numFmtId="0">
      <sharedItems containsBlank="1" count="6">
        <s v="Sector Secundário"/>
        <s v="Sector Terciário"/>
        <s v="Sector Primário"/>
        <s v="Desempregado"/>
        <m/>
        <s v="Sector " u="1"/>
      </sharedItems>
    </cacheField>
    <cacheField name="Profissão da mãe" numFmtId="0">
      <sharedItems containsBlank="1"/>
    </cacheField>
    <cacheField name="Categoria2" numFmtId="0">
      <sharedItems containsBlank="1" count="6">
        <s v="Sector Terciário"/>
        <s v="Indiferenciado"/>
        <s v="Sector Primário"/>
        <s v="Sector Secundário"/>
        <m/>
        <s v="Desemprega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paulo casinha" refreshedDate="41523.810849421294" createdVersion="4" refreshedVersion="4" minRefreshableVersion="3" recordCount="99">
  <cacheSource type="worksheet">
    <worksheetSource ref="A1:C100" sheet="Folha2"/>
  </cacheSource>
  <cacheFields count="3">
    <cacheField name="Nome" numFmtId="0">
      <sharedItems count="99">
        <s v="Alexandre  Mocho (AM)"/>
        <s v="Ana  Pereira (AP)"/>
        <s v="André  Salvador (AS)"/>
        <s v="Andreia  Arrifes (AA)"/>
        <s v="Carolina  Pardal (CP)"/>
        <s v="Eduardo  Sesifredo (ES)"/>
        <s v="Érica  Vieira (EV)"/>
        <s v="Francisco  Mendes (FM)"/>
        <s v="Gonçalo  Grazina (GG)"/>
        <s v="Inês  Pisco (IP)"/>
        <s v="Isabel  Elderink (IE)"/>
        <s v="João  Delgado (JD)"/>
        <s v="João  Salvador (JS)"/>
        <s v="Maria  Costa (MC)"/>
        <s v="Mariana  Pierre (MP)"/>
        <s v="Rita  Bibes (RB)"/>
        <s v="David Potra (DP)"/>
        <s v="Fábio Gegaloto (FG)"/>
        <s v="Madalena Roque (MR)"/>
        <s v="Nuno Roque (NR)"/>
        <s v="Rafael Sá (RS)"/>
        <s v="Beatriz Carriço (BC)"/>
        <s v="Beatriz  Rodrigues (BR)"/>
        <s v="Carlos  Laranjinho (CL)"/>
        <s v="Constança  Silva (CS)"/>
        <s v="Daphne  Maat (DM)"/>
        <s v="Giulia  Toma (GT)"/>
        <s v="Gonçalo  Espada (GE)"/>
        <s v="Maria  Ramalho (MR)"/>
        <s v="Miguel  Falé (MF)"/>
        <s v="Miguel  Mendes (MM)"/>
        <s v="Patrícia Iusco (PI)"/>
        <s v="Samuel  Quaresma (SQ)"/>
        <s v="Telmo  Freira (TF)"/>
        <s v="Daniela Carriço (DC)"/>
        <s v="Estefânia Oliveira (EO)"/>
        <s v="Gonçalo Rilhas (GR)"/>
        <s v="Ivo Nico (IN)"/>
        <s v="Madalena Pereira (MP)"/>
        <s v="Matilde Santos (MS)"/>
        <s v="Afonso  Mónica (AM)"/>
        <s v="Afonso  Carvalho (AC)"/>
        <s v="Afonso  Freira (AF)"/>
        <s v="Beatriz  Farias (BF)"/>
        <s v="Beatriz  Menino (BM)"/>
        <s v="Beatriz Curado (BC)"/>
        <s v="Carolina Falé (CF)"/>
        <s v="Daniela  Curado (DC)"/>
        <s v="David Berezhnytskyy (DB)"/>
        <s v="Diogo  Roque (DR)"/>
        <s v="Inês  Duque  (ID)"/>
        <s v="Lara  Bibes (LB)"/>
        <s v="Luís  Pereira (LP)"/>
        <s v="Madalena  Carrapiço (MC)"/>
        <s v="Madalena  Mataloto (MM)"/>
        <s v="Tiago  Quadrado (TQ)"/>
        <s v="Tomás  Carapinha (TC)"/>
        <s v="Renato Messias (RM)"/>
        <s v="Afonso  Azaruja (AZ)"/>
        <s v="Alexandre  Bailote (AB)"/>
        <s v="Andrea  Elderink (AE)"/>
        <s v="Andrea  Marques (AM)"/>
        <s v="António  Rosa (AR)"/>
        <s v="Beatriz  Calado (BC)"/>
        <s v="Bernardo  Gomes (BG)"/>
        <s v="Carina  Teles (CT)"/>
        <s v="Cristiano  Portel (CP)"/>
        <s v="Edgar  Vicente (EV)"/>
        <s v="Fábio  Rosado (FR)"/>
        <s v="Filipa Carriço (FC)"/>
        <s v="Helena  Gomes (HG)"/>
        <s v="Júlia  Tereso (JT)"/>
        <s v="Margarida  Falé (MF)"/>
        <s v="Maria Rosado (MR)"/>
        <s v="Mónica  Mértola (MM)"/>
        <s v="Rita  Louro (RL)"/>
        <s v="Rodrigo Novelo (RN)"/>
        <s v="Sebastião  Redondo (SR)"/>
        <s v="Hugo Cristo (HC)"/>
        <s v="Ana  Carvalho (AC)"/>
        <s v="António  Rosado (AR)"/>
        <s v="Beatriz  Pires (BP)"/>
        <s v="Carlota  Festas (CF)"/>
        <s v="Carlota  Damião (CD)"/>
        <s v="David  Moreira (DM)"/>
        <s v="Fábio  Gomes (FG)"/>
        <s v="Filipa  Ventura (FV)"/>
        <s v="Francisco  Barreto (FB)"/>
        <s v="Inês  Santana (IS)"/>
        <s v="Lourenço  Mataloto (LM)"/>
        <s v="Maria  Siquenique (MS1)"/>
        <s v="Miguel  Catita (MC)"/>
        <s v="Ruben  Carmo (RC)"/>
        <s v="Sara  Belchior (SB)"/>
        <s v="Sofia Freira (SF)"/>
        <s v="Soraia  Matias (SM)"/>
        <s v="Vasco  Piteira (VP)"/>
        <s v="Henrique Cancela (HC)"/>
        <s v="Maria Saraiva (MS2)"/>
      </sharedItems>
    </cacheField>
    <cacheField name="Abreviatura" numFmtId="0">
      <sharedItems count="78">
        <s v="AM"/>
        <s v="AP"/>
        <s v="AS"/>
        <s v="AA"/>
        <s v="CP"/>
        <s v="ES"/>
        <s v="EV"/>
        <s v="FM"/>
        <s v="GG"/>
        <s v="IP"/>
        <s v="IE"/>
        <s v="JD"/>
        <s v="JS"/>
        <s v="MC"/>
        <s v="MP"/>
        <s v="RB"/>
        <s v="DP"/>
        <s v="FG"/>
        <s v="MR"/>
        <s v="NR"/>
        <s v="RS"/>
        <s v="BC"/>
        <s v="BR"/>
        <s v="CL"/>
        <s v="CS"/>
        <s v="DM"/>
        <s v="GT"/>
        <s v="GE"/>
        <s v="MF"/>
        <s v="MM"/>
        <s v="PI"/>
        <s v="SQ"/>
        <s v="TF"/>
        <s v="DC"/>
        <s v="EO"/>
        <s v="GR"/>
        <s v="IN"/>
        <s v="MS"/>
        <s v="AC"/>
        <s v="AF"/>
        <s v="BF"/>
        <s v="BM"/>
        <s v="CF"/>
        <s v="DB"/>
        <s v="DR"/>
        <s v="ID"/>
        <s v="LB"/>
        <s v="LP"/>
        <s v="TQ"/>
        <s v="TC"/>
        <s v="RM"/>
        <s v="AZ"/>
        <s v="AB"/>
        <s v="AE"/>
        <s v="AR"/>
        <s v="BG"/>
        <s v="CT"/>
        <s v="FR"/>
        <s v="FC"/>
        <s v="HG"/>
        <s v="JT"/>
        <s v="RL"/>
        <s v="RN"/>
        <s v="SR"/>
        <s v="HC"/>
        <s v="BP"/>
        <s v="CD"/>
        <s v="FV"/>
        <s v="FB"/>
        <s v="IS"/>
        <s v="LM"/>
        <s v="MS1"/>
        <s v="RC"/>
        <s v="SB"/>
        <s v="SF"/>
        <s v="SM"/>
        <s v="VP"/>
        <s v="MS2"/>
      </sharedItems>
    </cacheField>
    <cacheField name="ANO" numFmtId="0">
      <sharedItems count="5">
        <s v="3ºA"/>
        <s v="3ºB"/>
        <s v="3ºC"/>
        <s v="4ºA"/>
        <s v="4º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paulo casinha" refreshedDate="41523.81084953704" createdVersion="4" refreshedVersion="4" minRefreshableVersion="3" recordCount="108">
  <cacheSource type="worksheet">
    <worksheetSource ref="A1:AP109" sheet="Folha3"/>
  </cacheSource>
  <cacheFields count="42">
    <cacheField name="Questões" numFmtId="0">
      <sharedItems containsSemiMixedTypes="0" containsString="0" containsNumber="1" containsInteger="1" minValue="1" maxValue="108"/>
    </cacheField>
    <cacheField name="Sexo" numFmtId="0">
      <sharedItems containsBlank="1" containsMixedTypes="1" containsNumber="1" containsInteger="1" minValue="9" maxValue="9" count="4">
        <s v="Menino"/>
        <s v="Menina"/>
        <n v="9"/>
        <m/>
      </sharedItems>
    </cacheField>
    <cacheField name="Idade" numFmtId="0">
      <sharedItems containsBlank="1" containsMixedTypes="1" containsNumber="1" containsInteger="1" minValue="9" maxValue="9"/>
    </cacheField>
    <cacheField name="3A" numFmtId="0">
      <sharedItems containsString="0" containsBlank="1" containsNumber="1" containsInteger="1" minValue="1" maxValue="9"/>
    </cacheField>
    <cacheField name="3B" numFmtId="0">
      <sharedItems containsString="0" containsBlank="1" containsNumber="1" containsInteger="1" minValue="1" maxValue="9"/>
    </cacheField>
    <cacheField name="4" numFmtId="0">
      <sharedItems containsString="0" containsBlank="1" containsNumber="1" containsInteger="1" minValue="1" maxValue="9"/>
    </cacheField>
    <cacheField name="5" numFmtId="0">
      <sharedItems containsString="0" containsBlank="1" containsNumber="1" containsInteger="1" minValue="1" maxValue="9"/>
    </cacheField>
    <cacheField name="6" numFmtId="0">
      <sharedItems containsString="0" containsBlank="1" containsNumber="1" containsInteger="1" minValue="1" maxValue="9"/>
    </cacheField>
    <cacheField name="7" numFmtId="0">
      <sharedItems containsString="0" containsBlank="1" containsNumber="1" containsInteger="1" minValue="1" maxValue="9"/>
    </cacheField>
    <cacheField name="8" numFmtId="0">
      <sharedItems containsString="0" containsBlank="1" containsNumber="1" containsInteger="1" minValue="2" maxValue="9"/>
    </cacheField>
    <cacheField name="9" numFmtId="0">
      <sharedItems containsString="0" containsBlank="1" containsNumber="1" containsInteger="1" minValue="1" maxValue="9"/>
    </cacheField>
    <cacheField name="10" numFmtId="0">
      <sharedItems containsString="0" containsBlank="1" containsNumber="1" containsInteger="1" minValue="2" maxValue="9"/>
    </cacheField>
    <cacheField name="11" numFmtId="0">
      <sharedItems containsString="0" containsBlank="1" containsNumber="1" containsInteger="1" minValue="2" maxValue="9"/>
    </cacheField>
    <cacheField name="12" numFmtId="0">
      <sharedItems containsString="0" containsBlank="1" containsNumber="1" containsInteger="1" minValue="1" maxValue="9"/>
    </cacheField>
    <cacheField name="13" numFmtId="0">
      <sharedItems containsString="0" containsBlank="1" containsNumber="1" containsInteger="1" minValue="1" maxValue="9"/>
    </cacheField>
    <cacheField name="14" numFmtId="0">
      <sharedItems containsString="0" containsBlank="1" containsNumber="1" containsInteger="1" minValue="1" maxValue="9"/>
    </cacheField>
    <cacheField name="15A" numFmtId="0">
      <sharedItems containsString="0" containsBlank="1" containsNumber="1" containsInteger="1" minValue="1" maxValue="9"/>
    </cacheField>
    <cacheField name="15B" numFmtId="0">
      <sharedItems containsString="0" containsBlank="1" containsNumber="1" containsInteger="1" minValue="1" maxValue="9"/>
    </cacheField>
    <cacheField name="15C" numFmtId="0">
      <sharedItems containsString="0" containsBlank="1" containsNumber="1" containsInteger="1" minValue="1" maxValue="9"/>
    </cacheField>
    <cacheField name="15D" numFmtId="0">
      <sharedItems containsString="0" containsBlank="1" containsNumber="1" containsInteger="1" minValue="1" maxValue="9"/>
    </cacheField>
    <cacheField name="15E" numFmtId="0">
      <sharedItems containsString="0" containsBlank="1" containsNumber="1" containsInteger="1" minValue="1" maxValue="9"/>
    </cacheField>
    <cacheField name="15F" numFmtId="0">
      <sharedItems containsString="0" containsBlank="1" containsNumber="1" containsInteger="1" minValue="1" maxValue="9"/>
    </cacheField>
    <cacheField name="15G" numFmtId="0">
      <sharedItems containsString="0" containsBlank="1" containsNumber="1" containsInteger="1" minValue="1" maxValue="9"/>
    </cacheField>
    <cacheField name="15H" numFmtId="0">
      <sharedItems containsString="0" containsBlank="1" containsNumber="1" containsInteger="1" minValue="1" maxValue="9"/>
    </cacheField>
    <cacheField name="16A" numFmtId="0">
      <sharedItems containsString="0" containsBlank="1" containsNumber="1" containsInteger="1" minValue="1" maxValue="9"/>
    </cacheField>
    <cacheField name="16B" numFmtId="0">
      <sharedItems containsString="0" containsBlank="1" containsNumber="1" containsInteger="1" minValue="1" maxValue="9"/>
    </cacheField>
    <cacheField name="16C" numFmtId="0">
      <sharedItems containsString="0" containsBlank="1" containsNumber="1" containsInteger="1" minValue="1" maxValue="9"/>
    </cacheField>
    <cacheField name="16D" numFmtId="0">
      <sharedItems containsString="0" containsBlank="1" containsNumber="1" containsInteger="1" minValue="1" maxValue="9"/>
    </cacheField>
    <cacheField name="16E" numFmtId="0">
      <sharedItems containsString="0" containsBlank="1" containsNumber="1" containsInteger="1" minValue="1" maxValue="9"/>
    </cacheField>
    <cacheField name="16F" numFmtId="0">
      <sharedItems containsString="0" containsBlank="1" containsNumber="1" containsInteger="1" minValue="1" maxValue="9"/>
    </cacheField>
    <cacheField name="16G" numFmtId="0">
      <sharedItems containsString="0" containsBlank="1" containsNumber="1" containsInteger="1" minValue="1" maxValue="9"/>
    </cacheField>
    <cacheField name="17A" numFmtId="0">
      <sharedItems containsString="0" containsBlank="1" containsNumber="1" containsInteger="1" minValue="1" maxValue="9"/>
    </cacheField>
    <cacheField name="17B" numFmtId="0">
      <sharedItems containsString="0" containsBlank="1" containsNumber="1" containsInteger="1" minValue="2" maxValue="9"/>
    </cacheField>
    <cacheField name="17C" numFmtId="0">
      <sharedItems containsString="0" containsBlank="1" containsNumber="1" containsInteger="1" minValue="3" maxValue="9"/>
    </cacheField>
    <cacheField name="17D" numFmtId="0">
      <sharedItems containsString="0" containsBlank="1" containsNumber="1" containsInteger="1" minValue="4" maxValue="9"/>
    </cacheField>
    <cacheField name="17E" numFmtId="0">
      <sharedItems containsString="0" containsBlank="1" containsNumber="1" containsInteger="1" minValue="5" maxValue="9"/>
    </cacheField>
    <cacheField name="17F" numFmtId="0">
      <sharedItems containsString="0" containsBlank="1" containsNumber="1" containsInteger="1" minValue="6" maxValue="9"/>
    </cacheField>
    <cacheField name="18" numFmtId="0">
      <sharedItems containsString="0" containsBlank="1" containsNumber="1" containsInteger="1" minValue="1" maxValue="9"/>
    </cacheField>
    <cacheField name="19" numFmtId="0">
      <sharedItems containsString="0" containsBlank="1" containsNumber="1" containsInteger="1" minValue="1" maxValue="9"/>
    </cacheField>
    <cacheField name="20" numFmtId="0">
      <sharedItems containsString="0" containsBlank="1" containsNumber="1" containsInteger="1" minValue="1" maxValue="9"/>
    </cacheField>
    <cacheField name="21" numFmtId="0">
      <sharedItems containsString="0" containsBlank="1" containsNumber="1" containsInteger="1" minValue="1" maxValue="9"/>
    </cacheField>
    <cacheField name="22" numFmtId="0">
      <sharedItems containsString="0" containsBlank="1" containsNumber="1" containsInteger="1" minValue="1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paulo casinha" refreshedDate="41523.810849652778" createdVersion="3" refreshedVersion="4" minRefreshableVersion="3" recordCount="108">
  <cacheSource type="worksheet">
    <worksheetSource ref="A3:S111" sheet="sociometrico_2_final"/>
  </cacheSource>
  <cacheFields count="19">
    <cacheField name="Ano" numFmtId="0">
      <sharedItems containsSemiMixedTypes="0" containsString="0" containsNumber="1" containsInteger="1" minValue="3" maxValue="4" count="2">
        <n v="3"/>
        <n v="4"/>
      </sharedItems>
    </cacheField>
    <cacheField name="Turma" numFmtId="0">
      <sharedItems count="3">
        <s v="A"/>
        <s v="B"/>
        <s v="C"/>
      </sharedItems>
    </cacheField>
    <cacheField name="Sexo" numFmtId="0">
      <sharedItems/>
    </cacheField>
    <cacheField name="21" numFmtId="0">
      <sharedItems count="108">
        <s v="Y1"/>
        <s v="Y2"/>
        <s v="Y3"/>
        <s v="Y4"/>
        <s v="Y5"/>
        <s v="Y6"/>
        <s v="Y7"/>
        <s v="Y8"/>
        <s v="Y9"/>
        <s v="Y10"/>
        <s v="Y11"/>
        <s v="X1"/>
        <s v="X2"/>
        <s v="X3"/>
        <s v="X4"/>
        <s v="X5"/>
        <s v="X6"/>
        <s v="X7"/>
        <s v="X8"/>
        <s v="X9"/>
        <s v="X10"/>
        <s v="Z1"/>
        <s v="Y12"/>
        <s v="Y13"/>
        <s v="Y14"/>
        <s v="Y15"/>
        <s v="Y16"/>
        <s v="Y17"/>
        <s v="Y18"/>
        <s v="Y19"/>
        <s v="Y20"/>
        <s v="Y21"/>
        <s v="Y22"/>
        <s v="X11"/>
        <s v="X12"/>
        <s v="X13"/>
        <s v="X14"/>
        <s v="X15"/>
        <s v="X16"/>
        <s v="X17"/>
        <s v="X18"/>
        <s v="X19"/>
        <s v="X20"/>
        <s v="X21"/>
        <s v="X22"/>
        <s v="Z2"/>
        <s v="Y23"/>
        <s v="Y24"/>
        <s v="Y25"/>
        <s v="Y26"/>
        <s v="Y27"/>
        <s v="Y28"/>
        <s v="Y29"/>
        <s v="Y30"/>
        <s v="Y31"/>
        <s v="Y32"/>
        <s v="X23"/>
        <s v="X24"/>
        <s v="X25"/>
        <s v="X26"/>
        <s v="X27"/>
        <s v="X28"/>
        <s v="X29"/>
        <s v="X30"/>
        <s v="X31"/>
        <s v="Y33"/>
        <s v="Y34"/>
        <s v="Y35"/>
        <s v="Y36"/>
        <s v="Y37"/>
        <s v="Y38"/>
        <s v="Y39"/>
        <s v="Y40"/>
        <s v="Y41"/>
        <s v="Y42"/>
        <s v="X32"/>
        <s v="X33"/>
        <s v="X34"/>
        <s v="X35"/>
        <s v="X36"/>
        <s v="X37"/>
        <s v="X38"/>
        <s v="X39"/>
        <s v="X40"/>
        <s v="X41"/>
        <s v="X42"/>
        <s v="Y43"/>
        <s v="Y44"/>
        <s v="Y45"/>
        <s v="Y46"/>
        <s v="Y47"/>
        <s v="Y48"/>
        <s v="Y49"/>
        <s v="Y50"/>
        <s v="Y51"/>
        <s v="Y52"/>
        <s v="X43"/>
        <s v="X44"/>
        <s v="X45"/>
        <s v="X46"/>
        <s v="X47"/>
        <s v="X48"/>
        <s v="X49"/>
        <s v="X50"/>
        <s v="X51"/>
        <s v="X52"/>
        <s v="X53"/>
        <s v="Z3"/>
      </sharedItems>
    </cacheField>
    <cacheField name="Agressão nº" numFmtId="0">
      <sharedItems containsSemiMixedTypes="0" containsString="0" containsNumber="1" containsInteger="1" minValue="0" maxValue="18"/>
    </cacheField>
    <cacheField name="Agressão%" numFmtId="43">
      <sharedItems containsSemiMixedTypes="0" containsString="0" containsNumber="1" minValue="0" maxValue="0.8571428571428571"/>
    </cacheField>
    <cacheField name="NEE " numFmtId="0">
      <sharedItems containsString="0" containsBlank="1" containsNumber="1" containsInteger="1" minValue="0" maxValue="1"/>
    </cacheField>
    <cacheField name="RSI" numFmtId="0">
      <sharedItems containsString="0" containsBlank="1" containsNumber="1" containsInteger="1" minValue="0" maxValue="1"/>
    </cacheField>
    <cacheField name="ASE" numFmtId="0">
      <sharedItems containsString="0" containsBlank="1" containsNumber="1" containsInteger="1" minValue="0" maxValue="2"/>
    </cacheField>
    <cacheField name="Isolamento nº" numFmtId="0">
      <sharedItems containsSemiMixedTypes="0" containsString="0" containsNumber="1" containsInteger="1" minValue="0" maxValue="12"/>
    </cacheField>
    <cacheField name="Isolamento %" numFmtId="43">
      <sharedItems containsSemiMixedTypes="0" containsString="0" containsNumber="1" minValue="0" maxValue="0.5714285714285714"/>
    </cacheField>
    <cacheField name="Lideranca nº" numFmtId="0">
      <sharedItems containsSemiMixedTypes="0" containsString="0" containsNumber="1" containsInteger="1" minValue="0" maxValue="12"/>
    </cacheField>
    <cacheField name="Lideranca%" numFmtId="43">
      <sharedItems containsSemiMixedTypes="0" containsString="0" containsNumber="1" minValue="0" maxValue="0.5714285714285714"/>
    </cacheField>
    <cacheField name="Conduta pró-social nº" numFmtId="0">
      <sharedItems containsSemiMixedTypes="0" containsString="0" containsNumber="1" containsInteger="1" minValue="2" maxValue="15"/>
    </cacheField>
    <cacheField name="Conduta pro-social%" numFmtId="43">
      <sharedItems containsSemiMixedTypes="0" containsString="0" containsNumber="1" minValue="8.6956521739130432E-2" maxValue="0.7142857142857143"/>
    </cacheField>
    <cacheField name="Vitimação nº" numFmtId="0">
      <sharedItems containsSemiMixedTypes="0" containsString="0" containsNumber="1" containsInteger="1" minValue="0" maxValue="8"/>
    </cacheField>
    <cacheField name="Vitimação %" numFmtId="43">
      <sharedItems containsSemiMixedTypes="0" containsString="0" containsNumber="1" minValue="0" maxValue="0.38095238095238093"/>
    </cacheField>
    <cacheField name="Preferencias" numFmtId="0">
      <sharedItems containsSemiMixedTypes="0" containsString="0" containsNumber="1" minValue="0" maxValue="0.47619047619047616"/>
    </cacheField>
    <cacheField name="Rejeições" numFmtId="0">
      <sharedItems containsSemiMixedTypes="0" containsString="0" containsNumber="1" minValue="0" maxValue="0.761904761904761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paulo casinha" refreshedDate="41523.810849768517" createdVersion="3" refreshedVersion="4" minRefreshableVersion="3" recordCount="108">
  <cacheSource type="worksheet">
    <worksheetSource ref="R1:U109" sheet="Folha1"/>
  </cacheSource>
  <cacheFields count="4">
    <cacheField name="Alunos" numFmtId="0">
      <sharedItems/>
    </cacheField>
    <cacheField name="1-Sexo" numFmtId="0">
      <sharedItems containsBlank="1" count="4">
        <s v="Menino"/>
        <s v="Menina"/>
        <m u="1"/>
        <s v="NA" u="1"/>
      </sharedItems>
    </cacheField>
    <cacheField name="Agressão" numFmtId="0">
      <sharedItems containsSemiMixedTypes="0" containsString="0" containsNumber="1" containsInteger="1" minValue="0" maxValue="18"/>
    </cacheField>
    <cacheField name="Vitimação" numFmtId="0">
      <sharedItems containsSemiMixedTypes="0" containsString="0" containsNumber="1" containsInteger="1" minValue="0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paulo casinha" refreshedDate="41523.810849884256" createdVersion="3" refreshedVersion="4" minRefreshableVersion="3" recordCount="108">
  <cacheSource type="worksheet">
    <worksheetSource ref="R1:W109" sheet="Folha1"/>
  </cacheSource>
  <cacheFields count="6">
    <cacheField name="Alunos" numFmtId="0">
      <sharedItems/>
    </cacheField>
    <cacheField name="1-Sexo" numFmtId="0">
      <sharedItems containsBlank="1" count="4">
        <s v="Menino"/>
        <s v="Menina"/>
        <m u="1"/>
        <s v="NA" u="1"/>
      </sharedItems>
    </cacheField>
    <cacheField name="Agressão" numFmtId="0">
      <sharedItems containsSemiMixedTypes="0" containsString="0" containsNumber="1" containsInteger="1" minValue="0" maxValue="18"/>
    </cacheField>
    <cacheField name="Vitimação" numFmtId="0">
      <sharedItems containsSemiMixedTypes="0" containsString="0" containsNumber="1" containsInteger="1" minValue="0" maxValue="8"/>
    </cacheField>
    <cacheField name="Vitima" numFmtId="0">
      <sharedItems containsBlank="1" count="7">
        <s v="1-2 vezes"/>
        <s v="Nunca"/>
        <s v="3-4 vezes"/>
        <s v="NA"/>
        <m/>
        <s v="+ de 4 vezes"/>
        <s v="Sempre"/>
      </sharedItems>
    </cacheField>
    <cacheField name="Agressor" numFmtId="0">
      <sharedItems containsBlank="1" count="7">
        <s v="1-2 vezes"/>
        <s v="Nunca"/>
        <s v="NR"/>
        <s v="NA"/>
        <m/>
        <s v="+ de 4 vezes"/>
        <s v="3-4 vez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8">
  <r>
    <s v="Y1"/>
    <x v="0"/>
    <n v="1"/>
    <n v="0"/>
    <s v="1-2 vezes"/>
    <s v="1-2 vezes"/>
    <n v="1"/>
    <n v="0"/>
  </r>
  <r>
    <s v="Y2"/>
    <x v="0"/>
    <n v="0"/>
    <n v="0"/>
    <s v="1-2 vezes"/>
    <s v="1-2 vezes"/>
    <n v="0"/>
    <n v="0"/>
  </r>
  <r>
    <s v="Y3"/>
    <x v="0"/>
    <n v="0"/>
    <n v="0"/>
    <s v="Nunca"/>
    <s v="1-2 vezes"/>
    <n v="0"/>
    <n v="0"/>
  </r>
  <r>
    <s v="Y4"/>
    <x v="0"/>
    <n v="0"/>
    <n v="0"/>
    <s v="3-4 vezes"/>
    <s v="Nunca"/>
    <n v="0"/>
    <n v="0"/>
  </r>
  <r>
    <s v="Y5"/>
    <x v="0"/>
    <n v="6"/>
    <n v="2"/>
    <s v="1-2 vezes"/>
    <s v="1-2 vezes"/>
    <n v="1"/>
    <n v="1"/>
  </r>
  <r>
    <s v="Y6"/>
    <x v="0"/>
    <n v="2"/>
    <n v="0"/>
    <s v="Nunca"/>
    <s v="1-2 vezes"/>
    <n v="1"/>
    <n v="0"/>
  </r>
  <r>
    <s v="Y7"/>
    <x v="0"/>
    <n v="0"/>
    <n v="1"/>
    <s v="Nunca"/>
    <s v="Nunca"/>
    <n v="0"/>
    <n v="1"/>
  </r>
  <r>
    <s v="Y8"/>
    <x v="0"/>
    <n v="0"/>
    <n v="0"/>
    <s v="Nunca"/>
    <s v="Nunca"/>
    <n v="0"/>
    <n v="0"/>
  </r>
  <r>
    <s v="Y9"/>
    <x v="0"/>
    <n v="3"/>
    <n v="0"/>
    <s v="Nunca"/>
    <s v="1-2 vezes"/>
    <n v="1"/>
    <n v="0"/>
  </r>
  <r>
    <s v="Y10"/>
    <x v="0"/>
    <n v="3"/>
    <n v="0"/>
    <s v="3-4 vezes"/>
    <s v="1-2 vezes"/>
    <n v="1"/>
    <n v="0"/>
  </r>
  <r>
    <s v="Y11"/>
    <x v="0"/>
    <n v="18"/>
    <n v="5"/>
    <s v="Nunca"/>
    <s v="NR"/>
    <n v="1"/>
    <n v="1"/>
  </r>
  <r>
    <s v="X1"/>
    <x v="1"/>
    <n v="0"/>
    <n v="1"/>
    <s v="Nunca"/>
    <s v="Nunca"/>
    <n v="0"/>
    <n v="1"/>
  </r>
  <r>
    <s v="X2"/>
    <x v="1"/>
    <n v="0"/>
    <n v="1"/>
    <s v="Nunca"/>
    <s v="Nunca"/>
    <n v="0"/>
    <n v="1"/>
  </r>
  <r>
    <s v="X3"/>
    <x v="1"/>
    <n v="0"/>
    <n v="1"/>
    <s v="1-2 vezes"/>
    <s v="Nunca"/>
    <n v="0"/>
    <n v="1"/>
  </r>
  <r>
    <s v="X4"/>
    <x v="1"/>
    <n v="0"/>
    <n v="6"/>
    <s v="3-4 vezes"/>
    <s v="Nunca"/>
    <n v="0"/>
    <n v="1"/>
  </r>
  <r>
    <s v="X5"/>
    <x v="1"/>
    <n v="0"/>
    <n v="0"/>
    <s v="Nunca"/>
    <s v="Nunca"/>
    <n v="0"/>
    <n v="0"/>
  </r>
  <r>
    <s v="X6"/>
    <x v="1"/>
    <n v="0"/>
    <n v="0"/>
    <s v="Nunca"/>
    <s v="Nunca"/>
    <n v="0"/>
    <n v="0"/>
  </r>
  <r>
    <s v="X7"/>
    <x v="1"/>
    <n v="0"/>
    <n v="2"/>
    <s v="Nunca"/>
    <s v="Nunca"/>
    <n v="0"/>
    <n v="1"/>
  </r>
  <r>
    <s v="X8"/>
    <x v="1"/>
    <n v="0"/>
    <n v="3"/>
    <s v="Nunca"/>
    <s v="Nunca"/>
    <n v="0"/>
    <n v="1"/>
  </r>
  <r>
    <s v="X9"/>
    <x v="1"/>
    <n v="0"/>
    <n v="0"/>
    <s v="Nunca"/>
    <s v="Nunca"/>
    <n v="0"/>
    <n v="0"/>
  </r>
  <r>
    <s v="X10"/>
    <x v="1"/>
    <n v="0"/>
    <n v="0"/>
    <s v="Nunca"/>
    <s v="Nunca"/>
    <n v="0"/>
    <n v="0"/>
  </r>
  <r>
    <s v="Z1"/>
    <x v="0"/>
    <n v="0"/>
    <n v="1"/>
    <s v="NA"/>
    <s v="NA"/>
    <n v="0"/>
    <n v="1"/>
  </r>
  <r>
    <s v="Y12"/>
    <x v="0"/>
    <n v="5"/>
    <n v="0"/>
    <m/>
    <m/>
    <n v="1"/>
    <n v="0"/>
  </r>
  <r>
    <s v="Y13"/>
    <x v="0"/>
    <n v="0"/>
    <n v="0"/>
    <m/>
    <m/>
    <n v="0"/>
    <n v="0"/>
  </r>
  <r>
    <s v="Y14"/>
    <x v="0"/>
    <n v="0"/>
    <n v="0"/>
    <s v="Nunca"/>
    <s v="Nunca"/>
    <n v="0"/>
    <n v="0"/>
  </r>
  <r>
    <s v="Y15"/>
    <x v="0"/>
    <n v="0"/>
    <n v="0"/>
    <s v="Nunca"/>
    <s v="Nunca"/>
    <n v="0"/>
    <n v="0"/>
  </r>
  <r>
    <s v="Y16"/>
    <x v="0"/>
    <n v="1"/>
    <n v="0"/>
    <m/>
    <m/>
    <n v="1"/>
    <n v="0"/>
  </r>
  <r>
    <s v="Y17"/>
    <x v="0"/>
    <n v="0"/>
    <n v="0"/>
    <m/>
    <m/>
    <n v="0"/>
    <n v="0"/>
  </r>
  <r>
    <s v="Y18"/>
    <x v="0"/>
    <n v="0"/>
    <n v="1"/>
    <m/>
    <m/>
    <n v="0"/>
    <n v="1"/>
  </r>
  <r>
    <s v="Y19"/>
    <x v="0"/>
    <n v="0"/>
    <n v="1"/>
    <s v="Nunca"/>
    <s v="Nunca"/>
    <n v="0"/>
    <n v="1"/>
  </r>
  <r>
    <s v="Y20"/>
    <x v="0"/>
    <n v="1"/>
    <n v="0"/>
    <s v="Nunca"/>
    <s v="Nunca"/>
    <n v="1"/>
    <n v="0"/>
  </r>
  <r>
    <s v="Y21"/>
    <x v="0"/>
    <n v="1"/>
    <n v="0"/>
    <s v="Nunca"/>
    <s v="Nunca"/>
    <n v="1"/>
    <n v="0"/>
  </r>
  <r>
    <s v="Y22"/>
    <x v="0"/>
    <n v="5"/>
    <n v="2"/>
    <m/>
    <m/>
    <n v="1"/>
    <n v="1"/>
  </r>
  <r>
    <s v="X11"/>
    <x v="1"/>
    <n v="0"/>
    <n v="1"/>
    <s v="1-2 vezes"/>
    <s v="Nunca"/>
    <n v="0"/>
    <n v="1"/>
  </r>
  <r>
    <s v="X12"/>
    <x v="1"/>
    <n v="0"/>
    <n v="1"/>
    <s v="1-2 vezes"/>
    <s v="+ de 4 vezes"/>
    <n v="0"/>
    <n v="1"/>
  </r>
  <r>
    <s v="X13"/>
    <x v="1"/>
    <n v="0"/>
    <n v="0"/>
    <s v="1-2 vezes"/>
    <s v="Nunca"/>
    <n v="0"/>
    <n v="0"/>
  </r>
  <r>
    <s v="X14"/>
    <x v="1"/>
    <n v="0"/>
    <n v="1"/>
    <s v="1-2 vezes"/>
    <s v="Nunca"/>
    <n v="0"/>
    <n v="1"/>
  </r>
  <r>
    <s v="X15"/>
    <x v="1"/>
    <n v="0"/>
    <n v="0"/>
    <s v="Nunca"/>
    <s v="Nunca"/>
    <n v="0"/>
    <n v="0"/>
  </r>
  <r>
    <s v="X16"/>
    <x v="1"/>
    <n v="0"/>
    <n v="0"/>
    <m/>
    <m/>
    <n v="0"/>
    <n v="0"/>
  </r>
  <r>
    <s v="X17"/>
    <x v="1"/>
    <n v="0"/>
    <n v="1"/>
    <s v="Nunca"/>
    <s v="Nunca"/>
    <n v="0"/>
    <n v="1"/>
  </r>
  <r>
    <s v="X18"/>
    <x v="1"/>
    <n v="0"/>
    <n v="1"/>
    <s v="3-4 vezes"/>
    <s v="1-2 vezes"/>
    <n v="0"/>
    <n v="1"/>
  </r>
  <r>
    <s v="X19"/>
    <x v="1"/>
    <n v="0"/>
    <n v="0"/>
    <s v="Nunca"/>
    <s v="Nunca"/>
    <n v="0"/>
    <n v="0"/>
  </r>
  <r>
    <s v="X20"/>
    <x v="1"/>
    <n v="0"/>
    <n v="0"/>
    <s v="1-2 vezes"/>
    <s v="Nunca"/>
    <n v="0"/>
    <n v="0"/>
  </r>
  <r>
    <s v="X21"/>
    <x v="1"/>
    <n v="0"/>
    <n v="1"/>
    <s v="+ de 4 vezes"/>
    <s v="Nunca"/>
    <n v="0"/>
    <n v="1"/>
  </r>
  <r>
    <s v="X22"/>
    <x v="1"/>
    <n v="0"/>
    <n v="0"/>
    <s v="1-2 vezes"/>
    <s v="Nunca"/>
    <n v="0"/>
    <n v="0"/>
  </r>
  <r>
    <s v="Z2"/>
    <x v="0"/>
    <n v="0"/>
    <n v="0"/>
    <s v="NA"/>
    <s v="NA"/>
    <n v="0"/>
    <n v="0"/>
  </r>
  <r>
    <s v="Y23"/>
    <x v="0"/>
    <n v="0"/>
    <n v="0"/>
    <s v="1-2 vezes"/>
    <s v="1-2 vezes"/>
    <n v="0"/>
    <n v="0"/>
  </r>
  <r>
    <s v="Y24"/>
    <x v="0"/>
    <n v="2"/>
    <n v="0"/>
    <s v="1-2 vezes"/>
    <s v="1-2 vezes"/>
    <n v="1"/>
    <n v="0"/>
  </r>
  <r>
    <s v="Y25"/>
    <x v="0"/>
    <n v="1"/>
    <n v="0"/>
    <s v="Nunca"/>
    <s v="Nunca"/>
    <n v="1"/>
    <n v="0"/>
  </r>
  <r>
    <s v="Y26"/>
    <x v="0"/>
    <n v="0"/>
    <n v="2"/>
    <m/>
    <m/>
    <n v="0"/>
    <n v="1"/>
  </r>
  <r>
    <s v="Y27"/>
    <x v="0"/>
    <n v="0"/>
    <n v="0"/>
    <s v="3-4 vezes"/>
    <s v="1-2 vezes"/>
    <n v="0"/>
    <n v="0"/>
  </r>
  <r>
    <s v="Y28"/>
    <x v="0"/>
    <n v="0"/>
    <n v="0"/>
    <m/>
    <m/>
    <n v="0"/>
    <n v="0"/>
  </r>
  <r>
    <s v="Y29"/>
    <x v="0"/>
    <n v="5"/>
    <n v="0"/>
    <s v="Nunca"/>
    <s v="Nunca"/>
    <n v="1"/>
    <n v="0"/>
  </r>
  <r>
    <s v="Y30"/>
    <x v="0"/>
    <n v="9"/>
    <n v="0"/>
    <m/>
    <m/>
    <n v="1"/>
    <n v="0"/>
  </r>
  <r>
    <s v="Y31"/>
    <x v="0"/>
    <n v="0"/>
    <n v="0"/>
    <s v="1-2 vezes"/>
    <s v="1-2 vezes"/>
    <n v="0"/>
    <n v="0"/>
  </r>
  <r>
    <s v="Y32"/>
    <x v="0"/>
    <n v="0"/>
    <n v="0"/>
    <s v="Nunca"/>
    <s v="Nunca"/>
    <n v="0"/>
    <n v="0"/>
  </r>
  <r>
    <s v="X23"/>
    <x v="1"/>
    <n v="0"/>
    <n v="2"/>
    <s v="Nunca"/>
    <s v="Nunca"/>
    <n v="0"/>
    <n v="1"/>
  </r>
  <r>
    <s v="X24"/>
    <x v="1"/>
    <n v="0"/>
    <n v="1"/>
    <m/>
    <m/>
    <n v="0"/>
    <n v="1"/>
  </r>
  <r>
    <s v="X25"/>
    <x v="1"/>
    <n v="0"/>
    <n v="0"/>
    <m/>
    <m/>
    <n v="0"/>
    <n v="0"/>
  </r>
  <r>
    <s v="X26"/>
    <x v="1"/>
    <n v="0"/>
    <n v="1"/>
    <s v="1-2 vezes"/>
    <s v="Nunca"/>
    <n v="0"/>
    <n v="1"/>
  </r>
  <r>
    <s v="X27"/>
    <x v="1"/>
    <n v="0"/>
    <n v="0"/>
    <s v="+ de 4 vezes"/>
    <s v="1-2 vezes"/>
    <n v="0"/>
    <n v="0"/>
  </r>
  <r>
    <s v="X28"/>
    <x v="1"/>
    <n v="0"/>
    <n v="0"/>
    <m/>
    <m/>
    <n v="0"/>
    <n v="0"/>
  </r>
  <r>
    <s v="X29"/>
    <x v="1"/>
    <n v="0"/>
    <n v="1"/>
    <s v="+ de 4 vezes"/>
    <s v="Nunca"/>
    <n v="0"/>
    <n v="1"/>
  </r>
  <r>
    <s v="X30"/>
    <x v="1"/>
    <n v="0"/>
    <n v="1"/>
    <s v="Nunca"/>
    <s v="Nunca"/>
    <n v="0"/>
    <n v="1"/>
  </r>
  <r>
    <s v="X31"/>
    <x v="1"/>
    <n v="0"/>
    <n v="0"/>
    <m/>
    <m/>
    <n v="0"/>
    <n v="0"/>
  </r>
  <r>
    <s v="Y33"/>
    <x v="0"/>
    <n v="2"/>
    <n v="0"/>
    <s v="1-2 vezes"/>
    <s v="Nunca"/>
    <n v="1"/>
    <n v="0"/>
  </r>
  <r>
    <s v="Y34"/>
    <x v="0"/>
    <n v="0"/>
    <n v="0"/>
    <s v="Nunca"/>
    <s v="Nunca"/>
    <n v="0"/>
    <n v="0"/>
  </r>
  <r>
    <s v="Y35"/>
    <x v="0"/>
    <n v="2"/>
    <n v="0"/>
    <s v="1-2 vezes"/>
    <s v="Nunca"/>
    <n v="1"/>
    <n v="0"/>
  </r>
  <r>
    <s v="Y36"/>
    <x v="0"/>
    <n v="18"/>
    <n v="8"/>
    <s v="+ de 4 vezes"/>
    <s v="1-2 vezes"/>
    <n v="1"/>
    <n v="1"/>
  </r>
  <r>
    <s v="Y37"/>
    <x v="0"/>
    <n v="4"/>
    <n v="1"/>
    <s v="1-2 vezes"/>
    <s v="Nunca"/>
    <n v="1"/>
    <n v="1"/>
  </r>
  <r>
    <s v="Y38"/>
    <x v="0"/>
    <n v="2"/>
    <n v="1"/>
    <s v="Nunca"/>
    <s v="Nunca"/>
    <n v="1"/>
    <n v="1"/>
  </r>
  <r>
    <s v="Y39"/>
    <x v="0"/>
    <n v="2"/>
    <n v="0"/>
    <s v="3-4 vezes"/>
    <s v="Nunca"/>
    <n v="1"/>
    <n v="0"/>
  </r>
  <r>
    <s v="Y40"/>
    <x v="0"/>
    <n v="1"/>
    <n v="0"/>
    <s v="Nunca"/>
    <s v="Nunca"/>
    <n v="1"/>
    <n v="0"/>
  </r>
  <r>
    <s v="Y41"/>
    <x v="0"/>
    <n v="1"/>
    <n v="0"/>
    <s v="Nunca"/>
    <s v="Nunca"/>
    <n v="1"/>
    <n v="0"/>
  </r>
  <r>
    <s v="Y42"/>
    <x v="0"/>
    <n v="3"/>
    <n v="0"/>
    <s v="Nunca"/>
    <s v="Nunca"/>
    <n v="1"/>
    <n v="0"/>
  </r>
  <r>
    <s v="X32"/>
    <x v="1"/>
    <n v="0"/>
    <n v="0"/>
    <s v="Nunca"/>
    <s v="Nunca"/>
    <n v="0"/>
    <n v="0"/>
  </r>
  <r>
    <s v="X33"/>
    <x v="1"/>
    <n v="0"/>
    <n v="2"/>
    <s v="1-2 vezes"/>
    <s v="Nunca"/>
    <n v="0"/>
    <n v="1"/>
  </r>
  <r>
    <s v="X34"/>
    <x v="1"/>
    <n v="0"/>
    <n v="3"/>
    <s v="Nunca"/>
    <s v="Nunca"/>
    <n v="0"/>
    <n v="1"/>
  </r>
  <r>
    <s v="X35"/>
    <x v="1"/>
    <n v="0"/>
    <n v="1"/>
    <s v="1-2 vezes"/>
    <s v="Nunca"/>
    <n v="0"/>
    <n v="1"/>
  </r>
  <r>
    <s v="X36"/>
    <x v="1"/>
    <n v="0"/>
    <n v="1"/>
    <s v="NA"/>
    <s v="Nunca"/>
    <n v="0"/>
    <n v="1"/>
  </r>
  <r>
    <s v="X37"/>
    <x v="1"/>
    <n v="0"/>
    <n v="0"/>
    <s v="Nunca"/>
    <s v="Nunca"/>
    <n v="0"/>
    <n v="0"/>
  </r>
  <r>
    <s v="X38"/>
    <x v="1"/>
    <n v="0"/>
    <n v="0"/>
    <s v="1-2 vezes"/>
    <s v="Nunca"/>
    <n v="0"/>
    <n v="0"/>
  </r>
  <r>
    <s v="X39"/>
    <x v="1"/>
    <n v="0"/>
    <n v="1"/>
    <s v="1-2 vezes"/>
    <s v="Nunca"/>
    <n v="0"/>
    <n v="1"/>
  </r>
  <r>
    <s v="X40"/>
    <x v="1"/>
    <n v="1"/>
    <n v="0"/>
    <s v="Nunca"/>
    <s v="NR"/>
    <n v="1"/>
    <n v="0"/>
  </r>
  <r>
    <s v="X41"/>
    <x v="1"/>
    <n v="0"/>
    <n v="0"/>
    <s v="1-2 vezes"/>
    <s v="Nunca"/>
    <n v="0"/>
    <n v="0"/>
  </r>
  <r>
    <s v="X42"/>
    <x v="1"/>
    <n v="0"/>
    <n v="0"/>
    <s v="Nunca"/>
    <s v="Nunca"/>
    <n v="0"/>
    <n v="0"/>
  </r>
  <r>
    <s v="Y43"/>
    <x v="0"/>
    <n v="0"/>
    <n v="0"/>
    <m/>
    <m/>
    <n v="0"/>
    <n v="0"/>
  </r>
  <r>
    <s v="Y44"/>
    <x v="0"/>
    <n v="0"/>
    <n v="0"/>
    <s v="Nunca"/>
    <s v="Nunca"/>
    <n v="0"/>
    <n v="0"/>
  </r>
  <r>
    <s v="Y45"/>
    <x v="0"/>
    <n v="1"/>
    <n v="0"/>
    <s v="3-4 vezes"/>
    <s v="Nunca"/>
    <n v="1"/>
    <n v="0"/>
  </r>
  <r>
    <s v="Y46"/>
    <x v="0"/>
    <n v="0"/>
    <n v="2"/>
    <m/>
    <m/>
    <n v="0"/>
    <n v="1"/>
  </r>
  <r>
    <s v="Y47"/>
    <x v="0"/>
    <n v="0"/>
    <n v="1"/>
    <s v="1-2 vezes"/>
    <s v="1-2 vezes"/>
    <n v="0"/>
    <n v="1"/>
  </r>
  <r>
    <s v="Y48"/>
    <x v="0"/>
    <n v="6"/>
    <n v="0"/>
    <s v="3-4 vezes"/>
    <s v="Nunca"/>
    <n v="1"/>
    <n v="0"/>
  </r>
  <r>
    <s v="Y49"/>
    <x v="0"/>
    <n v="1"/>
    <n v="0"/>
    <s v="Sempre"/>
    <s v="3-4 vezes"/>
    <n v="1"/>
    <n v="0"/>
  </r>
  <r>
    <s v="Y50"/>
    <x v="0"/>
    <n v="3"/>
    <n v="0"/>
    <s v="3-4 vezes"/>
    <s v="1-2 vezes"/>
    <n v="1"/>
    <n v="0"/>
  </r>
  <r>
    <s v="Y51"/>
    <x v="0"/>
    <n v="2"/>
    <n v="0"/>
    <s v="Nunca"/>
    <s v="Nunca"/>
    <n v="1"/>
    <n v="0"/>
  </r>
  <r>
    <s v="Y52"/>
    <x v="0"/>
    <n v="0"/>
    <n v="0"/>
    <m/>
    <m/>
    <n v="0"/>
    <n v="0"/>
  </r>
  <r>
    <s v="X43"/>
    <x v="1"/>
    <n v="0"/>
    <n v="0"/>
    <s v="Nunca"/>
    <s v="Nunca"/>
    <n v="0"/>
    <n v="0"/>
  </r>
  <r>
    <s v="X44"/>
    <x v="1"/>
    <n v="1"/>
    <n v="0"/>
    <s v="1-2 vezes"/>
    <s v="1-2 vezes"/>
    <n v="1"/>
    <n v="0"/>
  </r>
  <r>
    <s v="X45"/>
    <x v="1"/>
    <n v="0"/>
    <n v="0"/>
    <m/>
    <m/>
    <n v="0"/>
    <n v="0"/>
  </r>
  <r>
    <s v="X46"/>
    <x v="1"/>
    <n v="1"/>
    <n v="0"/>
    <s v="Nunca"/>
    <s v="Nunca"/>
    <n v="1"/>
    <n v="0"/>
  </r>
  <r>
    <s v="X47"/>
    <x v="1"/>
    <n v="0"/>
    <n v="0"/>
    <s v="Nunca"/>
    <s v="Nunca"/>
    <n v="0"/>
    <n v="0"/>
  </r>
  <r>
    <s v="X48"/>
    <x v="1"/>
    <n v="0"/>
    <n v="0"/>
    <s v="Nunca"/>
    <s v="Nunca"/>
    <n v="0"/>
    <n v="0"/>
  </r>
  <r>
    <s v="X49"/>
    <x v="1"/>
    <n v="0"/>
    <n v="0"/>
    <s v="Nunca"/>
    <s v="Nunca"/>
    <n v="0"/>
    <n v="0"/>
  </r>
  <r>
    <s v="X50"/>
    <x v="1"/>
    <n v="0"/>
    <n v="0"/>
    <s v="Nunca"/>
    <s v="Nunca"/>
    <n v="0"/>
    <n v="0"/>
  </r>
  <r>
    <s v="X51"/>
    <x v="1"/>
    <n v="0"/>
    <n v="0"/>
    <s v="+ de 4 vezes"/>
    <s v="Nunca"/>
    <n v="0"/>
    <n v="0"/>
  </r>
  <r>
    <s v="X52"/>
    <x v="1"/>
    <n v="0"/>
    <n v="4"/>
    <s v="Nunca"/>
    <s v="Nunca"/>
    <n v="0"/>
    <n v="1"/>
  </r>
  <r>
    <s v="X53"/>
    <x v="1"/>
    <n v="0"/>
    <n v="0"/>
    <s v="Nunca"/>
    <s v="Nunca"/>
    <n v="0"/>
    <n v="0"/>
  </r>
  <r>
    <s v="Z3"/>
    <x v="1"/>
    <n v="0"/>
    <n v="0"/>
    <s v="NA"/>
    <s v="NA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8">
  <r>
    <s v="Y1"/>
    <x v="0"/>
    <x v="0"/>
    <x v="0"/>
    <n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Y2"/>
    <x v="0"/>
    <x v="0"/>
    <x v="0"/>
    <n v="1"/>
    <x v="0"/>
    <x v="0"/>
    <x v="0"/>
    <x v="0"/>
    <x v="0"/>
    <x v="0"/>
    <x v="1"/>
    <x v="0"/>
    <x v="0"/>
    <x v="0"/>
    <x v="0"/>
    <x v="0"/>
    <x v="1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1"/>
    <x v="1"/>
    <x v="0"/>
    <x v="0"/>
    <x v="0"/>
  </r>
  <r>
    <s v="Y3"/>
    <x v="0"/>
    <x v="0"/>
    <x v="0"/>
    <n v="1"/>
    <x v="0"/>
    <x v="0"/>
    <x v="0"/>
    <x v="0"/>
    <x v="0"/>
    <x v="0"/>
    <x v="1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Y4"/>
    <x v="0"/>
    <x v="0"/>
    <x v="0"/>
    <n v="1"/>
    <x v="0"/>
    <x v="0"/>
    <x v="1"/>
    <x v="0"/>
    <x v="1"/>
    <x v="0"/>
    <x v="2"/>
    <x v="0"/>
    <x v="0"/>
    <x v="0"/>
    <x v="2"/>
    <x v="0"/>
    <x v="1"/>
    <x v="0"/>
    <x v="1"/>
    <x v="1"/>
    <x v="0"/>
    <x v="0"/>
    <x v="1"/>
    <x v="0"/>
    <x v="1"/>
    <x v="0"/>
    <x v="1"/>
    <x v="0"/>
    <x v="0"/>
    <x v="1"/>
    <x v="1"/>
    <x v="1"/>
    <x v="0"/>
    <x v="0"/>
    <x v="0"/>
    <x v="0"/>
    <x v="1"/>
    <x v="1"/>
    <x v="1"/>
    <x v="0"/>
    <x v="1"/>
  </r>
  <r>
    <s v="Y5"/>
    <x v="0"/>
    <x v="0"/>
    <x v="0"/>
    <n v="1"/>
    <x v="0"/>
    <x v="0"/>
    <x v="0"/>
    <x v="0"/>
    <x v="0"/>
    <x v="0"/>
    <x v="1"/>
    <x v="0"/>
    <x v="2"/>
    <x v="1"/>
    <x v="0"/>
    <x v="1"/>
    <x v="1"/>
    <x v="0"/>
    <x v="0"/>
    <x v="1"/>
    <x v="1"/>
    <x v="1"/>
    <x v="1"/>
    <x v="1"/>
    <x v="0"/>
    <x v="0"/>
    <x v="1"/>
    <x v="1"/>
    <x v="0"/>
    <x v="1"/>
    <x v="1"/>
    <x v="0"/>
    <x v="0"/>
    <x v="1"/>
    <x v="0"/>
    <x v="0"/>
    <x v="2"/>
    <x v="1"/>
    <x v="1"/>
    <x v="0"/>
    <x v="0"/>
  </r>
  <r>
    <s v="Y6"/>
    <x v="0"/>
    <x v="0"/>
    <x v="0"/>
    <n v="1"/>
    <x v="0"/>
    <x v="0"/>
    <x v="1"/>
    <x v="0"/>
    <x v="1"/>
    <x v="0"/>
    <x v="3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2"/>
    <x v="0"/>
    <x v="1"/>
    <x v="0"/>
  </r>
  <r>
    <s v="Y7"/>
    <x v="0"/>
    <x v="0"/>
    <x v="0"/>
    <n v="1"/>
    <x v="0"/>
    <x v="0"/>
    <x v="1"/>
    <x v="0"/>
    <x v="1"/>
    <x v="1"/>
    <x v="2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2"/>
    <x v="0"/>
    <x v="0"/>
    <x v="1"/>
  </r>
  <r>
    <s v="Y8"/>
    <x v="0"/>
    <x v="0"/>
    <x v="0"/>
    <n v="1"/>
    <x v="0"/>
    <x v="0"/>
    <x v="1"/>
    <x v="0"/>
    <x v="0"/>
    <x v="0"/>
    <x v="1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3"/>
    <x v="0"/>
    <x v="2"/>
    <x v="1"/>
  </r>
  <r>
    <s v="Y9"/>
    <x v="0"/>
    <x v="1"/>
    <x v="0"/>
    <n v="1"/>
    <x v="0"/>
    <x v="1"/>
    <x v="2"/>
    <x v="0"/>
    <x v="1"/>
    <x v="0"/>
    <x v="2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Y10"/>
    <x v="0"/>
    <x v="1"/>
    <x v="0"/>
    <s v="NR"/>
    <x v="1"/>
    <x v="1"/>
    <x v="3"/>
    <x v="0"/>
    <x v="1"/>
    <x v="0"/>
    <x v="2"/>
    <x v="0"/>
    <x v="1"/>
    <x v="0"/>
    <x v="2"/>
    <x v="1"/>
    <x v="1"/>
    <x v="0"/>
    <x v="0"/>
    <x v="1"/>
    <x v="1"/>
    <x v="0"/>
    <x v="0"/>
    <x v="0"/>
    <x v="1"/>
    <x v="0"/>
    <x v="1"/>
    <x v="0"/>
    <x v="0"/>
    <x v="0"/>
    <x v="1"/>
    <x v="0"/>
    <x v="0"/>
    <x v="0"/>
    <x v="0"/>
    <x v="1"/>
    <x v="1"/>
    <x v="1"/>
    <x v="2"/>
    <x v="0"/>
    <x v="0"/>
  </r>
  <r>
    <s v="Y11"/>
    <x v="0"/>
    <x v="0"/>
    <x v="0"/>
    <n v="1"/>
    <x v="0"/>
    <x v="0"/>
    <x v="3"/>
    <x v="0"/>
    <x v="2"/>
    <x v="1"/>
    <x v="2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2"/>
    <x v="2"/>
    <x v="1"/>
    <x v="2"/>
    <x v="1"/>
    <x v="2"/>
    <x v="3"/>
    <x v="3"/>
    <x v="3"/>
    <x v="3"/>
    <x v="2"/>
  </r>
  <r>
    <s v="X1"/>
    <x v="1"/>
    <x v="0"/>
    <x v="0"/>
    <n v="1"/>
    <x v="0"/>
    <x v="0"/>
    <x v="0"/>
    <x v="0"/>
    <x v="1"/>
    <x v="0"/>
    <x v="2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2"/>
    <x v="1"/>
    <x v="0"/>
    <x v="0"/>
    <n v="1"/>
    <x v="0"/>
    <x v="0"/>
    <x v="0"/>
    <x v="0"/>
    <x v="1"/>
    <x v="1"/>
    <x v="2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0"/>
    <x v="0"/>
    <x v="1"/>
  </r>
  <r>
    <s v="X3"/>
    <x v="1"/>
    <x v="0"/>
    <x v="0"/>
    <n v="1"/>
    <x v="0"/>
    <x v="0"/>
    <x v="1"/>
    <x v="0"/>
    <x v="1"/>
    <x v="0"/>
    <x v="2"/>
    <x v="0"/>
    <x v="0"/>
    <x v="0"/>
    <x v="0"/>
    <x v="0"/>
    <x v="0"/>
    <x v="1"/>
    <x v="0"/>
    <x v="0"/>
    <x v="0"/>
    <x v="1"/>
    <x v="0"/>
    <x v="0"/>
    <x v="0"/>
    <x v="0"/>
    <x v="0"/>
    <x v="0"/>
    <x v="0"/>
    <x v="0"/>
    <x v="1"/>
    <x v="1"/>
    <x v="0"/>
    <x v="0"/>
    <x v="0"/>
    <x v="0"/>
    <x v="2"/>
    <x v="1"/>
    <x v="1"/>
    <x v="0"/>
    <x v="1"/>
  </r>
  <r>
    <s v="X4"/>
    <x v="1"/>
    <x v="0"/>
    <x v="0"/>
    <n v="1"/>
    <x v="1"/>
    <x v="0"/>
    <x v="1"/>
    <x v="0"/>
    <x v="3"/>
    <x v="1"/>
    <x v="0"/>
    <x v="0"/>
    <x v="1"/>
    <x v="1"/>
    <x v="2"/>
    <x v="1"/>
    <x v="1"/>
    <x v="0"/>
    <x v="0"/>
    <x v="0"/>
    <x v="0"/>
    <x v="1"/>
    <x v="0"/>
    <x v="0"/>
    <x v="0"/>
    <x v="0"/>
    <x v="1"/>
    <x v="0"/>
    <x v="0"/>
    <x v="0"/>
    <x v="1"/>
    <x v="1"/>
    <x v="0"/>
    <x v="0"/>
    <x v="0"/>
    <x v="0"/>
    <x v="1"/>
    <x v="1"/>
    <x v="2"/>
    <x v="1"/>
    <x v="1"/>
  </r>
  <r>
    <s v="X5"/>
    <x v="1"/>
    <x v="1"/>
    <x v="0"/>
    <n v="1"/>
    <x v="0"/>
    <x v="1"/>
    <x v="2"/>
    <x v="0"/>
    <x v="2"/>
    <x v="0"/>
    <x v="0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1"/>
    <x v="0"/>
    <x v="0"/>
    <x v="1"/>
  </r>
  <r>
    <s v="X6"/>
    <x v="1"/>
    <x v="0"/>
    <x v="0"/>
    <n v="1"/>
    <x v="0"/>
    <x v="0"/>
    <x v="3"/>
    <x v="0"/>
    <x v="4"/>
    <x v="0"/>
    <x v="3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7"/>
    <x v="1"/>
    <x v="2"/>
    <x v="0"/>
    <n v="1"/>
    <x v="0"/>
    <x v="0"/>
    <x v="1"/>
    <x v="0"/>
    <x v="1"/>
    <x v="0"/>
    <x v="2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8"/>
    <x v="1"/>
    <x v="0"/>
    <x v="0"/>
    <n v="1"/>
    <x v="0"/>
    <x v="0"/>
    <x v="0"/>
    <x v="0"/>
    <x v="0"/>
    <x v="1"/>
    <x v="3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9"/>
    <x v="1"/>
    <x v="0"/>
    <x v="0"/>
    <n v="1"/>
    <x v="0"/>
    <x v="0"/>
    <x v="2"/>
    <x v="0"/>
    <x v="2"/>
    <x v="1"/>
    <x v="4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10"/>
    <x v="1"/>
    <x v="0"/>
    <x v="0"/>
    <n v="1"/>
    <x v="0"/>
    <x v="0"/>
    <x v="0"/>
    <x v="0"/>
    <x v="1"/>
    <x v="0"/>
    <x v="1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Z1"/>
    <x v="2"/>
    <x v="3"/>
    <x v="1"/>
    <s v="NA"/>
    <x v="2"/>
    <x v="2"/>
    <x v="4"/>
    <x v="1"/>
    <x v="5"/>
    <x v="2"/>
    <x v="5"/>
    <x v="1"/>
    <x v="3"/>
    <x v="2"/>
    <x v="3"/>
    <x v="2"/>
    <x v="2"/>
    <x v="2"/>
    <x v="2"/>
    <x v="2"/>
    <x v="2"/>
    <x v="2"/>
    <x v="2"/>
    <x v="2"/>
    <x v="2"/>
    <x v="1"/>
    <x v="2"/>
    <x v="2"/>
    <x v="1"/>
    <x v="2"/>
    <x v="3"/>
    <x v="3"/>
    <x v="2"/>
    <x v="3"/>
    <x v="2"/>
    <x v="3"/>
    <x v="4"/>
    <x v="4"/>
    <x v="4"/>
    <x v="4"/>
    <x v="3"/>
  </r>
  <r>
    <s v="Y12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13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14"/>
    <x v="0"/>
    <x v="0"/>
    <x v="0"/>
    <n v="2"/>
    <x v="0"/>
    <x v="0"/>
    <x v="1"/>
    <x v="3"/>
    <x v="7"/>
    <x v="0"/>
    <x v="0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Y15"/>
    <x v="0"/>
    <x v="0"/>
    <x v="0"/>
    <n v="2"/>
    <x v="0"/>
    <x v="0"/>
    <x v="0"/>
    <x v="0"/>
    <x v="3"/>
    <x v="0"/>
    <x v="3"/>
    <x v="0"/>
    <x v="1"/>
    <x v="0"/>
    <x v="1"/>
    <x v="0"/>
    <x v="0"/>
    <x v="0"/>
    <x v="0"/>
    <x v="0"/>
    <x v="0"/>
    <x v="1"/>
    <x v="0"/>
    <x v="1"/>
    <x v="0"/>
    <x v="0"/>
    <x v="1"/>
    <x v="0"/>
    <x v="0"/>
    <x v="0"/>
    <x v="1"/>
    <x v="1"/>
    <x v="0"/>
    <x v="0"/>
    <x v="0"/>
    <x v="0"/>
    <x v="2"/>
    <x v="1"/>
    <x v="6"/>
    <x v="0"/>
    <x v="1"/>
  </r>
  <r>
    <s v="Y16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17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18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19"/>
    <x v="0"/>
    <x v="0"/>
    <x v="0"/>
    <n v="2"/>
    <x v="0"/>
    <x v="0"/>
    <x v="0"/>
    <x v="0"/>
    <x v="0"/>
    <x v="1"/>
    <x v="0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Y20"/>
    <x v="0"/>
    <x v="0"/>
    <x v="0"/>
    <n v="2"/>
    <x v="0"/>
    <x v="0"/>
    <x v="0"/>
    <x v="0"/>
    <x v="3"/>
    <x v="0"/>
    <x v="0"/>
    <x v="0"/>
    <x v="1"/>
    <x v="0"/>
    <x v="1"/>
    <x v="0"/>
    <x v="0"/>
    <x v="0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1"/>
    <x v="2"/>
    <x v="0"/>
    <x v="0"/>
    <x v="1"/>
  </r>
  <r>
    <s v="Y21"/>
    <x v="0"/>
    <x v="0"/>
    <x v="0"/>
    <n v="2"/>
    <x v="4"/>
    <x v="0"/>
    <x v="0"/>
    <x v="0"/>
    <x v="3"/>
    <x v="0"/>
    <x v="3"/>
    <x v="0"/>
    <x v="1"/>
    <x v="0"/>
    <x v="1"/>
    <x v="1"/>
    <x v="4"/>
    <x v="4"/>
    <x v="4"/>
    <x v="4"/>
    <x v="4"/>
    <x v="4"/>
    <x v="4"/>
    <x v="1"/>
    <x v="4"/>
    <x v="3"/>
    <x v="4"/>
    <x v="4"/>
    <x v="3"/>
    <x v="4"/>
    <x v="0"/>
    <x v="0"/>
    <x v="0"/>
    <x v="0"/>
    <x v="0"/>
    <x v="0"/>
    <x v="0"/>
    <x v="0"/>
    <x v="0"/>
    <x v="0"/>
    <x v="1"/>
  </r>
  <r>
    <s v="Y22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11"/>
    <x v="1"/>
    <x v="0"/>
    <x v="0"/>
    <n v="2"/>
    <x v="0"/>
    <x v="0"/>
    <x v="1"/>
    <x v="0"/>
    <x v="4"/>
    <x v="0"/>
    <x v="7"/>
    <x v="0"/>
    <x v="1"/>
    <x v="0"/>
    <x v="0"/>
    <x v="4"/>
    <x v="1"/>
    <x v="1"/>
    <x v="4"/>
    <x v="4"/>
    <x v="4"/>
    <x v="4"/>
    <x v="4"/>
    <x v="4"/>
    <x v="4"/>
    <x v="3"/>
    <x v="1"/>
    <x v="4"/>
    <x v="3"/>
    <x v="4"/>
    <x v="1"/>
    <x v="1"/>
    <x v="0"/>
    <x v="0"/>
    <x v="0"/>
    <x v="0"/>
    <x v="2"/>
    <x v="1"/>
    <x v="1"/>
    <x v="0"/>
    <x v="1"/>
  </r>
  <r>
    <s v="X12"/>
    <x v="1"/>
    <x v="0"/>
    <x v="0"/>
    <n v="2"/>
    <x v="0"/>
    <x v="0"/>
    <x v="0"/>
    <x v="0"/>
    <x v="0"/>
    <x v="0"/>
    <x v="1"/>
    <x v="0"/>
    <x v="1"/>
    <x v="4"/>
    <x v="0"/>
    <x v="1"/>
    <x v="1"/>
    <x v="0"/>
    <x v="0"/>
    <x v="1"/>
    <x v="0"/>
    <x v="0"/>
    <x v="1"/>
    <x v="0"/>
    <x v="0"/>
    <x v="0"/>
    <x v="1"/>
    <x v="0"/>
    <x v="0"/>
    <x v="0"/>
    <x v="1"/>
    <x v="1"/>
    <x v="0"/>
    <x v="0"/>
    <x v="0"/>
    <x v="0"/>
    <x v="2"/>
    <x v="1"/>
    <x v="6"/>
    <x v="0"/>
    <x v="5"/>
  </r>
  <r>
    <s v="X13"/>
    <x v="1"/>
    <x v="0"/>
    <x v="0"/>
    <s v="NR"/>
    <x v="0"/>
    <x v="0"/>
    <x v="0"/>
    <x v="0"/>
    <x v="7"/>
    <x v="0"/>
    <x v="3"/>
    <x v="0"/>
    <x v="1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14"/>
    <x v="1"/>
    <x v="0"/>
    <x v="0"/>
    <n v="2"/>
    <x v="0"/>
    <x v="0"/>
    <x v="2"/>
    <x v="1"/>
    <x v="5"/>
    <x v="1"/>
    <x v="8"/>
    <x v="0"/>
    <x v="1"/>
    <x v="0"/>
    <x v="0"/>
    <x v="0"/>
    <x v="0"/>
    <x v="1"/>
    <x v="0"/>
    <x v="1"/>
    <x v="0"/>
    <x v="1"/>
    <x v="0"/>
    <x v="0"/>
    <x v="0"/>
    <x v="0"/>
    <x v="1"/>
    <x v="0"/>
    <x v="0"/>
    <x v="0"/>
    <x v="1"/>
    <x v="1"/>
    <x v="0"/>
    <x v="0"/>
    <x v="0"/>
    <x v="0"/>
    <x v="2"/>
    <x v="1"/>
    <x v="7"/>
    <x v="0"/>
    <x v="1"/>
  </r>
  <r>
    <s v="X15"/>
    <x v="1"/>
    <x v="0"/>
    <x v="0"/>
    <n v="2"/>
    <x v="0"/>
    <x v="0"/>
    <x v="1"/>
    <x v="0"/>
    <x v="4"/>
    <x v="0"/>
    <x v="3"/>
    <x v="0"/>
    <x v="1"/>
    <x v="0"/>
    <x v="1"/>
    <x v="1"/>
    <x v="2"/>
    <x v="2"/>
    <x v="2"/>
    <x v="2"/>
    <x v="2"/>
    <x v="2"/>
    <x v="2"/>
    <x v="1"/>
    <x v="2"/>
    <x v="1"/>
    <x v="2"/>
    <x v="2"/>
    <x v="1"/>
    <x v="2"/>
    <x v="0"/>
    <x v="0"/>
    <x v="0"/>
    <x v="0"/>
    <x v="0"/>
    <x v="0"/>
    <x v="0"/>
    <x v="0"/>
    <x v="0"/>
    <x v="1"/>
    <x v="1"/>
  </r>
  <r>
    <s v="X16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17"/>
    <x v="1"/>
    <x v="0"/>
    <x v="0"/>
    <n v="2"/>
    <x v="0"/>
    <x v="0"/>
    <x v="0"/>
    <x v="0"/>
    <x v="0"/>
    <x v="1"/>
    <x v="0"/>
    <x v="0"/>
    <x v="0"/>
    <x v="1"/>
    <x v="1"/>
    <x v="1"/>
    <x v="4"/>
    <x v="4"/>
    <x v="4"/>
    <x v="4"/>
    <x v="4"/>
    <x v="4"/>
    <x v="4"/>
    <x v="1"/>
    <x v="4"/>
    <x v="3"/>
    <x v="4"/>
    <x v="4"/>
    <x v="3"/>
    <x v="4"/>
    <x v="0"/>
    <x v="0"/>
    <x v="0"/>
    <x v="0"/>
    <x v="0"/>
    <x v="0"/>
    <x v="0"/>
    <x v="0"/>
    <x v="0"/>
    <x v="0"/>
    <x v="1"/>
  </r>
  <r>
    <s v="X18"/>
    <x v="1"/>
    <x v="0"/>
    <x v="0"/>
    <n v="2"/>
    <x v="0"/>
    <x v="0"/>
    <x v="0"/>
    <x v="0"/>
    <x v="0"/>
    <x v="1"/>
    <x v="8"/>
    <x v="0"/>
    <x v="1"/>
    <x v="1"/>
    <x v="2"/>
    <x v="0"/>
    <x v="1"/>
    <x v="0"/>
    <x v="0"/>
    <x v="1"/>
    <x v="0"/>
    <x v="1"/>
    <x v="0"/>
    <x v="0"/>
    <x v="0"/>
    <x v="0"/>
    <x v="1"/>
    <x v="0"/>
    <x v="0"/>
    <x v="0"/>
    <x v="1"/>
    <x v="0"/>
    <x v="0"/>
    <x v="1"/>
    <x v="0"/>
    <x v="0"/>
    <x v="2"/>
    <x v="1"/>
    <x v="1"/>
    <x v="1"/>
    <x v="0"/>
  </r>
  <r>
    <s v="X19"/>
    <x v="1"/>
    <x v="0"/>
    <x v="0"/>
    <n v="2"/>
    <x v="1"/>
    <x v="0"/>
    <x v="1"/>
    <x v="0"/>
    <x v="7"/>
    <x v="1"/>
    <x v="8"/>
    <x v="0"/>
    <x v="1"/>
    <x v="0"/>
    <x v="1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1"/>
    <x v="0"/>
    <x v="0"/>
    <x v="1"/>
  </r>
  <r>
    <s v="X20"/>
    <x v="1"/>
    <x v="0"/>
    <x v="0"/>
    <n v="2"/>
    <x v="0"/>
    <x v="0"/>
    <x v="1"/>
    <x v="0"/>
    <x v="0"/>
    <x v="0"/>
    <x v="0"/>
    <x v="0"/>
    <x v="1"/>
    <x v="0"/>
    <x v="0"/>
    <x v="0"/>
    <x v="1"/>
    <x v="0"/>
    <x v="0"/>
    <x v="1"/>
    <x v="0"/>
    <x v="0"/>
    <x v="0"/>
    <x v="0"/>
    <x v="0"/>
    <x v="0"/>
    <x v="1"/>
    <x v="0"/>
    <x v="0"/>
    <x v="0"/>
    <x v="1"/>
    <x v="1"/>
    <x v="0"/>
    <x v="0"/>
    <x v="0"/>
    <x v="0"/>
    <x v="2"/>
    <x v="1"/>
    <x v="6"/>
    <x v="0"/>
    <x v="1"/>
  </r>
  <r>
    <s v="X21"/>
    <x v="1"/>
    <x v="0"/>
    <x v="0"/>
    <n v="2"/>
    <x v="0"/>
    <x v="0"/>
    <x v="0"/>
    <x v="0"/>
    <x v="4"/>
    <x v="0"/>
    <x v="3"/>
    <x v="0"/>
    <x v="1"/>
    <x v="1"/>
    <x v="5"/>
    <x v="0"/>
    <x v="1"/>
    <x v="0"/>
    <x v="1"/>
    <x v="1"/>
    <x v="0"/>
    <x v="1"/>
    <x v="0"/>
    <x v="2"/>
    <x v="0"/>
    <x v="0"/>
    <x v="1"/>
    <x v="0"/>
    <x v="0"/>
    <x v="2"/>
    <x v="1"/>
    <x v="0"/>
    <x v="0"/>
    <x v="1"/>
    <x v="0"/>
    <x v="0"/>
    <x v="2"/>
    <x v="1"/>
    <x v="6"/>
    <x v="0"/>
    <x v="1"/>
  </r>
  <r>
    <s v="X22"/>
    <x v="1"/>
    <x v="0"/>
    <x v="0"/>
    <n v="2"/>
    <x v="4"/>
    <x v="0"/>
    <x v="0"/>
    <x v="0"/>
    <x v="3"/>
    <x v="0"/>
    <x v="0"/>
    <x v="0"/>
    <x v="1"/>
    <x v="1"/>
    <x v="0"/>
    <x v="0"/>
    <x v="0"/>
    <x v="0"/>
    <x v="0"/>
    <x v="1"/>
    <x v="0"/>
    <x v="1"/>
    <x v="0"/>
    <x v="0"/>
    <x v="0"/>
    <x v="0"/>
    <x v="1"/>
    <x v="0"/>
    <x v="0"/>
    <x v="0"/>
    <x v="1"/>
    <x v="0"/>
    <x v="0"/>
    <x v="1"/>
    <x v="0"/>
    <x v="0"/>
    <x v="2"/>
    <x v="1"/>
    <x v="1"/>
    <x v="0"/>
    <x v="1"/>
  </r>
  <r>
    <s v="Z2"/>
    <x v="2"/>
    <x v="3"/>
    <x v="1"/>
    <s v="NA"/>
    <x v="2"/>
    <x v="2"/>
    <x v="4"/>
    <x v="1"/>
    <x v="5"/>
    <x v="2"/>
    <x v="5"/>
    <x v="1"/>
    <x v="3"/>
    <x v="2"/>
    <x v="3"/>
    <x v="2"/>
    <x v="2"/>
    <x v="2"/>
    <x v="2"/>
    <x v="2"/>
    <x v="2"/>
    <x v="2"/>
    <x v="2"/>
    <x v="2"/>
    <x v="2"/>
    <x v="1"/>
    <x v="2"/>
    <x v="2"/>
    <x v="1"/>
    <x v="2"/>
    <x v="3"/>
    <x v="3"/>
    <x v="2"/>
    <x v="3"/>
    <x v="2"/>
    <x v="3"/>
    <x v="4"/>
    <x v="4"/>
    <x v="4"/>
    <x v="4"/>
    <x v="3"/>
  </r>
  <r>
    <s v="Y23"/>
    <x v="0"/>
    <x v="0"/>
    <x v="0"/>
    <n v="3"/>
    <x v="0"/>
    <x v="0"/>
    <x v="1"/>
    <x v="0"/>
    <x v="4"/>
    <x v="0"/>
    <x v="0"/>
    <x v="0"/>
    <x v="1"/>
    <x v="1"/>
    <x v="0"/>
    <x v="0"/>
    <x v="1"/>
    <x v="0"/>
    <x v="1"/>
    <x v="0"/>
    <x v="1"/>
    <x v="0"/>
    <x v="0"/>
    <x v="1"/>
    <x v="0"/>
    <x v="0"/>
    <x v="1"/>
    <x v="0"/>
    <x v="0"/>
    <x v="0"/>
    <x v="1"/>
    <x v="0"/>
    <x v="0"/>
    <x v="1"/>
    <x v="0"/>
    <x v="0"/>
    <x v="2"/>
    <x v="1"/>
    <x v="2"/>
    <x v="0"/>
    <x v="0"/>
  </r>
  <r>
    <s v="Y24"/>
    <x v="0"/>
    <x v="0"/>
    <x v="0"/>
    <n v="3"/>
    <x v="4"/>
    <x v="1"/>
    <x v="0"/>
    <x v="0"/>
    <x v="7"/>
    <x v="0"/>
    <x v="1"/>
    <x v="0"/>
    <x v="1"/>
    <x v="0"/>
    <x v="0"/>
    <x v="0"/>
    <x v="1"/>
    <x v="0"/>
    <x v="0"/>
    <x v="1"/>
    <x v="0"/>
    <x v="0"/>
    <x v="0"/>
    <x v="0"/>
    <x v="0"/>
    <x v="0"/>
    <x v="1"/>
    <x v="1"/>
    <x v="0"/>
    <x v="0"/>
    <x v="1"/>
    <x v="1"/>
    <x v="0"/>
    <x v="0"/>
    <x v="0"/>
    <x v="0"/>
    <x v="1"/>
    <x v="1"/>
    <x v="1"/>
    <x v="0"/>
    <x v="0"/>
  </r>
  <r>
    <s v="Y25"/>
    <x v="0"/>
    <x v="0"/>
    <x v="0"/>
    <n v="3"/>
    <x v="0"/>
    <x v="0"/>
    <x v="0"/>
    <x v="0"/>
    <x v="0"/>
    <x v="0"/>
    <x v="0"/>
    <x v="0"/>
    <x v="1"/>
    <x v="0"/>
    <x v="1"/>
    <x v="4"/>
    <x v="4"/>
    <x v="4"/>
    <x v="4"/>
    <x v="4"/>
    <x v="4"/>
    <x v="4"/>
    <x v="4"/>
    <x v="4"/>
    <x v="4"/>
    <x v="3"/>
    <x v="4"/>
    <x v="4"/>
    <x v="3"/>
    <x v="4"/>
    <x v="2"/>
    <x v="2"/>
    <x v="1"/>
    <x v="2"/>
    <x v="1"/>
    <x v="2"/>
    <x v="3"/>
    <x v="3"/>
    <x v="0"/>
    <x v="0"/>
    <x v="1"/>
  </r>
  <r>
    <s v="Y26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27"/>
    <x v="0"/>
    <x v="1"/>
    <x v="0"/>
    <n v="3"/>
    <x v="0"/>
    <x v="1"/>
    <x v="0"/>
    <x v="0"/>
    <x v="0"/>
    <x v="0"/>
    <x v="3"/>
    <x v="0"/>
    <x v="1"/>
    <x v="0"/>
    <x v="2"/>
    <x v="0"/>
    <x v="1"/>
    <x v="1"/>
    <x v="0"/>
    <x v="1"/>
    <x v="1"/>
    <x v="0"/>
    <x v="0"/>
    <x v="0"/>
    <x v="1"/>
    <x v="0"/>
    <x v="1"/>
    <x v="0"/>
    <x v="0"/>
    <x v="0"/>
    <x v="1"/>
    <x v="1"/>
    <x v="4"/>
    <x v="0"/>
    <x v="0"/>
    <x v="0"/>
    <x v="1"/>
    <x v="1"/>
    <x v="2"/>
    <x v="0"/>
    <x v="0"/>
  </r>
  <r>
    <s v="Y28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29"/>
    <x v="0"/>
    <x v="1"/>
    <x v="0"/>
    <n v="3"/>
    <x v="1"/>
    <x v="1"/>
    <x v="3"/>
    <x v="0"/>
    <x v="7"/>
    <x v="1"/>
    <x v="1"/>
    <x v="0"/>
    <x v="1"/>
    <x v="0"/>
    <x v="1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Y30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31"/>
    <x v="0"/>
    <x v="0"/>
    <x v="0"/>
    <n v="3"/>
    <x v="0"/>
    <x v="0"/>
    <x v="1"/>
    <x v="0"/>
    <x v="3"/>
    <x v="0"/>
    <x v="8"/>
    <x v="0"/>
    <x v="1"/>
    <x v="0"/>
    <x v="0"/>
    <x v="4"/>
    <x v="1"/>
    <x v="4"/>
    <x v="4"/>
    <x v="4"/>
    <x v="4"/>
    <x v="4"/>
    <x v="4"/>
    <x v="4"/>
    <x v="4"/>
    <x v="3"/>
    <x v="1"/>
    <x v="4"/>
    <x v="3"/>
    <x v="4"/>
    <x v="1"/>
    <x v="1"/>
    <x v="0"/>
    <x v="0"/>
    <x v="0"/>
    <x v="0"/>
    <x v="2"/>
    <x v="1"/>
    <x v="2"/>
    <x v="0"/>
    <x v="0"/>
  </r>
  <r>
    <s v="Y32"/>
    <x v="0"/>
    <x v="0"/>
    <x v="0"/>
    <n v="3"/>
    <x v="0"/>
    <x v="0"/>
    <x v="0"/>
    <x v="0"/>
    <x v="0"/>
    <x v="1"/>
    <x v="1"/>
    <x v="0"/>
    <x v="1"/>
    <x v="0"/>
    <x v="1"/>
    <x v="4"/>
    <x v="4"/>
    <x v="4"/>
    <x v="4"/>
    <x v="4"/>
    <x v="4"/>
    <x v="4"/>
    <x v="4"/>
    <x v="4"/>
    <x v="4"/>
    <x v="3"/>
    <x v="4"/>
    <x v="4"/>
    <x v="3"/>
    <x v="4"/>
    <x v="0"/>
    <x v="0"/>
    <x v="0"/>
    <x v="0"/>
    <x v="0"/>
    <x v="0"/>
    <x v="0"/>
    <x v="0"/>
    <x v="0"/>
    <x v="1"/>
    <x v="1"/>
  </r>
  <r>
    <s v="X23"/>
    <x v="1"/>
    <x v="0"/>
    <x v="0"/>
    <n v="3"/>
    <x v="0"/>
    <x v="0"/>
    <x v="1"/>
    <x v="0"/>
    <x v="0"/>
    <x v="0"/>
    <x v="0"/>
    <x v="0"/>
    <x v="1"/>
    <x v="1"/>
    <x v="1"/>
    <x v="0"/>
    <x v="0"/>
    <x v="0"/>
    <x v="0"/>
    <x v="0"/>
    <x v="0"/>
    <x v="0"/>
    <x v="0"/>
    <x v="4"/>
    <x v="4"/>
    <x v="3"/>
    <x v="4"/>
    <x v="4"/>
    <x v="3"/>
    <x v="4"/>
    <x v="0"/>
    <x v="0"/>
    <x v="0"/>
    <x v="0"/>
    <x v="0"/>
    <x v="0"/>
    <x v="0"/>
    <x v="0"/>
    <x v="0"/>
    <x v="0"/>
    <x v="1"/>
  </r>
  <r>
    <s v="X24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25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26"/>
    <x v="1"/>
    <x v="0"/>
    <x v="0"/>
    <n v="3"/>
    <x v="0"/>
    <x v="0"/>
    <x v="0"/>
    <x v="0"/>
    <x v="7"/>
    <x v="0"/>
    <x v="1"/>
    <x v="0"/>
    <x v="1"/>
    <x v="0"/>
    <x v="0"/>
    <x v="1"/>
    <x v="0"/>
    <x v="1"/>
    <x v="0"/>
    <x v="1"/>
    <x v="0"/>
    <x v="1"/>
    <x v="0"/>
    <x v="4"/>
    <x v="1"/>
    <x v="0"/>
    <x v="1"/>
    <x v="0"/>
    <x v="0"/>
    <x v="0"/>
    <x v="1"/>
    <x v="0"/>
    <x v="4"/>
    <x v="0"/>
    <x v="0"/>
    <x v="0"/>
    <x v="1"/>
    <x v="1"/>
    <x v="1"/>
    <x v="0"/>
    <x v="1"/>
  </r>
  <r>
    <s v="X27"/>
    <x v="1"/>
    <x v="1"/>
    <x v="0"/>
    <n v="3"/>
    <x v="4"/>
    <x v="1"/>
    <x v="3"/>
    <x v="3"/>
    <x v="0"/>
    <x v="1"/>
    <x v="8"/>
    <x v="0"/>
    <x v="1"/>
    <x v="1"/>
    <x v="5"/>
    <x v="1"/>
    <x v="0"/>
    <x v="0"/>
    <x v="0"/>
    <x v="0"/>
    <x v="1"/>
    <x v="0"/>
    <x v="1"/>
    <x v="0"/>
    <x v="0"/>
    <x v="0"/>
    <x v="1"/>
    <x v="1"/>
    <x v="0"/>
    <x v="4"/>
    <x v="1"/>
    <x v="1"/>
    <x v="0"/>
    <x v="0"/>
    <x v="0"/>
    <x v="0"/>
    <x v="1"/>
    <x v="1"/>
    <x v="6"/>
    <x v="0"/>
    <x v="0"/>
  </r>
  <r>
    <s v="X28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29"/>
    <x v="1"/>
    <x v="0"/>
    <x v="0"/>
    <n v="3"/>
    <x v="0"/>
    <x v="0"/>
    <x v="0"/>
    <x v="0"/>
    <x v="2"/>
    <x v="0"/>
    <x v="1"/>
    <x v="0"/>
    <x v="5"/>
    <x v="1"/>
    <x v="5"/>
    <x v="0"/>
    <x v="1"/>
    <x v="1"/>
    <x v="1"/>
    <x v="1"/>
    <x v="1"/>
    <x v="1"/>
    <x v="1"/>
    <x v="0"/>
    <x v="1"/>
    <x v="0"/>
    <x v="1"/>
    <x v="1"/>
    <x v="0"/>
    <x v="1"/>
    <x v="1"/>
    <x v="0"/>
    <x v="0"/>
    <x v="0"/>
    <x v="0"/>
    <x v="1"/>
    <x v="2"/>
    <x v="1"/>
    <x v="6"/>
    <x v="0"/>
    <x v="1"/>
  </r>
  <r>
    <s v="X30"/>
    <x v="1"/>
    <x v="0"/>
    <x v="0"/>
    <n v="3"/>
    <x v="0"/>
    <x v="0"/>
    <x v="0"/>
    <x v="0"/>
    <x v="0"/>
    <x v="0"/>
    <x v="0"/>
    <x v="0"/>
    <x v="1"/>
    <x v="1"/>
    <x v="1"/>
    <x v="1"/>
    <x v="0"/>
    <x v="0"/>
    <x v="0"/>
    <x v="0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2"/>
    <x v="1"/>
  </r>
  <r>
    <s v="X31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33"/>
    <x v="0"/>
    <x v="1"/>
    <x v="3"/>
    <n v="4"/>
    <x v="0"/>
    <x v="0"/>
    <x v="2"/>
    <x v="0"/>
    <x v="3"/>
    <x v="0"/>
    <x v="0"/>
    <x v="0"/>
    <x v="1"/>
    <x v="0"/>
    <x v="0"/>
    <x v="0"/>
    <x v="0"/>
    <x v="0"/>
    <x v="0"/>
    <x v="1"/>
    <x v="0"/>
    <x v="0"/>
    <x v="0"/>
    <x v="0"/>
    <x v="0"/>
    <x v="0"/>
    <x v="1"/>
    <x v="1"/>
    <x v="0"/>
    <x v="0"/>
    <x v="1"/>
    <x v="1"/>
    <x v="0"/>
    <x v="0"/>
    <x v="0"/>
    <x v="0"/>
    <x v="2"/>
    <x v="1"/>
    <x v="1"/>
    <x v="0"/>
    <x v="1"/>
  </r>
  <r>
    <s v="Y34"/>
    <x v="0"/>
    <x v="1"/>
    <x v="3"/>
    <n v="4"/>
    <x v="0"/>
    <x v="0"/>
    <x v="0"/>
    <x v="0"/>
    <x v="2"/>
    <x v="0"/>
    <x v="8"/>
    <x v="3"/>
    <x v="1"/>
    <x v="0"/>
    <x v="1"/>
    <x v="0"/>
    <x v="0"/>
    <x v="0"/>
    <x v="0"/>
    <x v="0"/>
    <x v="0"/>
    <x v="0"/>
    <x v="0"/>
    <x v="0"/>
    <x v="4"/>
    <x v="3"/>
    <x v="4"/>
    <x v="4"/>
    <x v="3"/>
    <x v="4"/>
    <x v="0"/>
    <x v="0"/>
    <x v="0"/>
    <x v="0"/>
    <x v="0"/>
    <x v="0"/>
    <x v="0"/>
    <x v="0"/>
    <x v="0"/>
    <x v="1"/>
    <x v="1"/>
  </r>
  <r>
    <s v="Y35"/>
    <x v="0"/>
    <x v="1"/>
    <x v="3"/>
    <n v="4"/>
    <x v="0"/>
    <x v="0"/>
    <x v="0"/>
    <x v="0"/>
    <x v="4"/>
    <x v="0"/>
    <x v="3"/>
    <x v="0"/>
    <x v="1"/>
    <x v="0"/>
    <x v="0"/>
    <x v="0"/>
    <x v="1"/>
    <x v="0"/>
    <x v="0"/>
    <x v="1"/>
    <x v="0"/>
    <x v="0"/>
    <x v="0"/>
    <x v="0"/>
    <x v="0"/>
    <x v="0"/>
    <x v="1"/>
    <x v="0"/>
    <x v="0"/>
    <x v="0"/>
    <x v="1"/>
    <x v="0"/>
    <x v="0"/>
    <x v="1"/>
    <x v="0"/>
    <x v="0"/>
    <x v="2"/>
    <x v="2"/>
    <x v="2"/>
    <x v="0"/>
    <x v="1"/>
  </r>
  <r>
    <s v="Y36"/>
    <x v="0"/>
    <x v="5"/>
    <x v="3"/>
    <n v="4"/>
    <x v="4"/>
    <x v="1"/>
    <x v="1"/>
    <x v="0"/>
    <x v="8"/>
    <x v="1"/>
    <x v="3"/>
    <x v="0"/>
    <x v="1"/>
    <x v="0"/>
    <x v="5"/>
    <x v="0"/>
    <x v="1"/>
    <x v="0"/>
    <x v="0"/>
    <x v="1"/>
    <x v="0"/>
    <x v="1"/>
    <x v="0"/>
    <x v="0"/>
    <x v="0"/>
    <x v="0"/>
    <x v="1"/>
    <x v="0"/>
    <x v="4"/>
    <x v="0"/>
    <x v="1"/>
    <x v="0"/>
    <x v="0"/>
    <x v="1"/>
    <x v="0"/>
    <x v="0"/>
    <x v="2"/>
    <x v="1"/>
    <x v="6"/>
    <x v="2"/>
    <x v="0"/>
  </r>
  <r>
    <s v="Y37"/>
    <x v="0"/>
    <x v="1"/>
    <x v="3"/>
    <n v="4"/>
    <x v="0"/>
    <x v="0"/>
    <x v="0"/>
    <x v="0"/>
    <x v="3"/>
    <x v="0"/>
    <x v="0"/>
    <x v="0"/>
    <x v="1"/>
    <x v="0"/>
    <x v="0"/>
    <x v="0"/>
    <x v="1"/>
    <x v="0"/>
    <x v="0"/>
    <x v="1"/>
    <x v="1"/>
    <x v="0"/>
    <x v="0"/>
    <x v="0"/>
    <x v="0"/>
    <x v="0"/>
    <x v="1"/>
    <x v="0"/>
    <x v="0"/>
    <x v="1"/>
    <x v="1"/>
    <x v="1"/>
    <x v="0"/>
    <x v="0"/>
    <x v="0"/>
    <x v="0"/>
    <x v="2"/>
    <x v="1"/>
    <x v="6"/>
    <x v="0"/>
    <x v="1"/>
  </r>
  <r>
    <s v="Y38"/>
    <x v="0"/>
    <x v="1"/>
    <x v="3"/>
    <n v="4"/>
    <x v="0"/>
    <x v="0"/>
    <x v="2"/>
    <x v="0"/>
    <x v="4"/>
    <x v="0"/>
    <x v="3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Y39"/>
    <x v="0"/>
    <x v="1"/>
    <x v="3"/>
    <n v="4"/>
    <x v="0"/>
    <x v="0"/>
    <x v="0"/>
    <x v="0"/>
    <x v="2"/>
    <x v="0"/>
    <x v="8"/>
    <x v="0"/>
    <x v="1"/>
    <x v="1"/>
    <x v="2"/>
    <x v="0"/>
    <x v="1"/>
    <x v="0"/>
    <x v="1"/>
    <x v="1"/>
    <x v="0"/>
    <x v="1"/>
    <x v="0"/>
    <x v="0"/>
    <x v="0"/>
    <x v="0"/>
    <x v="1"/>
    <x v="0"/>
    <x v="0"/>
    <x v="0"/>
    <x v="1"/>
    <x v="1"/>
    <x v="0"/>
    <x v="0"/>
    <x v="0"/>
    <x v="0"/>
    <x v="2"/>
    <x v="1"/>
    <x v="1"/>
    <x v="0"/>
    <x v="1"/>
  </r>
  <r>
    <s v="Y40"/>
    <x v="0"/>
    <x v="1"/>
    <x v="3"/>
    <n v="4"/>
    <x v="0"/>
    <x v="0"/>
    <x v="0"/>
    <x v="0"/>
    <x v="7"/>
    <x v="0"/>
    <x v="3"/>
    <x v="0"/>
    <x v="5"/>
    <x v="0"/>
    <x v="1"/>
    <x v="0"/>
    <x v="0"/>
    <x v="0"/>
    <x v="0"/>
    <x v="0"/>
    <x v="0"/>
    <x v="0"/>
    <x v="0"/>
    <x v="0"/>
    <x v="0"/>
    <x v="0"/>
    <x v="0"/>
    <x v="0"/>
    <x v="0"/>
    <x v="0"/>
    <x v="2"/>
    <x v="2"/>
    <x v="1"/>
    <x v="2"/>
    <x v="1"/>
    <x v="2"/>
    <x v="0"/>
    <x v="0"/>
    <x v="0"/>
    <x v="0"/>
    <x v="1"/>
  </r>
  <r>
    <s v="Y41"/>
    <x v="0"/>
    <x v="1"/>
    <x v="3"/>
    <n v="4"/>
    <x v="0"/>
    <x v="0"/>
    <x v="0"/>
    <x v="0"/>
    <x v="1"/>
    <x v="0"/>
    <x v="2"/>
    <x v="0"/>
    <x v="1"/>
    <x v="0"/>
    <x v="1"/>
    <x v="4"/>
    <x v="4"/>
    <x v="4"/>
    <x v="4"/>
    <x v="4"/>
    <x v="4"/>
    <x v="4"/>
    <x v="4"/>
    <x v="4"/>
    <x v="4"/>
    <x v="3"/>
    <x v="4"/>
    <x v="4"/>
    <x v="3"/>
    <x v="4"/>
    <x v="0"/>
    <x v="0"/>
    <x v="0"/>
    <x v="0"/>
    <x v="0"/>
    <x v="0"/>
    <x v="0"/>
    <x v="0"/>
    <x v="0"/>
    <x v="0"/>
    <x v="1"/>
  </r>
  <r>
    <s v="Y42"/>
    <x v="0"/>
    <x v="1"/>
    <x v="3"/>
    <n v="4"/>
    <x v="0"/>
    <x v="0"/>
    <x v="0"/>
    <x v="0"/>
    <x v="4"/>
    <x v="0"/>
    <x v="0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1"/>
    <x v="0"/>
    <x v="1"/>
  </r>
  <r>
    <s v="X32"/>
    <x v="1"/>
    <x v="1"/>
    <x v="3"/>
    <n v="4"/>
    <x v="0"/>
    <x v="0"/>
    <x v="3"/>
    <x v="0"/>
    <x v="4"/>
    <x v="0"/>
    <x v="3"/>
    <x v="0"/>
    <x v="1"/>
    <x v="0"/>
    <x v="1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33"/>
    <x v="1"/>
    <x v="1"/>
    <x v="3"/>
    <n v="4"/>
    <x v="0"/>
    <x v="0"/>
    <x v="1"/>
    <x v="0"/>
    <x v="3"/>
    <x v="1"/>
    <x v="0"/>
    <x v="0"/>
    <x v="1"/>
    <x v="0"/>
    <x v="0"/>
    <x v="1"/>
    <x v="0"/>
    <x v="0"/>
    <x v="0"/>
    <x v="1"/>
    <x v="0"/>
    <x v="1"/>
    <x v="0"/>
    <x v="0"/>
    <x v="0"/>
    <x v="0"/>
    <x v="1"/>
    <x v="0"/>
    <x v="0"/>
    <x v="0"/>
    <x v="1"/>
    <x v="0"/>
    <x v="0"/>
    <x v="0"/>
    <x v="0"/>
    <x v="1"/>
    <x v="1"/>
    <x v="1"/>
    <x v="1"/>
    <x v="0"/>
    <x v="1"/>
  </r>
  <r>
    <s v="X34"/>
    <x v="1"/>
    <x v="1"/>
    <x v="3"/>
    <n v="4"/>
    <x v="0"/>
    <x v="0"/>
    <x v="3"/>
    <x v="0"/>
    <x v="7"/>
    <x v="1"/>
    <x v="0"/>
    <x v="0"/>
    <x v="1"/>
    <x v="1"/>
    <x v="1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1"/>
    <x v="2"/>
    <x v="0"/>
    <x v="1"/>
    <x v="1"/>
  </r>
  <r>
    <s v="X35"/>
    <x v="1"/>
    <x v="5"/>
    <x v="3"/>
    <n v="4"/>
    <x v="4"/>
    <x v="1"/>
    <x v="2"/>
    <x v="3"/>
    <x v="1"/>
    <x v="1"/>
    <x v="4"/>
    <x v="0"/>
    <x v="1"/>
    <x v="1"/>
    <x v="0"/>
    <x v="1"/>
    <x v="0"/>
    <x v="0"/>
    <x v="0"/>
    <x v="4"/>
    <x v="1"/>
    <x v="0"/>
    <x v="0"/>
    <x v="0"/>
    <x v="1"/>
    <x v="0"/>
    <x v="1"/>
    <x v="0"/>
    <x v="0"/>
    <x v="0"/>
    <x v="1"/>
    <x v="0"/>
    <x v="0"/>
    <x v="1"/>
    <x v="0"/>
    <x v="0"/>
    <x v="1"/>
    <x v="2"/>
    <x v="1"/>
    <x v="0"/>
    <x v="1"/>
  </r>
  <r>
    <s v="X36"/>
    <x v="1"/>
    <x v="1"/>
    <x v="3"/>
    <n v="4"/>
    <x v="0"/>
    <x v="0"/>
    <x v="1"/>
    <x v="0"/>
    <x v="7"/>
    <x v="0"/>
    <x v="0"/>
    <x v="0"/>
    <x v="1"/>
    <x v="0"/>
    <x v="3"/>
    <x v="4"/>
    <x v="4"/>
    <x v="1"/>
    <x v="4"/>
    <x v="1"/>
    <x v="4"/>
    <x v="4"/>
    <x v="4"/>
    <x v="4"/>
    <x v="1"/>
    <x v="3"/>
    <x v="1"/>
    <x v="4"/>
    <x v="3"/>
    <x v="4"/>
    <x v="1"/>
    <x v="1"/>
    <x v="0"/>
    <x v="0"/>
    <x v="0"/>
    <x v="0"/>
    <x v="2"/>
    <x v="1"/>
    <x v="6"/>
    <x v="0"/>
    <x v="1"/>
  </r>
  <r>
    <s v="X37"/>
    <x v="1"/>
    <x v="1"/>
    <x v="3"/>
    <n v="4"/>
    <x v="0"/>
    <x v="0"/>
    <x v="0"/>
    <x v="0"/>
    <x v="4"/>
    <x v="0"/>
    <x v="0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38"/>
    <x v="1"/>
    <x v="1"/>
    <x v="3"/>
    <n v="4"/>
    <x v="0"/>
    <x v="0"/>
    <x v="0"/>
    <x v="0"/>
    <x v="1"/>
    <x v="1"/>
    <x v="0"/>
    <x v="4"/>
    <x v="1"/>
    <x v="1"/>
    <x v="0"/>
    <x v="4"/>
    <x v="4"/>
    <x v="4"/>
    <x v="4"/>
    <x v="4"/>
    <x v="4"/>
    <x v="1"/>
    <x v="4"/>
    <x v="4"/>
    <x v="4"/>
    <x v="3"/>
    <x v="1"/>
    <x v="4"/>
    <x v="3"/>
    <x v="4"/>
    <x v="1"/>
    <x v="0"/>
    <x v="4"/>
    <x v="0"/>
    <x v="0"/>
    <x v="0"/>
    <x v="1"/>
    <x v="1"/>
    <x v="7"/>
    <x v="0"/>
    <x v="1"/>
  </r>
  <r>
    <s v="X39"/>
    <x v="1"/>
    <x v="1"/>
    <x v="3"/>
    <n v="4"/>
    <x v="0"/>
    <x v="0"/>
    <x v="1"/>
    <x v="0"/>
    <x v="7"/>
    <x v="0"/>
    <x v="8"/>
    <x v="0"/>
    <x v="1"/>
    <x v="1"/>
    <x v="0"/>
    <x v="4"/>
    <x v="4"/>
    <x v="4"/>
    <x v="4"/>
    <x v="1"/>
    <x v="1"/>
    <x v="4"/>
    <x v="4"/>
    <x v="4"/>
    <x v="4"/>
    <x v="3"/>
    <x v="1"/>
    <x v="4"/>
    <x v="4"/>
    <x v="4"/>
    <x v="1"/>
    <x v="1"/>
    <x v="0"/>
    <x v="0"/>
    <x v="0"/>
    <x v="0"/>
    <x v="2"/>
    <x v="1"/>
    <x v="1"/>
    <x v="0"/>
    <x v="1"/>
  </r>
  <r>
    <s v="X40"/>
    <x v="1"/>
    <x v="0"/>
    <x v="3"/>
    <n v="4"/>
    <x v="4"/>
    <x v="0"/>
    <x v="1"/>
    <x v="0"/>
    <x v="1"/>
    <x v="0"/>
    <x v="4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2"/>
    <x v="2"/>
    <x v="1"/>
    <x v="2"/>
    <x v="1"/>
    <x v="2"/>
    <x v="3"/>
    <x v="3"/>
    <x v="3"/>
    <x v="3"/>
    <x v="2"/>
  </r>
  <r>
    <s v="X41"/>
    <x v="1"/>
    <x v="1"/>
    <x v="3"/>
    <n v="4"/>
    <x v="0"/>
    <x v="0"/>
    <x v="0"/>
    <x v="0"/>
    <x v="3"/>
    <x v="0"/>
    <x v="0"/>
    <x v="0"/>
    <x v="1"/>
    <x v="0"/>
    <x v="0"/>
    <x v="1"/>
    <x v="0"/>
    <x v="0"/>
    <x v="0"/>
    <x v="1"/>
    <x v="0"/>
    <x v="1"/>
    <x v="0"/>
    <x v="0"/>
    <x v="0"/>
    <x v="0"/>
    <x v="1"/>
    <x v="0"/>
    <x v="0"/>
    <x v="0"/>
    <x v="1"/>
    <x v="1"/>
    <x v="0"/>
    <x v="0"/>
    <x v="0"/>
    <x v="0"/>
    <x v="2"/>
    <x v="1"/>
    <x v="2"/>
    <x v="0"/>
    <x v="1"/>
  </r>
  <r>
    <s v="X42"/>
    <x v="1"/>
    <x v="0"/>
    <x v="3"/>
    <n v="4"/>
    <x v="0"/>
    <x v="0"/>
    <x v="2"/>
    <x v="0"/>
    <x v="0"/>
    <x v="0"/>
    <x v="3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1"/>
    <x v="1"/>
  </r>
  <r>
    <s v="Y43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44"/>
    <x v="0"/>
    <x v="1"/>
    <x v="3"/>
    <n v="5"/>
    <x v="0"/>
    <x v="0"/>
    <x v="0"/>
    <x v="0"/>
    <x v="7"/>
    <x v="0"/>
    <x v="0"/>
    <x v="0"/>
    <x v="1"/>
    <x v="0"/>
    <x v="1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1"/>
    <x v="1"/>
  </r>
  <r>
    <s v="Y45"/>
    <x v="0"/>
    <x v="5"/>
    <x v="3"/>
    <n v="5"/>
    <x v="0"/>
    <x v="1"/>
    <x v="0"/>
    <x v="0"/>
    <x v="3"/>
    <x v="1"/>
    <x v="4"/>
    <x v="0"/>
    <x v="1"/>
    <x v="0"/>
    <x v="2"/>
    <x v="1"/>
    <x v="1"/>
    <x v="0"/>
    <x v="1"/>
    <x v="1"/>
    <x v="1"/>
    <x v="0"/>
    <x v="0"/>
    <x v="1"/>
    <x v="1"/>
    <x v="0"/>
    <x v="1"/>
    <x v="0"/>
    <x v="0"/>
    <x v="0"/>
    <x v="1"/>
    <x v="0"/>
    <x v="0"/>
    <x v="0"/>
    <x v="0"/>
    <x v="5"/>
    <x v="2"/>
    <x v="1"/>
    <x v="2"/>
    <x v="0"/>
    <x v="1"/>
  </r>
  <r>
    <s v="Y46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Y47"/>
    <x v="0"/>
    <x v="6"/>
    <x v="3"/>
    <n v="5"/>
    <x v="4"/>
    <x v="4"/>
    <x v="2"/>
    <x v="0"/>
    <x v="2"/>
    <x v="1"/>
    <x v="4"/>
    <x v="0"/>
    <x v="1"/>
    <x v="0"/>
    <x v="0"/>
    <x v="1"/>
    <x v="0"/>
    <x v="0"/>
    <x v="0"/>
    <x v="1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1"/>
    <x v="0"/>
  </r>
  <r>
    <s v="Y48"/>
    <x v="0"/>
    <x v="1"/>
    <x v="3"/>
    <n v="5"/>
    <x v="0"/>
    <x v="0"/>
    <x v="0"/>
    <x v="0"/>
    <x v="3"/>
    <x v="0"/>
    <x v="3"/>
    <x v="0"/>
    <x v="1"/>
    <x v="0"/>
    <x v="2"/>
    <x v="0"/>
    <x v="1"/>
    <x v="0"/>
    <x v="0"/>
    <x v="1"/>
    <x v="0"/>
    <x v="1"/>
    <x v="1"/>
    <x v="0"/>
    <x v="1"/>
    <x v="0"/>
    <x v="1"/>
    <x v="0"/>
    <x v="0"/>
    <x v="1"/>
    <x v="1"/>
    <x v="0"/>
    <x v="0"/>
    <x v="1"/>
    <x v="0"/>
    <x v="0"/>
    <x v="2"/>
    <x v="1"/>
    <x v="6"/>
    <x v="0"/>
    <x v="1"/>
  </r>
  <r>
    <s v="Y49"/>
    <x v="0"/>
    <x v="1"/>
    <x v="3"/>
    <n v="5"/>
    <x v="0"/>
    <x v="0"/>
    <x v="0"/>
    <x v="0"/>
    <x v="8"/>
    <x v="0"/>
    <x v="0"/>
    <x v="0"/>
    <x v="0"/>
    <x v="0"/>
    <x v="6"/>
    <x v="0"/>
    <x v="1"/>
    <x v="0"/>
    <x v="0"/>
    <x v="1"/>
    <x v="0"/>
    <x v="0"/>
    <x v="1"/>
    <x v="0"/>
    <x v="1"/>
    <x v="0"/>
    <x v="1"/>
    <x v="0"/>
    <x v="0"/>
    <x v="0"/>
    <x v="1"/>
    <x v="0"/>
    <x v="0"/>
    <x v="1"/>
    <x v="0"/>
    <x v="0"/>
    <x v="1"/>
    <x v="1"/>
    <x v="2"/>
    <x v="0"/>
    <x v="6"/>
  </r>
  <r>
    <s v="Y50"/>
    <x v="0"/>
    <x v="1"/>
    <x v="3"/>
    <n v="5"/>
    <x v="0"/>
    <x v="0"/>
    <x v="0"/>
    <x v="0"/>
    <x v="0"/>
    <x v="0"/>
    <x v="0"/>
    <x v="0"/>
    <x v="1"/>
    <x v="0"/>
    <x v="2"/>
    <x v="0"/>
    <x v="0"/>
    <x v="1"/>
    <x v="1"/>
    <x v="1"/>
    <x v="0"/>
    <x v="0"/>
    <x v="1"/>
    <x v="0"/>
    <x v="0"/>
    <x v="0"/>
    <x v="1"/>
    <x v="0"/>
    <x v="0"/>
    <x v="0"/>
    <x v="1"/>
    <x v="0"/>
    <x v="0"/>
    <x v="1"/>
    <x v="0"/>
    <x v="0"/>
    <x v="2"/>
    <x v="1"/>
    <x v="6"/>
    <x v="0"/>
    <x v="0"/>
  </r>
  <r>
    <s v="Y51"/>
    <x v="0"/>
    <x v="0"/>
    <x v="3"/>
    <n v="5"/>
    <x v="0"/>
    <x v="0"/>
    <x v="0"/>
    <x v="0"/>
    <x v="2"/>
    <x v="0"/>
    <x v="1"/>
    <x v="0"/>
    <x v="1"/>
    <x v="0"/>
    <x v="1"/>
    <x v="0"/>
    <x v="0"/>
    <x v="0"/>
    <x v="0"/>
    <x v="1"/>
    <x v="0"/>
    <x v="0"/>
    <x v="0"/>
    <x v="0"/>
    <x v="0"/>
    <x v="0"/>
    <x v="0"/>
    <x v="0"/>
    <x v="0"/>
    <x v="0"/>
    <x v="1"/>
    <x v="1"/>
    <x v="0"/>
    <x v="0"/>
    <x v="0"/>
    <x v="0"/>
    <x v="1"/>
    <x v="2"/>
    <x v="1"/>
    <x v="0"/>
    <x v="1"/>
  </r>
  <r>
    <s v="Y52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43"/>
    <x v="1"/>
    <x v="1"/>
    <x v="3"/>
    <n v="5"/>
    <x v="0"/>
    <x v="0"/>
    <x v="0"/>
    <x v="0"/>
    <x v="2"/>
    <x v="0"/>
    <x v="0"/>
    <x v="0"/>
    <x v="1"/>
    <x v="0"/>
    <x v="1"/>
    <x v="4"/>
    <x v="4"/>
    <x v="4"/>
    <x v="4"/>
    <x v="4"/>
    <x v="4"/>
    <x v="4"/>
    <x v="4"/>
    <x v="4"/>
    <x v="4"/>
    <x v="3"/>
    <x v="4"/>
    <x v="4"/>
    <x v="3"/>
    <x v="4"/>
    <x v="0"/>
    <x v="0"/>
    <x v="0"/>
    <x v="0"/>
    <x v="0"/>
    <x v="0"/>
    <x v="0"/>
    <x v="0"/>
    <x v="0"/>
    <x v="0"/>
    <x v="1"/>
  </r>
  <r>
    <s v="X44"/>
    <x v="1"/>
    <x v="1"/>
    <x v="3"/>
    <n v="5"/>
    <x v="0"/>
    <x v="0"/>
    <x v="3"/>
    <x v="3"/>
    <x v="2"/>
    <x v="0"/>
    <x v="1"/>
    <x v="0"/>
    <x v="1"/>
    <x v="0"/>
    <x v="0"/>
    <x v="0"/>
    <x v="0"/>
    <x v="0"/>
    <x v="0"/>
    <x v="1"/>
    <x v="1"/>
    <x v="0"/>
    <x v="0"/>
    <x v="1"/>
    <x v="4"/>
    <x v="3"/>
    <x v="4"/>
    <x v="4"/>
    <x v="3"/>
    <x v="4"/>
    <x v="1"/>
    <x v="1"/>
    <x v="0"/>
    <x v="0"/>
    <x v="0"/>
    <x v="0"/>
    <x v="2"/>
    <x v="1"/>
    <x v="1"/>
    <x v="0"/>
    <x v="0"/>
  </r>
  <r>
    <s v="X45"/>
    <x v="3"/>
    <x v="4"/>
    <x v="2"/>
    <m/>
    <x v="3"/>
    <x v="3"/>
    <x v="5"/>
    <x v="2"/>
    <x v="6"/>
    <x v="3"/>
    <x v="6"/>
    <x v="2"/>
    <x v="4"/>
    <x v="3"/>
    <x v="4"/>
    <x v="3"/>
    <x v="3"/>
    <x v="3"/>
    <x v="3"/>
    <x v="3"/>
    <x v="3"/>
    <x v="3"/>
    <x v="3"/>
    <x v="3"/>
    <x v="3"/>
    <x v="2"/>
    <x v="3"/>
    <x v="3"/>
    <x v="2"/>
    <x v="3"/>
    <x v="4"/>
    <x v="4"/>
    <x v="3"/>
    <x v="4"/>
    <x v="3"/>
    <x v="4"/>
    <x v="5"/>
    <x v="5"/>
    <x v="5"/>
    <x v="5"/>
    <x v="4"/>
  </r>
  <r>
    <s v="X46"/>
    <x v="1"/>
    <x v="1"/>
    <x v="3"/>
    <n v="5"/>
    <x v="0"/>
    <x v="0"/>
    <x v="1"/>
    <x v="0"/>
    <x v="4"/>
    <x v="0"/>
    <x v="3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2"/>
    <x v="0"/>
    <x v="1"/>
  </r>
  <r>
    <s v="X47"/>
    <x v="1"/>
    <x v="1"/>
    <x v="3"/>
    <n v="5"/>
    <x v="0"/>
    <x v="0"/>
    <x v="1"/>
    <x v="0"/>
    <x v="0"/>
    <x v="0"/>
    <x v="3"/>
    <x v="0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48"/>
    <x v="1"/>
    <x v="1"/>
    <x v="3"/>
    <n v="5"/>
    <x v="0"/>
    <x v="0"/>
    <x v="0"/>
    <x v="0"/>
    <x v="0"/>
    <x v="0"/>
    <x v="3"/>
    <x v="0"/>
    <x v="1"/>
    <x v="0"/>
    <x v="1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49"/>
    <x v="1"/>
    <x v="1"/>
    <x v="3"/>
    <n v="5"/>
    <x v="0"/>
    <x v="0"/>
    <x v="2"/>
    <x v="0"/>
    <x v="3"/>
    <x v="0"/>
    <x v="3"/>
    <x v="0"/>
    <x v="1"/>
    <x v="0"/>
    <x v="1"/>
    <x v="1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1"/>
    <x v="0"/>
    <x v="1"/>
  </r>
  <r>
    <s v="X50"/>
    <x v="1"/>
    <x v="1"/>
    <x v="3"/>
    <n v="5"/>
    <x v="0"/>
    <x v="0"/>
    <x v="0"/>
    <x v="0"/>
    <x v="7"/>
    <x v="0"/>
    <x v="0"/>
    <x v="0"/>
    <x v="1"/>
    <x v="0"/>
    <x v="1"/>
    <x v="1"/>
    <x v="4"/>
    <x v="4"/>
    <x v="4"/>
    <x v="4"/>
    <x v="4"/>
    <x v="4"/>
    <x v="4"/>
    <x v="1"/>
    <x v="4"/>
    <x v="3"/>
    <x v="4"/>
    <x v="4"/>
    <x v="3"/>
    <x v="4"/>
    <x v="0"/>
    <x v="0"/>
    <x v="0"/>
    <x v="0"/>
    <x v="0"/>
    <x v="0"/>
    <x v="0"/>
    <x v="0"/>
    <x v="1"/>
    <x v="0"/>
    <x v="1"/>
  </r>
  <r>
    <s v="X51"/>
    <x v="1"/>
    <x v="1"/>
    <x v="3"/>
    <n v="5"/>
    <x v="0"/>
    <x v="0"/>
    <x v="1"/>
    <x v="0"/>
    <x v="2"/>
    <x v="0"/>
    <x v="1"/>
    <x v="0"/>
    <x v="1"/>
    <x v="5"/>
    <x v="5"/>
    <x v="0"/>
    <x v="1"/>
    <x v="1"/>
    <x v="1"/>
    <x v="1"/>
    <x v="1"/>
    <x v="1"/>
    <x v="1"/>
    <x v="4"/>
    <x v="1"/>
    <x v="0"/>
    <x v="1"/>
    <x v="0"/>
    <x v="4"/>
    <x v="1"/>
    <x v="1"/>
    <x v="1"/>
    <x v="4"/>
    <x v="1"/>
    <x v="4"/>
    <x v="1"/>
    <x v="2"/>
    <x v="1"/>
    <x v="6"/>
    <x v="0"/>
    <x v="1"/>
  </r>
  <r>
    <s v="X52"/>
    <x v="1"/>
    <x v="1"/>
    <x v="3"/>
    <n v="5"/>
    <x v="0"/>
    <x v="0"/>
    <x v="0"/>
    <x v="0"/>
    <x v="2"/>
    <x v="1"/>
    <x v="8"/>
    <x v="0"/>
    <x v="1"/>
    <x v="0"/>
    <x v="1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1"/>
  </r>
  <r>
    <s v="X53"/>
    <x v="1"/>
    <x v="5"/>
    <x v="3"/>
    <n v="5"/>
    <x v="0"/>
    <x v="1"/>
    <x v="0"/>
    <x v="0"/>
    <x v="2"/>
    <x v="1"/>
    <x v="8"/>
    <x v="0"/>
    <x v="1"/>
    <x v="4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1"/>
    <x v="0"/>
    <x v="1"/>
  </r>
  <r>
    <s v="Z3"/>
    <x v="2"/>
    <x v="3"/>
    <x v="1"/>
    <s v="NA"/>
    <x v="2"/>
    <x v="2"/>
    <x v="4"/>
    <x v="1"/>
    <x v="5"/>
    <x v="2"/>
    <x v="5"/>
    <x v="1"/>
    <x v="3"/>
    <x v="2"/>
    <x v="3"/>
    <x v="2"/>
    <x v="2"/>
    <x v="2"/>
    <x v="2"/>
    <x v="2"/>
    <x v="2"/>
    <x v="2"/>
    <x v="2"/>
    <x v="2"/>
    <x v="2"/>
    <x v="1"/>
    <x v="2"/>
    <x v="2"/>
    <x v="1"/>
    <x v="2"/>
    <x v="3"/>
    <x v="3"/>
    <x v="2"/>
    <x v="3"/>
    <x v="2"/>
    <x v="3"/>
    <x v="4"/>
    <x v="4"/>
    <x v="4"/>
    <x v="4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7">
  <r>
    <x v="0"/>
    <s v="Mecânico"/>
    <x v="0"/>
    <s v="Auxiliar de Geriatria"/>
    <x v="0"/>
  </r>
  <r>
    <x v="0"/>
    <s v="Mecânico"/>
    <x v="0"/>
    <s v="Administrativa"/>
    <x v="0"/>
  </r>
  <r>
    <x v="0"/>
    <s v="Pedreiro"/>
    <x v="0"/>
    <s v="Administrativa"/>
    <x v="0"/>
  </r>
  <r>
    <x v="0"/>
    <s v="Mecânico"/>
    <x v="0"/>
    <s v="Doméstica"/>
    <x v="1"/>
  </r>
  <r>
    <x v="0"/>
    <s v="Pedreiro"/>
    <x v="0"/>
    <s v="Operadora de supermercado"/>
    <x v="0"/>
  </r>
  <r>
    <x v="0"/>
    <s v="Carpinteiro"/>
    <x v="0"/>
    <s v="Trabalhadora Rural"/>
    <x v="2"/>
  </r>
  <r>
    <x v="0"/>
    <s v="Pedreiro"/>
    <x v="0"/>
    <s v="Operadora de Loja"/>
    <x v="0"/>
  </r>
  <r>
    <x v="0"/>
    <s v="Assistente Operacional"/>
    <x v="1"/>
    <s v="Pensionista"/>
    <x v="1"/>
  </r>
  <r>
    <x v="0"/>
    <s v="Empregado de café"/>
    <x v="1"/>
    <s v="Talhante"/>
    <x v="3"/>
  </r>
  <r>
    <x v="0"/>
    <s v="Engenheiro"/>
    <x v="1"/>
    <s v="Professora"/>
    <x v="0"/>
  </r>
  <r>
    <x v="0"/>
    <s v="Camionista"/>
    <x v="0"/>
    <s v="Doméstica"/>
    <x v="1"/>
  </r>
  <r>
    <x v="0"/>
    <s v="Pedreiro"/>
    <x v="0"/>
    <s v="Funcionária da escola"/>
    <x v="0"/>
  </r>
  <r>
    <x v="0"/>
    <s v="Vaqueiro"/>
    <x v="2"/>
    <s v="Administrativa"/>
    <x v="0"/>
  </r>
  <r>
    <x v="0"/>
    <s v="Pintor"/>
    <x v="0"/>
    <s v="Funcionária de hotel"/>
    <x v="0"/>
  </r>
  <r>
    <x v="0"/>
    <s v="Vaqueiro"/>
    <x v="2"/>
    <s v="Queijeira "/>
    <x v="2"/>
  </r>
  <r>
    <x v="0"/>
    <s v="Pedreiro"/>
    <x v="0"/>
    <s v="Administrativa"/>
    <x v="0"/>
  </r>
  <r>
    <x v="0"/>
    <s v="Agricultor"/>
    <x v="2"/>
    <s v="Doméstica"/>
    <x v="1"/>
  </r>
  <r>
    <x v="0"/>
    <s v="Vaqueiro"/>
    <x v="0"/>
    <s v="Doméstica"/>
    <x v="1"/>
  </r>
  <r>
    <x v="0"/>
    <s v="Desempregado"/>
    <x v="3"/>
    <m/>
    <x v="4"/>
  </r>
  <r>
    <x v="0"/>
    <s v="Pastor"/>
    <x v="2"/>
    <s v="Deempregada"/>
    <x v="5"/>
  </r>
  <r>
    <x v="0"/>
    <s v="Pedreiro"/>
    <x v="0"/>
    <s v="Cozinheira"/>
    <x v="3"/>
  </r>
  <r>
    <x v="1"/>
    <s v="Engenheiro Agricola"/>
    <x v="1"/>
    <s v="Professora"/>
    <x v="0"/>
  </r>
  <r>
    <x v="1"/>
    <s v="Trabalhador Rural"/>
    <x v="2"/>
    <s v="Trabalhadora Rural"/>
    <x v="2"/>
  </r>
  <r>
    <x v="1"/>
    <s v="Mecânico"/>
    <x v="0"/>
    <s v="Oficial de Justiça"/>
    <x v="0"/>
  </r>
  <r>
    <x v="1"/>
    <m/>
    <x v="4"/>
    <s v="Desempregada"/>
    <x v="5"/>
  </r>
  <r>
    <x v="1"/>
    <s v="Agricultor"/>
    <x v="2"/>
    <s v="Diretora Financeira"/>
    <x v="0"/>
  </r>
  <r>
    <x v="1"/>
    <s v="Pastor"/>
    <x v="2"/>
    <s v="Desempregada"/>
    <x v="5"/>
  </r>
  <r>
    <x v="1"/>
    <s v="Trabalhador Rural"/>
    <x v="2"/>
    <s v="Empregada de mesa"/>
    <x v="0"/>
  </r>
  <r>
    <x v="1"/>
    <m/>
    <x v="4"/>
    <s v="Empregada de balcão"/>
    <x v="0"/>
  </r>
  <r>
    <x v="1"/>
    <s v="Funcionário Público"/>
    <x v="1"/>
    <s v="Educadora de Infância"/>
    <x v="0"/>
  </r>
  <r>
    <x v="1"/>
    <s v="Tratorista"/>
    <x v="2"/>
    <s v="Doméstica"/>
    <x v="1"/>
  </r>
  <r>
    <x v="1"/>
    <s v="Eletricista"/>
    <x v="0"/>
    <s v="Funcionária da escola"/>
    <x v="0"/>
  </r>
  <r>
    <x v="1"/>
    <s v="Administrador"/>
    <x v="1"/>
    <s v="Assistente Administrativa"/>
    <x v="0"/>
  </r>
  <r>
    <x v="1"/>
    <s v="Pintor"/>
    <x v="0"/>
    <s v="Desempregada"/>
    <x v="5"/>
  </r>
  <r>
    <x v="1"/>
    <s v="Polícia"/>
    <x v="1"/>
    <s v="Assistente Técnica"/>
    <x v="0"/>
  </r>
  <r>
    <x v="1"/>
    <s v="Eletricista"/>
    <x v="0"/>
    <s v="Trabalhadora Rural"/>
    <x v="2"/>
  </r>
  <r>
    <x v="1"/>
    <s v="Empresário"/>
    <x v="1"/>
    <s v="Artista Plástica"/>
    <x v="0"/>
  </r>
  <r>
    <x v="2"/>
    <s v="Diretor de Delegação"/>
    <x v="1"/>
    <s v="Gerente de Loja"/>
    <x v="0"/>
  </r>
  <r>
    <x v="2"/>
    <s v="Pedreiro"/>
    <x v="0"/>
    <s v="Auxiliar de Geriatria"/>
    <x v="0"/>
  </r>
  <r>
    <x v="2"/>
    <s v="Bombeiro"/>
    <x v="1"/>
    <s v="Assistente Operacional"/>
    <x v="0"/>
  </r>
  <r>
    <x v="2"/>
    <s v="Pedreiro"/>
    <x v="0"/>
    <s v="Empregada de balcão"/>
    <x v="0"/>
  </r>
  <r>
    <x v="2"/>
    <s v="Serralheiro Civil"/>
    <x v="0"/>
    <s v="Florista"/>
    <x v="0"/>
  </r>
  <r>
    <x v="2"/>
    <s v="Desempregado"/>
    <x v="3"/>
    <s v="Desempregada"/>
    <x v="5"/>
  </r>
  <r>
    <x v="2"/>
    <s v="Extrusalista"/>
    <x v="0"/>
    <s v="Biologa"/>
    <x v="0"/>
  </r>
  <r>
    <x v="2"/>
    <s v="Camionista"/>
    <x v="0"/>
    <s v="Assistente Operacional"/>
    <x v="0"/>
  </r>
  <r>
    <x v="2"/>
    <s v="Mecânico"/>
    <x v="0"/>
    <s v="Empregada de Limpeza"/>
    <x v="0"/>
  </r>
  <r>
    <x v="2"/>
    <s v="Comerciante"/>
    <x v="1"/>
    <s v="Educadora de Infância"/>
    <x v="0"/>
  </r>
  <r>
    <x v="2"/>
    <s v="Padeiro"/>
    <x v="0"/>
    <s v="Auxiliar de Padaria"/>
    <x v="3"/>
  </r>
  <r>
    <x v="2"/>
    <s v="Construtor"/>
    <x v="0"/>
    <m/>
    <x v="4"/>
  </r>
  <r>
    <x v="3"/>
    <s v="Empresário"/>
    <x v="1"/>
    <s v="Empresária"/>
    <x v="0"/>
  </r>
  <r>
    <x v="3"/>
    <s v="Campino"/>
    <x v="2"/>
    <s v="Trabalhadora Rural"/>
    <x v="2"/>
  </r>
  <r>
    <x v="3"/>
    <s v="Vaqueiro"/>
    <x v="2"/>
    <s v="Administrativa"/>
    <x v="0"/>
  </r>
  <r>
    <x v="3"/>
    <s v="Polícia"/>
    <x v="1"/>
    <s v="Desempregada"/>
    <x v="5"/>
  </r>
  <r>
    <x v="3"/>
    <s v="Engenheiro"/>
    <x v="1"/>
    <s v="Professora"/>
    <x v="0"/>
  </r>
  <r>
    <x v="3"/>
    <s v="Agricultor"/>
    <x v="2"/>
    <s v="Doméstica"/>
    <x v="1"/>
  </r>
  <r>
    <x v="3"/>
    <s v="Empresário"/>
    <x v="1"/>
    <s v="Desempregada"/>
    <x v="5"/>
  </r>
  <r>
    <x v="3"/>
    <s v="Desempregado"/>
    <x v="3"/>
    <s v="Desempregada"/>
    <x v="5"/>
  </r>
  <r>
    <x v="3"/>
    <s v="Assistente Técnico"/>
    <x v="1"/>
    <s v="Assistente Operacional"/>
    <x v="0"/>
  </r>
  <r>
    <x v="3"/>
    <s v="Professor"/>
    <x v="1"/>
    <s v="Professora"/>
    <x v="0"/>
  </r>
  <r>
    <x v="3"/>
    <s v="Serralheiro Civil"/>
    <x v="0"/>
    <s v="Assitente Operacional"/>
    <x v="0"/>
  </r>
  <r>
    <x v="3"/>
    <s v="Estufador"/>
    <x v="0"/>
    <s v="Auxiliar"/>
    <x v="0"/>
  </r>
  <r>
    <x v="3"/>
    <s v="Professor"/>
    <x v="1"/>
    <s v="Empregada de balcão"/>
    <x v="0"/>
  </r>
  <r>
    <x v="3"/>
    <s v="Pasteleiro"/>
    <x v="0"/>
    <s v="Enfermeira"/>
    <x v="0"/>
  </r>
  <r>
    <x v="3"/>
    <s v="Mecânico"/>
    <x v="0"/>
    <s v="Desempregada"/>
    <x v="5"/>
  </r>
  <r>
    <x v="3"/>
    <s v="Agricultor"/>
    <x v="2"/>
    <s v="Auxiliar "/>
    <x v="0"/>
  </r>
  <r>
    <x v="3"/>
    <m/>
    <x v="4"/>
    <s v="Oleira Ceramista"/>
    <x v="3"/>
  </r>
  <r>
    <x v="3"/>
    <s v="GNR"/>
    <x v="1"/>
    <s v="Auxiliar "/>
    <x v="0"/>
  </r>
  <r>
    <x v="3"/>
    <s v="Empresário"/>
    <x v="1"/>
    <s v="Enfermeira"/>
    <x v="0"/>
  </r>
  <r>
    <x v="3"/>
    <s v="Diretor de Produção de Adega"/>
    <x v="0"/>
    <s v="Técnica de Reabilitação"/>
    <x v="0"/>
  </r>
  <r>
    <x v="3"/>
    <s v="Pedreiro"/>
    <x v="0"/>
    <s v="Assistente Operacional"/>
    <x v="0"/>
  </r>
  <r>
    <x v="4"/>
    <s v="Servente"/>
    <x v="0"/>
    <s v="Assistente Técnico"/>
    <x v="0"/>
  </r>
  <r>
    <x v="4"/>
    <s v="Funcionário Público"/>
    <x v="1"/>
    <s v="Trabalhadora Rural"/>
    <x v="2"/>
  </r>
  <r>
    <x v="4"/>
    <s v="Desempregado"/>
    <x v="3"/>
    <s v="Doméstica"/>
    <x v="1"/>
  </r>
  <r>
    <x v="4"/>
    <s v="Bancário"/>
    <x v="1"/>
    <s v="Professora"/>
    <x v="0"/>
  </r>
  <r>
    <x v="4"/>
    <s v="Pedreiro"/>
    <x v="0"/>
    <s v="Doméstica"/>
    <x v="1"/>
  </r>
  <r>
    <x v="4"/>
    <s v="Diretor de Serviços"/>
    <x v="1"/>
    <s v="Educadora Social"/>
    <x v="0"/>
  </r>
  <r>
    <x v="4"/>
    <s v="Carpinteiro"/>
    <x v="0"/>
    <s v="Doméstica"/>
    <x v="1"/>
  </r>
  <r>
    <x v="4"/>
    <s v="Técnico de Informática"/>
    <x v="1"/>
    <s v="Enfermeira"/>
    <x v="0"/>
  </r>
  <r>
    <x v="4"/>
    <s v="Empresário"/>
    <x v="1"/>
    <s v="Diretora Administrativa"/>
    <x v="0"/>
  </r>
  <r>
    <x v="4"/>
    <s v="Arqueologia"/>
    <x v="1"/>
    <s v="Técnica de Seguros"/>
    <x v="0"/>
  </r>
  <r>
    <x v="4"/>
    <s v="Empresário"/>
    <x v="1"/>
    <s v="Agente de Viagens"/>
    <x v="0"/>
  </r>
  <r>
    <x v="4"/>
    <s v="Estucador"/>
    <x v="0"/>
    <s v="Auxiliar"/>
    <x v="0"/>
  </r>
  <r>
    <x v="4"/>
    <s v="Operador de supermercado"/>
    <x v="1"/>
    <s v="Operadora de supermercado"/>
    <x v="0"/>
  </r>
  <r>
    <x v="4"/>
    <s v="Trabalhador Rural"/>
    <x v="2"/>
    <s v="Trabalhadora Rural"/>
    <x v="2"/>
  </r>
  <r>
    <x v="4"/>
    <s v="Pedreiro"/>
    <x v="0"/>
    <s v="Assistente Operacional"/>
    <x v="0"/>
  </r>
  <r>
    <x v="4"/>
    <s v="Operador de máquinas"/>
    <x v="0"/>
    <s v="Doméstica"/>
    <x v="1"/>
  </r>
  <r>
    <x v="4"/>
    <s v="Agricultor"/>
    <x v="2"/>
    <s v="Doméstica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99">
  <r>
    <x v="0"/>
    <x v="0"/>
    <x v="0"/>
  </r>
  <r>
    <x v="1"/>
    <x v="1"/>
    <x v="0"/>
  </r>
  <r>
    <x v="2"/>
    <x v="2"/>
    <x v="0"/>
  </r>
  <r>
    <x v="3"/>
    <x v="3"/>
    <x v="0"/>
  </r>
  <r>
    <x v="4"/>
    <x v="4"/>
    <x v="0"/>
  </r>
  <r>
    <x v="5"/>
    <x v="5"/>
    <x v="0"/>
  </r>
  <r>
    <x v="6"/>
    <x v="6"/>
    <x v="0"/>
  </r>
  <r>
    <x v="7"/>
    <x v="7"/>
    <x v="0"/>
  </r>
  <r>
    <x v="8"/>
    <x v="8"/>
    <x v="0"/>
  </r>
  <r>
    <x v="9"/>
    <x v="9"/>
    <x v="0"/>
  </r>
  <r>
    <x v="10"/>
    <x v="10"/>
    <x v="0"/>
  </r>
  <r>
    <x v="11"/>
    <x v="11"/>
    <x v="0"/>
  </r>
  <r>
    <x v="12"/>
    <x v="12"/>
    <x v="0"/>
  </r>
  <r>
    <x v="13"/>
    <x v="13"/>
    <x v="0"/>
  </r>
  <r>
    <x v="14"/>
    <x v="14"/>
    <x v="0"/>
  </r>
  <r>
    <x v="15"/>
    <x v="15"/>
    <x v="0"/>
  </r>
  <r>
    <x v="16"/>
    <x v="16"/>
    <x v="0"/>
  </r>
  <r>
    <x v="17"/>
    <x v="17"/>
    <x v="0"/>
  </r>
  <r>
    <x v="18"/>
    <x v="18"/>
    <x v="0"/>
  </r>
  <r>
    <x v="19"/>
    <x v="19"/>
    <x v="0"/>
  </r>
  <r>
    <x v="20"/>
    <x v="20"/>
    <x v="0"/>
  </r>
  <r>
    <x v="21"/>
    <x v="21"/>
    <x v="1"/>
  </r>
  <r>
    <x v="22"/>
    <x v="22"/>
    <x v="1"/>
  </r>
  <r>
    <x v="23"/>
    <x v="23"/>
    <x v="1"/>
  </r>
  <r>
    <x v="24"/>
    <x v="24"/>
    <x v="1"/>
  </r>
  <r>
    <x v="25"/>
    <x v="25"/>
    <x v="1"/>
  </r>
  <r>
    <x v="26"/>
    <x v="26"/>
    <x v="1"/>
  </r>
  <r>
    <x v="27"/>
    <x v="27"/>
    <x v="1"/>
  </r>
  <r>
    <x v="28"/>
    <x v="18"/>
    <x v="1"/>
  </r>
  <r>
    <x v="29"/>
    <x v="28"/>
    <x v="1"/>
  </r>
  <r>
    <x v="30"/>
    <x v="29"/>
    <x v="1"/>
  </r>
  <r>
    <x v="31"/>
    <x v="30"/>
    <x v="1"/>
  </r>
  <r>
    <x v="32"/>
    <x v="31"/>
    <x v="1"/>
  </r>
  <r>
    <x v="33"/>
    <x v="32"/>
    <x v="1"/>
  </r>
  <r>
    <x v="34"/>
    <x v="33"/>
    <x v="1"/>
  </r>
  <r>
    <x v="35"/>
    <x v="34"/>
    <x v="1"/>
  </r>
  <r>
    <x v="36"/>
    <x v="35"/>
    <x v="1"/>
  </r>
  <r>
    <x v="37"/>
    <x v="36"/>
    <x v="1"/>
  </r>
  <r>
    <x v="38"/>
    <x v="14"/>
    <x v="1"/>
  </r>
  <r>
    <x v="39"/>
    <x v="37"/>
    <x v="1"/>
  </r>
  <r>
    <x v="40"/>
    <x v="0"/>
    <x v="2"/>
  </r>
  <r>
    <x v="41"/>
    <x v="38"/>
    <x v="2"/>
  </r>
  <r>
    <x v="42"/>
    <x v="39"/>
    <x v="2"/>
  </r>
  <r>
    <x v="43"/>
    <x v="40"/>
    <x v="2"/>
  </r>
  <r>
    <x v="44"/>
    <x v="41"/>
    <x v="2"/>
  </r>
  <r>
    <x v="45"/>
    <x v="21"/>
    <x v="2"/>
  </r>
  <r>
    <x v="46"/>
    <x v="42"/>
    <x v="2"/>
  </r>
  <r>
    <x v="47"/>
    <x v="33"/>
    <x v="2"/>
  </r>
  <r>
    <x v="48"/>
    <x v="43"/>
    <x v="2"/>
  </r>
  <r>
    <x v="49"/>
    <x v="44"/>
    <x v="2"/>
  </r>
  <r>
    <x v="50"/>
    <x v="45"/>
    <x v="2"/>
  </r>
  <r>
    <x v="51"/>
    <x v="46"/>
    <x v="2"/>
  </r>
  <r>
    <x v="52"/>
    <x v="47"/>
    <x v="2"/>
  </r>
  <r>
    <x v="53"/>
    <x v="13"/>
    <x v="2"/>
  </r>
  <r>
    <x v="54"/>
    <x v="29"/>
    <x v="2"/>
  </r>
  <r>
    <x v="55"/>
    <x v="48"/>
    <x v="2"/>
  </r>
  <r>
    <x v="56"/>
    <x v="49"/>
    <x v="2"/>
  </r>
  <r>
    <x v="57"/>
    <x v="50"/>
    <x v="2"/>
  </r>
  <r>
    <x v="58"/>
    <x v="51"/>
    <x v="3"/>
  </r>
  <r>
    <x v="59"/>
    <x v="52"/>
    <x v="3"/>
  </r>
  <r>
    <x v="60"/>
    <x v="53"/>
    <x v="3"/>
  </r>
  <r>
    <x v="61"/>
    <x v="0"/>
    <x v="3"/>
  </r>
  <r>
    <x v="62"/>
    <x v="54"/>
    <x v="3"/>
  </r>
  <r>
    <x v="63"/>
    <x v="21"/>
    <x v="3"/>
  </r>
  <r>
    <x v="64"/>
    <x v="55"/>
    <x v="3"/>
  </r>
  <r>
    <x v="65"/>
    <x v="56"/>
    <x v="3"/>
  </r>
  <r>
    <x v="66"/>
    <x v="4"/>
    <x v="3"/>
  </r>
  <r>
    <x v="67"/>
    <x v="6"/>
    <x v="3"/>
  </r>
  <r>
    <x v="68"/>
    <x v="57"/>
    <x v="3"/>
  </r>
  <r>
    <x v="69"/>
    <x v="58"/>
    <x v="3"/>
  </r>
  <r>
    <x v="70"/>
    <x v="59"/>
    <x v="3"/>
  </r>
  <r>
    <x v="71"/>
    <x v="60"/>
    <x v="3"/>
  </r>
  <r>
    <x v="72"/>
    <x v="28"/>
    <x v="3"/>
  </r>
  <r>
    <x v="73"/>
    <x v="18"/>
    <x v="3"/>
  </r>
  <r>
    <x v="74"/>
    <x v="29"/>
    <x v="3"/>
  </r>
  <r>
    <x v="75"/>
    <x v="61"/>
    <x v="3"/>
  </r>
  <r>
    <x v="76"/>
    <x v="62"/>
    <x v="3"/>
  </r>
  <r>
    <x v="77"/>
    <x v="63"/>
    <x v="3"/>
  </r>
  <r>
    <x v="78"/>
    <x v="64"/>
    <x v="3"/>
  </r>
  <r>
    <x v="79"/>
    <x v="38"/>
    <x v="4"/>
  </r>
  <r>
    <x v="80"/>
    <x v="54"/>
    <x v="4"/>
  </r>
  <r>
    <x v="81"/>
    <x v="65"/>
    <x v="4"/>
  </r>
  <r>
    <x v="82"/>
    <x v="42"/>
    <x v="4"/>
  </r>
  <r>
    <x v="83"/>
    <x v="66"/>
    <x v="4"/>
  </r>
  <r>
    <x v="84"/>
    <x v="25"/>
    <x v="4"/>
  </r>
  <r>
    <x v="85"/>
    <x v="17"/>
    <x v="4"/>
  </r>
  <r>
    <x v="86"/>
    <x v="67"/>
    <x v="4"/>
  </r>
  <r>
    <x v="87"/>
    <x v="68"/>
    <x v="4"/>
  </r>
  <r>
    <x v="88"/>
    <x v="69"/>
    <x v="4"/>
  </r>
  <r>
    <x v="89"/>
    <x v="70"/>
    <x v="4"/>
  </r>
  <r>
    <x v="90"/>
    <x v="71"/>
    <x v="4"/>
  </r>
  <r>
    <x v="91"/>
    <x v="13"/>
    <x v="4"/>
  </r>
  <r>
    <x v="92"/>
    <x v="72"/>
    <x v="4"/>
  </r>
  <r>
    <x v="93"/>
    <x v="73"/>
    <x v="4"/>
  </r>
  <r>
    <x v="94"/>
    <x v="74"/>
    <x v="4"/>
  </r>
  <r>
    <x v="95"/>
    <x v="75"/>
    <x v="4"/>
  </r>
  <r>
    <x v="96"/>
    <x v="76"/>
    <x v="4"/>
  </r>
  <r>
    <x v="97"/>
    <x v="64"/>
    <x v="4"/>
  </r>
  <r>
    <x v="98"/>
    <x v="77"/>
    <x v="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08">
  <r>
    <n v="1"/>
    <x v="0"/>
    <s v="8 anos"/>
    <n v="1"/>
    <n v="1"/>
    <n v="2"/>
    <n v="1"/>
    <n v="2"/>
    <n v="2"/>
    <n v="4"/>
    <n v="2"/>
    <n v="5"/>
    <n v="5"/>
    <n v="2"/>
    <n v="1"/>
    <n v="2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2"/>
  </r>
  <r>
    <n v="2"/>
    <x v="1"/>
    <s v="8 anos"/>
    <n v="1"/>
    <n v="1"/>
    <n v="2"/>
    <n v="1"/>
    <n v="2"/>
    <n v="2"/>
    <n v="8"/>
    <n v="2"/>
    <n v="8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3"/>
    <x v="0"/>
    <s v="8 anos"/>
    <n v="1"/>
    <n v="1"/>
    <n v="2"/>
    <n v="1"/>
    <n v="2"/>
    <n v="2"/>
    <n v="4"/>
    <n v="2"/>
    <n v="4"/>
    <n v="5"/>
    <n v="2"/>
    <n v="1"/>
    <n v="2"/>
    <n v="1"/>
    <n v="2"/>
    <n v="2"/>
    <n v="2"/>
    <n v="1"/>
    <n v="1"/>
    <n v="1"/>
    <n v="1"/>
    <n v="1"/>
    <n v="1"/>
    <n v="1"/>
    <n v="2"/>
    <n v="1"/>
    <n v="1"/>
    <n v="1"/>
    <n v="1"/>
    <n v="8"/>
    <n v="8"/>
    <n v="8"/>
    <n v="8"/>
    <n v="8"/>
    <n v="1"/>
    <n v="2"/>
    <n v="1"/>
    <n v="3"/>
    <n v="2"/>
  </r>
  <r>
    <n v="4"/>
    <x v="1"/>
    <s v="8 anos"/>
    <n v="1"/>
    <n v="1"/>
    <n v="2"/>
    <n v="1"/>
    <n v="2"/>
    <n v="2"/>
    <n v="8"/>
    <n v="1"/>
    <n v="8"/>
    <n v="5"/>
    <n v="1"/>
    <n v="2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2"/>
    <n v="1"/>
    <n v="3"/>
    <n v="1"/>
  </r>
  <r>
    <n v="5"/>
    <x v="1"/>
    <s v="8 anos"/>
    <n v="1"/>
    <n v="1"/>
    <n v="2"/>
    <n v="1"/>
    <n v="1"/>
    <n v="2"/>
    <n v="8"/>
    <n v="2"/>
    <n v="8"/>
    <n v="5"/>
    <n v="2"/>
    <n v="1"/>
    <n v="2"/>
    <n v="1"/>
    <n v="1"/>
    <n v="2"/>
    <n v="1"/>
    <n v="1"/>
    <n v="1"/>
    <n v="2"/>
    <n v="1"/>
    <n v="1"/>
    <n v="1"/>
    <n v="1"/>
    <n v="1"/>
    <n v="1"/>
    <n v="1"/>
    <n v="1"/>
    <n v="8"/>
    <n v="2"/>
    <n v="8"/>
    <n v="8"/>
    <n v="8"/>
    <n v="8"/>
    <n v="2"/>
    <n v="2"/>
    <n v="2"/>
    <n v="3"/>
    <n v="1"/>
  </r>
  <r>
    <n v="6"/>
    <x v="0"/>
    <s v="8 anos"/>
    <n v="1"/>
    <n v="1"/>
    <n v="2"/>
    <n v="1"/>
    <n v="2"/>
    <n v="2"/>
    <n v="4"/>
    <n v="2"/>
    <n v="4"/>
    <n v="5"/>
    <n v="1"/>
    <n v="2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2"/>
  </r>
  <r>
    <n v="7"/>
    <x v="0"/>
    <s v="8 anos"/>
    <n v="1"/>
    <n v="1"/>
    <n v="2"/>
    <n v="1"/>
    <n v="1"/>
    <n v="2"/>
    <n v="8"/>
    <n v="2"/>
    <n v="8"/>
    <n v="5"/>
    <n v="2"/>
    <n v="1"/>
    <n v="3"/>
    <n v="1"/>
    <n v="2"/>
    <n v="1"/>
    <n v="2"/>
    <n v="2"/>
    <n v="1"/>
    <n v="1"/>
    <n v="2"/>
    <n v="1"/>
    <n v="2"/>
    <n v="1"/>
    <n v="2"/>
    <n v="1"/>
    <n v="1"/>
    <n v="2"/>
    <n v="8"/>
    <n v="2"/>
    <n v="8"/>
    <n v="8"/>
    <n v="8"/>
    <n v="8"/>
    <n v="1"/>
    <n v="2"/>
    <n v="2"/>
    <n v="3"/>
    <n v="1"/>
  </r>
  <r>
    <n v="8"/>
    <x v="1"/>
    <s v="8 anos"/>
    <n v="1"/>
    <n v="1"/>
    <n v="8"/>
    <n v="1"/>
    <n v="1"/>
    <n v="2"/>
    <n v="5"/>
    <n v="1"/>
    <n v="5"/>
    <n v="5"/>
    <n v="1"/>
    <n v="2"/>
    <n v="3"/>
    <n v="2"/>
    <n v="2"/>
    <n v="1"/>
    <n v="1"/>
    <n v="1"/>
    <n v="1"/>
    <n v="2"/>
    <n v="1"/>
    <n v="1"/>
    <n v="1"/>
    <n v="1"/>
    <n v="2"/>
    <n v="1"/>
    <n v="1"/>
    <n v="1"/>
    <n v="8"/>
    <n v="2"/>
    <n v="8"/>
    <n v="8"/>
    <n v="8"/>
    <n v="8"/>
    <n v="1"/>
    <n v="2"/>
    <n v="3"/>
    <n v="2"/>
    <n v="1"/>
  </r>
  <r>
    <n v="9"/>
    <x v="0"/>
    <s v="8 anos"/>
    <n v="1"/>
    <n v="1"/>
    <n v="2"/>
    <n v="1"/>
    <n v="2"/>
    <n v="2"/>
    <n v="4"/>
    <n v="2"/>
    <n v="4"/>
    <n v="5"/>
    <n v="8"/>
    <n v="2"/>
    <n v="2"/>
    <n v="2"/>
    <n v="2"/>
    <n v="1"/>
    <n v="1"/>
    <n v="2"/>
    <n v="2"/>
    <n v="2"/>
    <n v="2"/>
    <n v="2"/>
    <n v="1"/>
    <n v="1"/>
    <n v="2"/>
    <n v="2"/>
    <n v="1"/>
    <n v="2"/>
    <n v="8"/>
    <n v="8"/>
    <n v="8"/>
    <n v="4"/>
    <n v="8"/>
    <n v="8"/>
    <n v="2"/>
    <n v="2"/>
    <n v="2"/>
    <n v="3"/>
    <n v="2"/>
  </r>
  <r>
    <n v="10"/>
    <x v="0"/>
    <s v="8 anos"/>
    <n v="1"/>
    <n v="1"/>
    <n v="2"/>
    <n v="1"/>
    <n v="1"/>
    <n v="2"/>
    <n v="8"/>
    <n v="2"/>
    <n v="6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1"/>
    <n v="1"/>
    <n v="1"/>
    <n v="2"/>
    <n v="2"/>
  </r>
  <r>
    <n v="11"/>
    <x v="0"/>
    <s v="8 anos"/>
    <n v="1"/>
    <n v="1"/>
    <n v="2"/>
    <n v="1"/>
    <n v="1"/>
    <n v="2"/>
    <n v="8"/>
    <n v="1"/>
    <n v="8"/>
    <n v="5"/>
    <n v="2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1"/>
    <n v="1"/>
    <n v="1"/>
    <n v="3"/>
    <n v="1"/>
  </r>
  <r>
    <n v="12"/>
    <x v="1"/>
    <s v="9 anos"/>
    <n v="1"/>
    <n v="1"/>
    <n v="2"/>
    <n v="2"/>
    <n v="3"/>
    <n v="2"/>
    <n v="2"/>
    <n v="2"/>
    <n v="5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1"/>
    <n v="2"/>
    <n v="1"/>
    <n v="3"/>
    <n v="1"/>
  </r>
  <r>
    <n v="13"/>
    <x v="1"/>
    <s v="8 anos"/>
    <n v="1"/>
    <n v="1"/>
    <n v="2"/>
    <n v="1"/>
    <n v="4"/>
    <n v="2"/>
    <n v="6"/>
    <n v="2"/>
    <n v="6"/>
    <n v="5"/>
    <n v="2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14"/>
    <x v="0"/>
    <s v="8 anos"/>
    <n v="1"/>
    <n v="1"/>
    <n v="2"/>
    <n v="1"/>
    <n v="1"/>
    <n v="2"/>
    <n v="4"/>
    <n v="2"/>
    <n v="4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1"/>
    <n v="8"/>
    <n v="1"/>
    <n v="1"/>
    <n v="1"/>
  </r>
  <r>
    <n v="15"/>
    <x v="0"/>
    <s v="9 anos"/>
    <n v="1"/>
    <n v="1"/>
    <n v="2"/>
    <n v="2"/>
    <n v="3"/>
    <n v="2"/>
    <n v="8"/>
    <n v="2"/>
    <n v="8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2"/>
  </r>
  <r>
    <n v="16"/>
    <x v="1"/>
    <s v="7 anos"/>
    <n v="1"/>
    <n v="1"/>
    <n v="2"/>
    <n v="1"/>
    <n v="1"/>
    <n v="2"/>
    <n v="8"/>
    <n v="2"/>
    <n v="8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17"/>
    <x v="1"/>
    <s v="8 anos"/>
    <n v="1"/>
    <n v="1"/>
    <n v="2"/>
    <n v="1"/>
    <n v="2"/>
    <n v="2"/>
    <n v="4"/>
    <n v="1"/>
    <n v="6"/>
    <n v="5"/>
    <n v="2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18"/>
    <x v="1"/>
    <s v="8 anos"/>
    <n v="1"/>
    <n v="1"/>
    <n v="2"/>
    <n v="1"/>
    <n v="3"/>
    <n v="2"/>
    <n v="2"/>
    <n v="1"/>
    <n v="2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19"/>
    <x v="0"/>
    <s v="9 anos"/>
    <n v="1"/>
    <n v="8"/>
    <n v="8"/>
    <n v="2"/>
    <n v="4"/>
    <n v="2"/>
    <n v="8"/>
    <n v="2"/>
    <n v="8"/>
    <n v="5"/>
    <n v="1"/>
    <n v="1"/>
    <n v="3"/>
    <n v="2"/>
    <n v="2"/>
    <n v="1"/>
    <n v="1"/>
    <n v="2"/>
    <n v="2"/>
    <n v="1"/>
    <n v="1"/>
    <n v="1"/>
    <n v="2"/>
    <n v="1"/>
    <n v="2"/>
    <n v="1"/>
    <n v="1"/>
    <n v="1"/>
    <n v="8"/>
    <n v="8"/>
    <n v="8"/>
    <n v="8"/>
    <n v="8"/>
    <n v="6"/>
    <n v="1"/>
    <n v="2"/>
    <n v="3"/>
    <n v="3"/>
    <n v="2"/>
  </r>
  <r>
    <n v="20"/>
    <x v="0"/>
    <s v="8 anos"/>
    <n v="1"/>
    <n v="1"/>
    <n v="2"/>
    <n v="1"/>
    <n v="4"/>
    <n v="2"/>
    <n v="2"/>
    <n v="1"/>
    <n v="8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8"/>
    <n v="8"/>
    <n v="8"/>
    <n v="8"/>
    <n v="8"/>
    <n v="8"/>
  </r>
  <r>
    <n v="21"/>
    <x v="1"/>
    <s v="8 anos"/>
    <n v="1"/>
    <n v="1"/>
    <n v="2"/>
    <n v="1"/>
    <n v="2"/>
    <n v="2"/>
    <n v="8"/>
    <n v="2"/>
    <n v="4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22"/>
    <x v="2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</r>
  <r>
    <n v="23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4"/>
    <x v="1"/>
    <s v="8 anos"/>
    <n v="1"/>
    <n v="2"/>
    <n v="2"/>
    <n v="1"/>
    <n v="1"/>
    <n v="2"/>
    <n v="6"/>
    <n v="2"/>
    <n v="7"/>
    <n v="5"/>
    <n v="1"/>
    <n v="1"/>
    <n v="2"/>
    <n v="8"/>
    <n v="2"/>
    <n v="2"/>
    <n v="8"/>
    <n v="8"/>
    <n v="8"/>
    <n v="8"/>
    <n v="8"/>
    <n v="8"/>
    <n v="8"/>
    <n v="8"/>
    <n v="2"/>
    <n v="8"/>
    <n v="8"/>
    <n v="8"/>
    <n v="8"/>
    <n v="2"/>
    <n v="8"/>
    <n v="8"/>
    <n v="8"/>
    <n v="8"/>
    <n v="2"/>
    <n v="2"/>
    <n v="2"/>
    <n v="3"/>
    <n v="1"/>
  </r>
  <r>
    <n v="25"/>
    <x v="1"/>
    <s v="8 anos"/>
    <n v="1"/>
    <n v="2"/>
    <n v="2"/>
    <n v="1"/>
    <n v="2"/>
    <n v="2"/>
    <n v="4"/>
    <n v="2"/>
    <n v="4"/>
    <n v="5"/>
    <n v="1"/>
    <n v="4"/>
    <n v="2"/>
    <n v="2"/>
    <n v="2"/>
    <n v="1"/>
    <n v="1"/>
    <n v="2"/>
    <n v="1"/>
    <n v="1"/>
    <n v="2"/>
    <n v="1"/>
    <n v="1"/>
    <n v="1"/>
    <n v="2"/>
    <n v="1"/>
    <n v="1"/>
    <n v="1"/>
    <n v="8"/>
    <n v="2"/>
    <n v="8"/>
    <n v="8"/>
    <n v="8"/>
    <n v="8"/>
    <n v="2"/>
    <n v="2"/>
    <n v="4"/>
    <n v="3"/>
    <n v="4"/>
  </r>
  <r>
    <n v="26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7"/>
    <x v="1"/>
    <s v="8 anos"/>
    <n v="1"/>
    <n v="8"/>
    <n v="2"/>
    <n v="1"/>
    <n v="2"/>
    <n v="2"/>
    <n v="3"/>
    <n v="2"/>
    <n v="6"/>
    <n v="5"/>
    <n v="1"/>
    <n v="1"/>
    <n v="2"/>
    <n v="2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28"/>
    <x v="1"/>
    <s v="8 anos"/>
    <n v="1"/>
    <n v="2"/>
    <n v="2"/>
    <n v="1"/>
    <n v="3"/>
    <n v="9"/>
    <n v="9"/>
    <n v="1"/>
    <n v="3"/>
    <n v="5"/>
    <n v="1"/>
    <n v="1"/>
    <n v="2"/>
    <n v="1"/>
    <n v="1"/>
    <n v="2"/>
    <n v="1"/>
    <n v="2"/>
    <n v="1"/>
    <n v="2"/>
    <n v="1"/>
    <n v="1"/>
    <n v="1"/>
    <n v="1"/>
    <n v="2"/>
    <n v="1"/>
    <n v="1"/>
    <n v="1"/>
    <n v="8"/>
    <n v="2"/>
    <n v="8"/>
    <n v="8"/>
    <n v="8"/>
    <n v="8"/>
    <n v="2"/>
    <n v="2"/>
    <n v="5"/>
    <n v="3"/>
    <n v="1"/>
  </r>
  <r>
    <n v="29"/>
    <x v="1"/>
    <s v="8 anos"/>
    <n v="1"/>
    <n v="2"/>
    <n v="2"/>
    <n v="1"/>
    <n v="1"/>
    <n v="2"/>
    <n v="6"/>
    <n v="2"/>
    <n v="6"/>
    <n v="5"/>
    <n v="1"/>
    <n v="1"/>
    <n v="1"/>
    <n v="2"/>
    <n v="9"/>
    <n v="9"/>
    <n v="9"/>
    <n v="9"/>
    <n v="9"/>
    <n v="9"/>
    <n v="9"/>
    <n v="2"/>
    <n v="9"/>
    <n v="9"/>
    <n v="9"/>
    <n v="9"/>
    <n v="9"/>
    <n v="9"/>
    <n v="1"/>
    <n v="8"/>
    <n v="8"/>
    <n v="8"/>
    <n v="8"/>
    <n v="8"/>
    <n v="3"/>
    <n v="3"/>
    <n v="1"/>
    <n v="2"/>
    <n v="1"/>
  </r>
  <r>
    <n v="30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31"/>
    <x v="1"/>
    <s v="8 anos"/>
    <n v="1"/>
    <n v="2"/>
    <n v="2"/>
    <n v="1"/>
    <n v="2"/>
    <n v="2"/>
    <n v="4"/>
    <n v="1"/>
    <n v="5"/>
    <n v="5"/>
    <n v="2"/>
    <n v="2"/>
    <n v="1"/>
    <n v="2"/>
    <n v="8"/>
    <n v="8"/>
    <n v="8"/>
    <n v="8"/>
    <n v="8"/>
    <n v="8"/>
    <n v="8"/>
    <n v="2"/>
    <n v="8"/>
    <n v="8"/>
    <n v="8"/>
    <n v="8"/>
    <n v="8"/>
    <n v="8"/>
    <n v="1"/>
    <n v="8"/>
    <n v="8"/>
    <n v="8"/>
    <n v="8"/>
    <n v="8"/>
    <n v="3"/>
    <n v="3"/>
    <n v="1"/>
    <n v="3"/>
    <n v="1"/>
  </r>
  <r>
    <n v="32"/>
    <x v="1"/>
    <s v="8 anos"/>
    <n v="1"/>
    <n v="2"/>
    <n v="2"/>
    <n v="1"/>
    <n v="2"/>
    <n v="2"/>
    <n v="4"/>
    <n v="1"/>
    <n v="3"/>
    <n v="5"/>
    <n v="1"/>
    <n v="2"/>
    <n v="3"/>
    <n v="1"/>
    <n v="2"/>
    <n v="1"/>
    <n v="1"/>
    <n v="2"/>
    <n v="1"/>
    <n v="2"/>
    <n v="1"/>
    <n v="1"/>
    <n v="1"/>
    <n v="1"/>
    <n v="2"/>
    <n v="1"/>
    <n v="1"/>
    <n v="1"/>
    <n v="8"/>
    <n v="8"/>
    <n v="8"/>
    <n v="4"/>
    <n v="8"/>
    <n v="8"/>
    <n v="2"/>
    <n v="2"/>
    <n v="2"/>
    <n v="2"/>
    <n v="2"/>
  </r>
  <r>
    <n v="33"/>
    <x v="0"/>
    <s v="8 anos"/>
    <n v="1"/>
    <n v="2"/>
    <n v="2"/>
    <n v="1"/>
    <n v="1"/>
    <n v="1"/>
    <n v="3"/>
    <n v="2"/>
    <n v="5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34"/>
    <x v="0"/>
    <s v="8 anos"/>
    <n v="1"/>
    <n v="2"/>
    <n v="2"/>
    <n v="1"/>
    <n v="2"/>
    <n v="2"/>
    <n v="5"/>
    <n v="2"/>
    <n v="6"/>
    <n v="5"/>
    <n v="1"/>
    <n v="1"/>
    <n v="1"/>
    <n v="1"/>
    <n v="1"/>
    <n v="1"/>
    <n v="1"/>
    <n v="1"/>
    <n v="1"/>
    <n v="2"/>
    <n v="1"/>
    <n v="2"/>
    <n v="1"/>
    <n v="1"/>
    <n v="2"/>
    <n v="1"/>
    <n v="1"/>
    <n v="1"/>
    <n v="8"/>
    <n v="2"/>
    <n v="8"/>
    <n v="8"/>
    <n v="8"/>
    <n v="8"/>
    <n v="2"/>
    <n v="2"/>
    <n v="4"/>
    <n v="3"/>
    <n v="1"/>
  </r>
  <r>
    <n v="35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36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3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38"/>
    <x v="1"/>
    <s v="8 anos"/>
    <n v="1"/>
    <n v="2"/>
    <n v="8"/>
    <n v="1"/>
    <n v="1"/>
    <n v="2"/>
    <n v="3"/>
    <n v="1"/>
    <n v="3"/>
    <n v="5"/>
    <n v="1"/>
    <n v="1"/>
    <n v="1"/>
    <n v="1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2"/>
    <n v="1"/>
    <n v="3"/>
    <n v="1"/>
  </r>
  <r>
    <n v="39"/>
    <x v="1"/>
    <s v="8 anos"/>
    <n v="1"/>
    <n v="2"/>
    <n v="2"/>
    <n v="1"/>
    <n v="1"/>
    <n v="2"/>
    <n v="4"/>
    <n v="2"/>
    <n v="5"/>
    <n v="5"/>
    <n v="1"/>
    <n v="1"/>
    <n v="2"/>
    <n v="1"/>
    <n v="2"/>
    <n v="1"/>
    <n v="1"/>
    <n v="2"/>
    <n v="1"/>
    <n v="1"/>
    <n v="1"/>
    <n v="1"/>
    <n v="1"/>
    <n v="1"/>
    <n v="2"/>
    <n v="1"/>
    <n v="1"/>
    <n v="1"/>
    <n v="8"/>
    <n v="2"/>
    <n v="8"/>
    <n v="8"/>
    <n v="8"/>
    <n v="8"/>
    <n v="2"/>
    <n v="2"/>
    <n v="4"/>
    <n v="3"/>
    <n v="1"/>
  </r>
  <r>
    <n v="40"/>
    <x v="1"/>
    <s v="8 anos"/>
    <n v="1"/>
    <n v="2"/>
    <n v="2"/>
    <n v="1"/>
    <n v="2"/>
    <n v="2"/>
    <n v="6"/>
    <n v="2"/>
    <n v="6"/>
    <n v="5"/>
    <n v="1"/>
    <n v="2"/>
    <n v="4"/>
    <n v="1"/>
    <n v="2"/>
    <n v="1"/>
    <n v="2"/>
    <n v="2"/>
    <n v="1"/>
    <n v="2"/>
    <n v="1"/>
    <n v="9"/>
    <n v="1"/>
    <n v="1"/>
    <n v="2"/>
    <n v="1"/>
    <n v="1"/>
    <n v="9"/>
    <n v="8"/>
    <n v="8"/>
    <n v="8"/>
    <n v="4"/>
    <n v="8"/>
    <n v="8"/>
    <n v="2"/>
    <n v="2"/>
    <n v="4"/>
    <n v="3"/>
    <n v="1"/>
  </r>
  <r>
    <n v="41"/>
    <x v="0"/>
    <s v="8 anos"/>
    <n v="1"/>
    <n v="2"/>
    <n v="2"/>
    <n v="1"/>
    <n v="2"/>
    <n v="2"/>
    <n v="4"/>
    <n v="1"/>
    <n v="5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42"/>
    <x v="0"/>
    <s v="8 anos"/>
    <n v="1"/>
    <n v="2"/>
    <n v="2"/>
    <n v="1"/>
    <n v="2"/>
    <n v="2"/>
    <n v="5"/>
    <n v="2"/>
    <n v="5"/>
    <n v="5"/>
    <n v="1"/>
    <n v="1"/>
    <n v="1"/>
    <n v="1"/>
    <n v="1"/>
    <n v="1"/>
    <n v="1"/>
    <n v="2"/>
    <n v="1"/>
    <n v="2"/>
    <n v="1"/>
    <n v="1"/>
    <n v="1"/>
    <n v="1"/>
    <n v="1"/>
    <n v="1"/>
    <n v="1"/>
    <n v="1"/>
    <n v="1"/>
    <n v="8"/>
    <n v="8"/>
    <n v="8"/>
    <n v="8"/>
    <n v="8"/>
    <n v="1"/>
    <n v="1"/>
    <n v="1"/>
    <n v="3"/>
    <n v="1"/>
  </r>
  <r>
    <n v="43"/>
    <x v="1"/>
    <s v="8 anos"/>
    <n v="1"/>
    <n v="2"/>
    <n v="1"/>
    <n v="1"/>
    <n v="2"/>
    <n v="2"/>
    <n v="5"/>
    <n v="2"/>
    <n v="5"/>
    <n v="5"/>
    <n v="1"/>
    <n v="2"/>
    <n v="2"/>
    <n v="1"/>
    <n v="1"/>
    <n v="1"/>
    <n v="1"/>
    <n v="2"/>
    <n v="1"/>
    <n v="2"/>
    <n v="1"/>
    <n v="1"/>
    <n v="1"/>
    <n v="1"/>
    <n v="2"/>
    <n v="1"/>
    <n v="1"/>
    <n v="1"/>
    <n v="8"/>
    <n v="8"/>
    <n v="8"/>
    <n v="4"/>
    <n v="8"/>
    <n v="8"/>
    <n v="2"/>
    <n v="2"/>
    <n v="2"/>
    <n v="3"/>
    <n v="1"/>
  </r>
  <r>
    <n v="44"/>
    <x v="2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</r>
  <r>
    <n v="45"/>
    <x v="0"/>
    <s v="8 anos"/>
    <n v="1"/>
    <n v="2"/>
    <n v="1"/>
    <n v="1"/>
    <n v="2"/>
    <n v="2"/>
    <n v="5"/>
    <n v="2"/>
    <n v="6"/>
    <n v="5"/>
    <n v="1"/>
    <n v="1"/>
    <n v="1"/>
    <n v="2"/>
    <n v="8"/>
    <n v="8"/>
    <n v="8"/>
    <n v="8"/>
    <n v="8"/>
    <n v="8"/>
    <n v="8"/>
    <n v="2"/>
    <n v="8"/>
    <n v="8"/>
    <n v="8"/>
    <n v="8"/>
    <n v="8"/>
    <n v="8"/>
    <n v="1"/>
    <n v="8"/>
    <n v="8"/>
    <n v="8"/>
    <n v="8"/>
    <n v="8"/>
    <n v="3"/>
    <n v="3"/>
    <n v="1"/>
    <n v="3"/>
    <n v="1"/>
  </r>
  <r>
    <n v="46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47"/>
    <x v="0"/>
    <s v="8 anos"/>
    <n v="1"/>
    <n v="3"/>
    <n v="2"/>
    <n v="1"/>
    <n v="1"/>
    <n v="2"/>
    <n v="6"/>
    <n v="2"/>
    <n v="5"/>
    <n v="5"/>
    <n v="1"/>
    <n v="2"/>
    <n v="2"/>
    <n v="1"/>
    <n v="2"/>
    <n v="1"/>
    <n v="2"/>
    <n v="1"/>
    <n v="2"/>
    <n v="1"/>
    <n v="1"/>
    <n v="2"/>
    <n v="1"/>
    <n v="1"/>
    <n v="2"/>
    <n v="1"/>
    <n v="1"/>
    <n v="1"/>
    <n v="8"/>
    <n v="8"/>
    <n v="8"/>
    <n v="4"/>
    <n v="8"/>
    <n v="8"/>
    <n v="2"/>
    <n v="2"/>
    <n v="3"/>
    <n v="3"/>
    <n v="2"/>
  </r>
  <r>
    <n v="48"/>
    <x v="0"/>
    <s v="8 anos"/>
    <n v="1"/>
    <n v="3"/>
    <n v="1"/>
    <n v="2"/>
    <n v="2"/>
    <n v="2"/>
    <n v="3"/>
    <n v="2"/>
    <n v="4"/>
    <n v="5"/>
    <n v="1"/>
    <n v="1"/>
    <n v="2"/>
    <n v="1"/>
    <n v="2"/>
    <n v="1"/>
    <n v="1"/>
    <n v="2"/>
    <n v="1"/>
    <n v="1"/>
    <n v="1"/>
    <n v="1"/>
    <n v="1"/>
    <n v="1"/>
    <n v="2"/>
    <n v="2"/>
    <n v="1"/>
    <n v="1"/>
    <n v="8"/>
    <n v="2"/>
    <n v="8"/>
    <n v="8"/>
    <n v="8"/>
    <n v="8"/>
    <n v="1"/>
    <n v="2"/>
    <n v="2"/>
    <n v="3"/>
    <n v="2"/>
  </r>
  <r>
    <n v="49"/>
    <x v="0"/>
    <s v="8 anos"/>
    <n v="1"/>
    <n v="3"/>
    <n v="2"/>
    <n v="1"/>
    <n v="2"/>
    <n v="2"/>
    <n v="4"/>
    <n v="2"/>
    <n v="5"/>
    <n v="5"/>
    <n v="1"/>
    <n v="1"/>
    <n v="1"/>
    <n v="8"/>
    <n v="8"/>
    <n v="8"/>
    <n v="8"/>
    <n v="8"/>
    <n v="8"/>
    <n v="8"/>
    <n v="8"/>
    <n v="8"/>
    <n v="8"/>
    <n v="8"/>
    <n v="8"/>
    <n v="8"/>
    <n v="8"/>
    <n v="8"/>
    <n v="8"/>
    <n v="8"/>
    <n v="8"/>
    <n v="8"/>
    <n v="8"/>
    <n v="8"/>
    <n v="8"/>
    <n v="8"/>
    <n v="1"/>
    <n v="3"/>
    <n v="1"/>
  </r>
  <r>
    <n v="50"/>
    <x v="1"/>
    <s v="8 anos"/>
    <n v="1"/>
    <n v="3"/>
    <n v="2"/>
    <n v="1"/>
    <n v="1"/>
    <n v="2"/>
    <n v="4"/>
    <n v="2"/>
    <n v="5"/>
    <n v="5"/>
    <n v="1"/>
    <n v="2"/>
    <n v="1"/>
    <n v="1"/>
    <n v="1"/>
    <n v="1"/>
    <n v="1"/>
    <n v="1"/>
    <n v="1"/>
    <n v="1"/>
    <n v="1"/>
    <n v="8"/>
    <n v="8"/>
    <n v="8"/>
    <n v="8"/>
    <n v="8"/>
    <n v="8"/>
    <n v="8"/>
    <n v="1"/>
    <n v="8"/>
    <n v="8"/>
    <n v="8"/>
    <n v="8"/>
    <n v="8"/>
    <n v="3"/>
    <n v="3"/>
    <n v="1"/>
    <n v="3"/>
    <n v="1"/>
  </r>
  <r>
    <n v="51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52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53"/>
    <x v="1"/>
    <s v="8 anos"/>
    <n v="1"/>
    <n v="3"/>
    <n v="2"/>
    <n v="1"/>
    <n v="2"/>
    <n v="2"/>
    <n v="3"/>
    <n v="2"/>
    <n v="4"/>
    <n v="5"/>
    <n v="1"/>
    <n v="1"/>
    <n v="2"/>
    <n v="2"/>
    <n v="1"/>
    <n v="2"/>
    <n v="1"/>
    <n v="2"/>
    <n v="1"/>
    <n v="2"/>
    <n v="1"/>
    <n v="8"/>
    <n v="2"/>
    <n v="1"/>
    <n v="2"/>
    <n v="1"/>
    <n v="1"/>
    <n v="1"/>
    <n v="8"/>
    <n v="8"/>
    <n v="3"/>
    <n v="8"/>
    <n v="8"/>
    <n v="8"/>
    <n v="1"/>
    <n v="2"/>
    <n v="2"/>
    <n v="3"/>
    <n v="1"/>
  </r>
  <r>
    <n v="54"/>
    <x v="1"/>
    <s v="9 anos"/>
    <n v="1"/>
    <n v="3"/>
    <n v="1"/>
    <n v="2"/>
    <n v="4"/>
    <n v="1"/>
    <n v="4"/>
    <n v="1"/>
    <n v="3"/>
    <n v="5"/>
    <n v="1"/>
    <n v="2"/>
    <n v="4"/>
    <n v="2"/>
    <n v="1"/>
    <n v="1"/>
    <n v="1"/>
    <n v="1"/>
    <n v="2"/>
    <n v="1"/>
    <n v="2"/>
    <n v="1"/>
    <n v="1"/>
    <n v="1"/>
    <n v="2"/>
    <n v="2"/>
    <n v="1"/>
    <n v="8"/>
    <n v="8"/>
    <n v="2"/>
    <n v="8"/>
    <n v="8"/>
    <n v="8"/>
    <n v="8"/>
    <n v="1"/>
    <n v="2"/>
    <n v="4"/>
    <n v="3"/>
    <n v="2"/>
  </r>
  <r>
    <n v="55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56"/>
    <x v="0"/>
    <s v="9 anos"/>
    <n v="1"/>
    <n v="3"/>
    <n v="2"/>
    <n v="2"/>
    <n v="2"/>
    <n v="2"/>
    <n v="4"/>
    <n v="2"/>
    <n v="6"/>
    <n v="5"/>
    <n v="1"/>
    <n v="1"/>
    <n v="3"/>
    <n v="1"/>
    <n v="2"/>
    <n v="2"/>
    <n v="1"/>
    <n v="2"/>
    <n v="2"/>
    <n v="1"/>
    <n v="1"/>
    <n v="1"/>
    <n v="2"/>
    <n v="1"/>
    <n v="2"/>
    <n v="1"/>
    <n v="1"/>
    <n v="1"/>
    <n v="8"/>
    <n v="2"/>
    <n v="3"/>
    <n v="8"/>
    <n v="8"/>
    <n v="8"/>
    <n v="1"/>
    <n v="2"/>
    <n v="3"/>
    <n v="3"/>
    <n v="2"/>
  </r>
  <r>
    <n v="5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58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59"/>
    <x v="1"/>
    <s v="8 anos"/>
    <n v="1"/>
    <n v="3"/>
    <n v="2"/>
    <n v="1"/>
    <n v="2"/>
    <n v="2"/>
    <n v="2"/>
    <n v="2"/>
    <n v="4"/>
    <n v="5"/>
    <n v="3"/>
    <n v="2"/>
    <n v="4"/>
    <n v="1"/>
    <n v="2"/>
    <n v="2"/>
    <n v="2"/>
    <n v="2"/>
    <n v="2"/>
    <n v="2"/>
    <n v="2"/>
    <n v="1"/>
    <n v="2"/>
    <n v="1"/>
    <n v="2"/>
    <n v="2"/>
    <n v="1"/>
    <n v="2"/>
    <n v="8"/>
    <n v="8"/>
    <n v="8"/>
    <n v="8"/>
    <n v="8"/>
    <n v="6"/>
    <n v="2"/>
    <n v="2"/>
    <n v="4"/>
    <n v="3"/>
    <n v="1"/>
  </r>
  <r>
    <n v="60"/>
    <x v="0"/>
    <s v="9 anos"/>
    <n v="1"/>
    <n v="3"/>
    <n v="8"/>
    <n v="2"/>
    <n v="4"/>
    <n v="2"/>
    <n v="3"/>
    <n v="1"/>
    <n v="4"/>
    <n v="5"/>
    <n v="1"/>
    <n v="1"/>
    <n v="1"/>
    <n v="1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61"/>
    <x v="1"/>
    <s v="8 anos"/>
    <n v="1"/>
    <n v="3"/>
    <n v="2"/>
    <n v="1"/>
    <n v="2"/>
    <n v="2"/>
    <n v="4"/>
    <n v="2"/>
    <n v="5"/>
    <n v="5"/>
    <n v="1"/>
    <n v="2"/>
    <n v="1"/>
    <n v="2"/>
    <n v="1"/>
    <n v="1"/>
    <n v="1"/>
    <n v="1"/>
    <n v="1"/>
    <n v="2"/>
    <n v="1"/>
    <n v="2"/>
    <n v="1"/>
    <n v="1"/>
    <n v="1"/>
    <n v="1"/>
    <n v="1"/>
    <n v="1"/>
    <n v="1"/>
    <n v="8"/>
    <n v="8"/>
    <n v="8"/>
    <n v="8"/>
    <n v="8"/>
    <n v="3"/>
    <n v="3"/>
    <n v="1"/>
    <n v="1"/>
    <n v="1"/>
  </r>
  <r>
    <n v="62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63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64"/>
    <x v="0"/>
    <s v="8 anos"/>
    <n v="1"/>
    <n v="3"/>
    <n v="2"/>
    <n v="1"/>
    <n v="1"/>
    <n v="2"/>
    <n v="5"/>
    <n v="2"/>
    <n v="3"/>
    <n v="5"/>
    <n v="1"/>
    <n v="1"/>
    <n v="2"/>
    <n v="8"/>
    <n v="2"/>
    <n v="8"/>
    <n v="8"/>
    <n v="8"/>
    <n v="8"/>
    <n v="8"/>
    <n v="8"/>
    <n v="8"/>
    <n v="8"/>
    <n v="8"/>
    <n v="2"/>
    <n v="8"/>
    <n v="8"/>
    <n v="8"/>
    <n v="8"/>
    <n v="2"/>
    <n v="8"/>
    <n v="8"/>
    <n v="8"/>
    <n v="8"/>
    <n v="2"/>
    <n v="2"/>
    <n v="3"/>
    <n v="3"/>
    <n v="2"/>
  </r>
  <r>
    <n v="65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66"/>
    <x v="0"/>
    <s v="9 anos"/>
    <n v="2"/>
    <n v="4"/>
    <n v="2"/>
    <n v="1"/>
    <n v="3"/>
    <n v="2"/>
    <n v="5"/>
    <n v="2"/>
    <n v="5"/>
    <n v="5"/>
    <n v="1"/>
    <n v="1"/>
    <n v="2"/>
    <n v="1"/>
    <n v="1"/>
    <n v="1"/>
    <n v="1"/>
    <n v="2"/>
    <n v="1"/>
    <n v="1"/>
    <n v="1"/>
    <n v="1"/>
    <n v="1"/>
    <n v="1"/>
    <n v="2"/>
    <n v="2"/>
    <n v="1"/>
    <n v="1"/>
    <n v="8"/>
    <n v="2"/>
    <n v="8"/>
    <n v="8"/>
    <n v="8"/>
    <n v="8"/>
    <n v="2"/>
    <n v="2"/>
    <n v="2"/>
    <n v="3"/>
    <n v="1"/>
  </r>
  <r>
    <n v="67"/>
    <x v="0"/>
    <s v="9 anos"/>
    <n v="2"/>
    <n v="4"/>
    <n v="2"/>
    <n v="1"/>
    <n v="2"/>
    <n v="2"/>
    <n v="2"/>
    <n v="2"/>
    <n v="3"/>
    <n v="2"/>
    <n v="1"/>
    <n v="1"/>
    <n v="1"/>
    <n v="1"/>
    <n v="1"/>
    <n v="1"/>
    <n v="1"/>
    <n v="1"/>
    <n v="1"/>
    <n v="1"/>
    <n v="1"/>
    <n v="1"/>
    <n v="8"/>
    <n v="8"/>
    <n v="8"/>
    <n v="8"/>
    <n v="8"/>
    <n v="8"/>
    <n v="1"/>
    <n v="8"/>
    <n v="8"/>
    <n v="8"/>
    <n v="8"/>
    <n v="8"/>
    <n v="3"/>
    <n v="3"/>
    <n v="1"/>
    <n v="2"/>
    <n v="1"/>
  </r>
  <r>
    <n v="68"/>
    <x v="1"/>
    <s v="9 anos"/>
    <n v="2"/>
    <n v="4"/>
    <n v="2"/>
    <n v="1"/>
    <n v="4"/>
    <n v="2"/>
    <n v="6"/>
    <n v="2"/>
    <n v="6"/>
    <n v="5"/>
    <n v="1"/>
    <n v="1"/>
    <n v="1"/>
    <n v="1"/>
    <n v="1"/>
    <n v="1"/>
    <n v="1"/>
    <n v="2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69"/>
    <x v="1"/>
    <s v="9 anos"/>
    <n v="2"/>
    <n v="4"/>
    <n v="2"/>
    <n v="1"/>
    <n v="1"/>
    <n v="2"/>
    <n v="5"/>
    <n v="1"/>
    <n v="5"/>
    <n v="5"/>
    <n v="1"/>
    <n v="1"/>
    <n v="2"/>
    <n v="2"/>
    <n v="1"/>
    <n v="1"/>
    <n v="1"/>
    <n v="2"/>
    <n v="1"/>
    <n v="2"/>
    <n v="1"/>
    <n v="1"/>
    <n v="1"/>
    <n v="1"/>
    <n v="2"/>
    <n v="1"/>
    <n v="1"/>
    <n v="1"/>
    <n v="8"/>
    <n v="8"/>
    <n v="8"/>
    <n v="8"/>
    <n v="8"/>
    <n v="6"/>
    <n v="1"/>
    <n v="2"/>
    <n v="2"/>
    <n v="3"/>
    <n v="1"/>
  </r>
  <r>
    <n v="70"/>
    <x v="0"/>
    <s v="9 anos"/>
    <n v="2"/>
    <n v="4"/>
    <n v="2"/>
    <n v="1"/>
    <n v="2"/>
    <n v="2"/>
    <n v="6"/>
    <n v="2"/>
    <n v="6"/>
    <n v="5"/>
    <n v="1"/>
    <n v="1"/>
    <n v="2"/>
    <n v="1"/>
    <n v="2"/>
    <n v="1"/>
    <n v="1"/>
    <n v="2"/>
    <n v="1"/>
    <n v="1"/>
    <n v="1"/>
    <n v="1"/>
    <n v="1"/>
    <n v="1"/>
    <n v="2"/>
    <n v="1"/>
    <n v="1"/>
    <n v="1"/>
    <n v="8"/>
    <n v="8"/>
    <n v="8"/>
    <n v="4"/>
    <n v="8"/>
    <n v="8"/>
    <n v="2"/>
    <n v="1"/>
    <n v="3"/>
    <n v="3"/>
    <n v="1"/>
  </r>
  <r>
    <n v="71"/>
    <x v="1"/>
    <s v="9 anos"/>
    <n v="2"/>
    <n v="4"/>
    <n v="2"/>
    <n v="1"/>
    <n v="4"/>
    <n v="2"/>
    <n v="3"/>
    <n v="1"/>
    <n v="5"/>
    <n v="5"/>
    <n v="1"/>
    <n v="2"/>
    <n v="1"/>
    <n v="1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1"/>
    <n v="1"/>
    <n v="1"/>
    <n v="2"/>
    <n v="1"/>
  </r>
  <r>
    <n v="72"/>
    <x v="0"/>
    <s v="10 anos"/>
    <n v="2"/>
    <n v="4"/>
    <n v="1"/>
    <n v="2"/>
    <n v="1"/>
    <n v="2"/>
    <n v="7"/>
    <n v="1"/>
    <n v="6"/>
    <n v="5"/>
    <n v="1"/>
    <n v="1"/>
    <n v="4"/>
    <n v="1"/>
    <n v="2"/>
    <n v="1"/>
    <n v="1"/>
    <n v="2"/>
    <n v="1"/>
    <n v="2"/>
    <n v="1"/>
    <n v="1"/>
    <n v="1"/>
    <n v="1"/>
    <n v="2"/>
    <n v="1"/>
    <n v="2"/>
    <n v="1"/>
    <n v="8"/>
    <n v="8"/>
    <n v="8"/>
    <n v="4"/>
    <n v="8"/>
    <n v="8"/>
    <n v="2"/>
    <n v="2"/>
    <n v="4"/>
    <n v="1"/>
    <n v="2"/>
  </r>
  <r>
    <n v="73"/>
    <x v="1"/>
    <s v="10 anos"/>
    <n v="2"/>
    <n v="4"/>
    <n v="1"/>
    <n v="2"/>
    <n v="3"/>
    <n v="1"/>
    <n v="8"/>
    <n v="1"/>
    <n v="2"/>
    <n v="5"/>
    <n v="1"/>
    <n v="2"/>
    <n v="2"/>
    <n v="2"/>
    <n v="1"/>
    <n v="1"/>
    <n v="1"/>
    <n v="8"/>
    <n v="2"/>
    <n v="1"/>
    <n v="1"/>
    <n v="1"/>
    <n v="2"/>
    <n v="1"/>
    <n v="2"/>
    <n v="1"/>
    <n v="1"/>
    <n v="1"/>
    <n v="8"/>
    <n v="8"/>
    <n v="8"/>
    <n v="4"/>
    <n v="8"/>
    <n v="8"/>
    <n v="1"/>
    <n v="1"/>
    <n v="2"/>
    <n v="3"/>
    <n v="1"/>
  </r>
  <r>
    <n v="74"/>
    <x v="0"/>
    <s v="9 anos"/>
    <n v="2"/>
    <n v="4"/>
    <n v="2"/>
    <n v="1"/>
    <n v="2"/>
    <n v="2"/>
    <n v="5"/>
    <n v="2"/>
    <n v="5"/>
    <n v="5"/>
    <n v="1"/>
    <n v="1"/>
    <n v="2"/>
    <n v="1"/>
    <n v="2"/>
    <n v="1"/>
    <n v="1"/>
    <n v="2"/>
    <n v="2"/>
    <n v="1"/>
    <n v="1"/>
    <n v="1"/>
    <n v="1"/>
    <n v="1"/>
    <n v="2"/>
    <n v="1"/>
    <n v="1"/>
    <n v="2"/>
    <n v="8"/>
    <n v="2"/>
    <n v="8"/>
    <n v="8"/>
    <n v="8"/>
    <n v="8"/>
    <n v="2"/>
    <n v="2"/>
    <n v="4"/>
    <n v="3"/>
    <n v="1"/>
  </r>
  <r>
    <n v="75"/>
    <x v="0"/>
    <s v="9 anos"/>
    <n v="2"/>
    <n v="4"/>
    <n v="2"/>
    <n v="1"/>
    <n v="3"/>
    <n v="2"/>
    <n v="6"/>
    <n v="2"/>
    <n v="6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76"/>
    <x v="0"/>
    <s v="9 anos"/>
    <n v="2"/>
    <n v="4"/>
    <n v="2"/>
    <n v="1"/>
    <n v="2"/>
    <n v="2"/>
    <n v="2"/>
    <n v="2"/>
    <n v="3"/>
    <n v="5"/>
    <n v="1"/>
    <n v="2"/>
    <n v="3"/>
    <n v="1"/>
    <n v="2"/>
    <n v="1"/>
    <n v="2"/>
    <n v="2"/>
    <n v="1"/>
    <n v="2"/>
    <n v="1"/>
    <n v="1"/>
    <n v="1"/>
    <n v="1"/>
    <n v="2"/>
    <n v="1"/>
    <n v="1"/>
    <n v="1"/>
    <n v="8"/>
    <n v="2"/>
    <n v="8"/>
    <n v="8"/>
    <n v="8"/>
    <n v="8"/>
    <n v="2"/>
    <n v="2"/>
    <n v="2"/>
    <n v="3"/>
    <n v="1"/>
  </r>
  <r>
    <n v="77"/>
    <x v="1"/>
    <s v="9 anos"/>
    <n v="2"/>
    <n v="4"/>
    <n v="2"/>
    <n v="1"/>
    <n v="1"/>
    <n v="2"/>
    <n v="3"/>
    <n v="2"/>
    <n v="5"/>
    <n v="5"/>
    <n v="1"/>
    <n v="1"/>
    <n v="9"/>
    <n v="8"/>
    <n v="8"/>
    <n v="2"/>
    <n v="8"/>
    <n v="2"/>
    <n v="8"/>
    <n v="8"/>
    <n v="8"/>
    <n v="8"/>
    <n v="2"/>
    <n v="8"/>
    <n v="2"/>
    <n v="8"/>
    <n v="8"/>
    <n v="8"/>
    <n v="8"/>
    <n v="2"/>
    <n v="8"/>
    <n v="8"/>
    <n v="8"/>
    <n v="8"/>
    <n v="2"/>
    <n v="2"/>
    <n v="4"/>
    <n v="3"/>
    <n v="1"/>
  </r>
  <r>
    <n v="78"/>
    <x v="1"/>
    <s v="9 anos"/>
    <n v="2"/>
    <n v="4"/>
    <n v="2"/>
    <n v="1"/>
    <n v="2"/>
    <n v="2"/>
    <n v="6"/>
    <n v="2"/>
    <n v="5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79"/>
    <x v="0"/>
    <s v="9 anos"/>
    <n v="2"/>
    <n v="4"/>
    <n v="2"/>
    <n v="1"/>
    <n v="2"/>
    <n v="2"/>
    <n v="3"/>
    <n v="2"/>
    <n v="6"/>
    <n v="5"/>
    <n v="3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8"/>
    <n v="3"/>
    <n v="3"/>
    <n v="1"/>
    <n v="3"/>
    <n v="1"/>
  </r>
  <r>
    <n v="80"/>
    <x v="1"/>
    <s v="9 anos"/>
    <n v="2"/>
    <n v="4"/>
    <n v="2"/>
    <n v="1"/>
    <n v="2"/>
    <n v="2"/>
    <n v="8"/>
    <n v="1"/>
    <n v="5"/>
    <n v="4"/>
    <n v="1"/>
    <n v="2"/>
    <n v="2"/>
    <n v="8"/>
    <n v="8"/>
    <n v="8"/>
    <n v="8"/>
    <n v="8"/>
    <n v="8"/>
    <n v="2"/>
    <n v="8"/>
    <n v="8"/>
    <n v="8"/>
    <n v="8"/>
    <n v="2"/>
    <n v="8"/>
    <n v="8"/>
    <n v="8"/>
    <n v="8"/>
    <n v="8"/>
    <n v="3"/>
    <n v="8"/>
    <n v="8"/>
    <n v="8"/>
    <n v="1"/>
    <n v="2"/>
    <n v="5"/>
    <n v="3"/>
    <n v="1"/>
  </r>
  <r>
    <n v="81"/>
    <x v="1"/>
    <s v="9 anos"/>
    <n v="2"/>
    <n v="4"/>
    <n v="2"/>
    <n v="1"/>
    <n v="1"/>
    <n v="2"/>
    <n v="3"/>
    <n v="2"/>
    <n v="3"/>
    <n v="5"/>
    <n v="1"/>
    <n v="2"/>
    <n v="2"/>
    <n v="8"/>
    <n v="8"/>
    <n v="8"/>
    <n v="8"/>
    <n v="2"/>
    <n v="2"/>
    <n v="8"/>
    <n v="8"/>
    <n v="8"/>
    <n v="8"/>
    <n v="8"/>
    <n v="2"/>
    <n v="8"/>
    <n v="2"/>
    <n v="8"/>
    <n v="8"/>
    <n v="2"/>
    <n v="8"/>
    <n v="8"/>
    <n v="8"/>
    <n v="8"/>
    <n v="2"/>
    <n v="2"/>
    <n v="2"/>
    <n v="3"/>
    <n v="1"/>
  </r>
  <r>
    <n v="82"/>
    <x v="1"/>
    <s v="8 anos"/>
    <n v="2"/>
    <n v="4"/>
    <n v="1"/>
    <n v="1"/>
    <n v="1"/>
    <n v="2"/>
    <n v="8"/>
    <n v="2"/>
    <n v="2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8"/>
    <n v="8"/>
    <n v="8"/>
    <n v="8"/>
    <n v="8"/>
    <n v="8"/>
    <n v="8"/>
    <n v="8"/>
    <n v="8"/>
    <n v="8"/>
    <n v="8"/>
  </r>
  <r>
    <n v="83"/>
    <x v="1"/>
    <s v="9 anos"/>
    <n v="2"/>
    <n v="4"/>
    <n v="2"/>
    <n v="1"/>
    <n v="2"/>
    <n v="2"/>
    <n v="5"/>
    <n v="2"/>
    <n v="5"/>
    <n v="5"/>
    <n v="1"/>
    <n v="1"/>
    <n v="2"/>
    <n v="2"/>
    <n v="1"/>
    <n v="1"/>
    <n v="1"/>
    <n v="2"/>
    <n v="1"/>
    <n v="2"/>
    <n v="1"/>
    <n v="1"/>
    <n v="1"/>
    <n v="1"/>
    <n v="2"/>
    <n v="1"/>
    <n v="1"/>
    <n v="1"/>
    <n v="8"/>
    <n v="2"/>
    <n v="8"/>
    <n v="8"/>
    <n v="8"/>
    <n v="8"/>
    <n v="2"/>
    <n v="2"/>
    <n v="3"/>
    <n v="3"/>
    <n v="1"/>
  </r>
  <r>
    <n v="84"/>
    <x v="1"/>
    <s v="8 anos"/>
    <n v="2"/>
    <n v="4"/>
    <n v="2"/>
    <n v="1"/>
    <n v="3"/>
    <n v="2"/>
    <n v="4"/>
    <n v="2"/>
    <n v="6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2"/>
    <n v="1"/>
  </r>
  <r>
    <n v="85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86"/>
    <x v="0"/>
    <s v="9 anos"/>
    <n v="2"/>
    <n v="4"/>
    <n v="2"/>
    <n v="1"/>
    <n v="2"/>
    <n v="2"/>
    <n v="6"/>
    <n v="2"/>
    <n v="5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2"/>
    <n v="3"/>
    <n v="1"/>
  </r>
  <r>
    <n v="8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88"/>
    <x v="1"/>
    <s v="9 anos"/>
    <n v="2"/>
    <n v="5"/>
    <n v="2"/>
    <n v="1"/>
    <n v="2"/>
    <n v="2"/>
    <n v="2"/>
    <n v="2"/>
    <n v="5"/>
    <n v="5"/>
    <n v="1"/>
    <n v="1"/>
    <n v="1"/>
    <n v="8"/>
    <n v="8"/>
    <n v="8"/>
    <n v="8"/>
    <n v="8"/>
    <n v="8"/>
    <n v="8"/>
    <n v="8"/>
    <n v="8"/>
    <n v="8"/>
    <n v="8"/>
    <n v="8"/>
    <n v="8"/>
    <n v="8"/>
    <n v="8"/>
    <n v="1"/>
    <n v="8"/>
    <n v="8"/>
    <n v="8"/>
    <n v="8"/>
    <n v="8"/>
    <n v="3"/>
    <n v="3"/>
    <n v="1"/>
    <n v="3"/>
    <n v="1"/>
  </r>
  <r>
    <n v="89"/>
    <x v="0"/>
    <s v="9 anos"/>
    <n v="2"/>
    <n v="5"/>
    <n v="2"/>
    <n v="1"/>
    <n v="2"/>
    <n v="2"/>
    <n v="3"/>
    <n v="2"/>
    <n v="5"/>
    <n v="5"/>
    <n v="1"/>
    <n v="1"/>
    <n v="1"/>
    <n v="1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2"/>
    <n v="1"/>
  </r>
  <r>
    <n v="90"/>
    <x v="1"/>
    <s v="9 anos"/>
    <n v="2"/>
    <n v="5"/>
    <n v="2"/>
    <n v="1"/>
    <n v="4"/>
    <n v="1"/>
    <n v="2"/>
    <n v="2"/>
    <n v="4"/>
    <n v="5"/>
    <n v="1"/>
    <n v="1"/>
    <n v="2"/>
    <n v="1"/>
    <n v="1"/>
    <n v="1"/>
    <n v="1"/>
    <n v="2"/>
    <n v="2"/>
    <n v="1"/>
    <n v="1"/>
    <n v="2"/>
    <n v="8"/>
    <n v="8"/>
    <n v="8"/>
    <n v="8"/>
    <n v="8"/>
    <n v="8"/>
    <n v="8"/>
    <n v="2"/>
    <n v="8"/>
    <n v="8"/>
    <n v="8"/>
    <n v="8"/>
    <n v="2"/>
    <n v="2"/>
    <n v="2"/>
    <n v="3"/>
    <n v="2"/>
  </r>
  <r>
    <n v="91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92"/>
    <x v="1"/>
    <s v="9 anos"/>
    <n v="2"/>
    <n v="5"/>
    <n v="2"/>
    <n v="1"/>
    <n v="1"/>
    <n v="2"/>
    <n v="6"/>
    <n v="2"/>
    <n v="6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3"/>
    <n v="3"/>
    <n v="1"/>
  </r>
  <r>
    <n v="93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94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95"/>
    <x v="1"/>
    <s v="9 anos"/>
    <n v="2"/>
    <n v="5"/>
    <n v="2"/>
    <n v="1"/>
    <n v="1"/>
    <n v="2"/>
    <n v="4"/>
    <n v="2"/>
    <n v="6"/>
    <n v="5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96"/>
    <x v="0"/>
    <s v="11 ou mais anos"/>
    <n v="2"/>
    <n v="5"/>
    <n v="1"/>
    <n v="3"/>
    <n v="3"/>
    <n v="2"/>
    <n v="2"/>
    <n v="1"/>
    <n v="2"/>
    <n v="5"/>
    <n v="1"/>
    <n v="1"/>
    <n v="2"/>
    <n v="2"/>
    <n v="1"/>
    <n v="1"/>
    <n v="1"/>
    <n v="2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2"/>
    <n v="2"/>
  </r>
  <r>
    <n v="97"/>
    <x v="0"/>
    <s v="9 anos"/>
    <n v="2"/>
    <n v="5"/>
    <n v="2"/>
    <n v="1"/>
    <n v="2"/>
    <n v="2"/>
    <n v="5"/>
    <n v="2"/>
    <n v="6"/>
    <n v="5"/>
    <n v="1"/>
    <n v="1"/>
    <n v="3"/>
    <n v="1"/>
    <n v="2"/>
    <n v="1"/>
    <n v="1"/>
    <n v="2"/>
    <n v="1"/>
    <n v="2"/>
    <n v="2"/>
    <n v="1"/>
    <n v="2"/>
    <n v="1"/>
    <n v="2"/>
    <n v="1"/>
    <n v="1"/>
    <n v="2"/>
    <n v="8"/>
    <n v="8"/>
    <n v="8"/>
    <n v="4"/>
    <n v="8"/>
    <n v="8"/>
    <n v="2"/>
    <n v="2"/>
    <n v="4"/>
    <n v="3"/>
    <n v="1"/>
  </r>
  <r>
    <n v="98"/>
    <x v="1"/>
    <s v="9 anos"/>
    <n v="2"/>
    <n v="5"/>
    <n v="2"/>
    <n v="1"/>
    <n v="2"/>
    <n v="2"/>
    <n v="4"/>
    <n v="2"/>
    <n v="6"/>
    <n v="5"/>
    <n v="1"/>
    <n v="1"/>
    <n v="1"/>
    <n v="1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99"/>
    <x v="0"/>
    <s v="9 anos"/>
    <n v="2"/>
    <n v="5"/>
    <n v="2"/>
    <n v="1"/>
    <n v="2"/>
    <n v="2"/>
    <n v="7"/>
    <n v="2"/>
    <n v="5"/>
    <n v="5"/>
    <n v="2"/>
    <n v="1"/>
    <n v="5"/>
    <n v="1"/>
    <n v="2"/>
    <n v="1"/>
    <n v="1"/>
    <n v="2"/>
    <n v="1"/>
    <n v="1"/>
    <n v="2"/>
    <n v="1"/>
    <n v="2"/>
    <n v="1"/>
    <n v="2"/>
    <n v="1"/>
    <n v="1"/>
    <n v="1"/>
    <n v="8"/>
    <n v="8"/>
    <n v="8"/>
    <n v="4"/>
    <n v="8"/>
    <n v="8"/>
    <n v="1"/>
    <n v="2"/>
    <n v="3"/>
    <n v="3"/>
    <n v="3"/>
  </r>
  <r>
    <n v="100"/>
    <x v="1"/>
    <s v="9 anos"/>
    <n v="2"/>
    <n v="5"/>
    <n v="2"/>
    <n v="1"/>
    <n v="3"/>
    <n v="2"/>
    <n v="5"/>
    <n v="2"/>
    <n v="6"/>
    <n v="5"/>
    <n v="1"/>
    <n v="1"/>
    <n v="1"/>
    <n v="2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2"/>
    <n v="3"/>
    <n v="1"/>
  </r>
  <r>
    <n v="101"/>
    <x v="1"/>
    <s v="9 anos"/>
    <n v="2"/>
    <n v="5"/>
    <n v="2"/>
    <n v="1"/>
    <n v="2"/>
    <n v="2"/>
    <n v="3"/>
    <n v="2"/>
    <n v="5"/>
    <n v="5"/>
    <n v="1"/>
    <n v="1"/>
    <n v="1"/>
    <n v="2"/>
    <n v="8"/>
    <n v="8"/>
    <n v="8"/>
    <n v="8"/>
    <n v="8"/>
    <n v="8"/>
    <n v="8"/>
    <n v="2"/>
    <n v="8"/>
    <n v="8"/>
    <n v="8"/>
    <n v="8"/>
    <n v="8"/>
    <n v="8"/>
    <n v="1"/>
    <n v="8"/>
    <n v="8"/>
    <n v="8"/>
    <n v="8"/>
    <n v="8"/>
    <n v="3"/>
    <n v="3"/>
    <n v="2"/>
    <n v="3"/>
    <n v="1"/>
  </r>
  <r>
    <n v="102"/>
    <x v="2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  <n v="9"/>
  </r>
  <r>
    <n v="103"/>
    <x v="0"/>
    <s v="9 anos"/>
    <n v="2"/>
    <n v="5"/>
    <n v="2"/>
    <n v="1"/>
    <n v="2"/>
    <n v="2"/>
    <n v="4"/>
    <n v="2"/>
    <n v="5"/>
    <n v="5"/>
    <n v="1"/>
    <n v="1"/>
    <n v="3"/>
    <n v="1"/>
    <n v="1"/>
    <n v="2"/>
    <n v="2"/>
    <n v="2"/>
    <n v="1"/>
    <n v="1"/>
    <n v="2"/>
    <n v="1"/>
    <n v="1"/>
    <n v="1"/>
    <n v="2"/>
    <n v="1"/>
    <n v="1"/>
    <n v="1"/>
    <n v="8"/>
    <n v="8"/>
    <n v="8"/>
    <n v="4"/>
    <n v="8"/>
    <n v="8"/>
    <n v="2"/>
    <n v="2"/>
    <n v="4"/>
    <n v="3"/>
    <n v="2"/>
  </r>
  <r>
    <n v="104"/>
    <x v="0"/>
    <s v="8 anos"/>
    <n v="2"/>
    <n v="5"/>
    <n v="2"/>
    <n v="1"/>
    <n v="2"/>
    <n v="2"/>
    <n v="2"/>
    <n v="2"/>
    <n v="4"/>
    <n v="5"/>
    <n v="1"/>
    <n v="1"/>
    <n v="1"/>
    <n v="1"/>
    <n v="1"/>
    <n v="1"/>
    <n v="1"/>
    <n v="2"/>
    <n v="1"/>
    <n v="1"/>
    <n v="1"/>
    <n v="1"/>
    <n v="1"/>
    <n v="1"/>
    <n v="1"/>
    <n v="1"/>
    <n v="1"/>
    <n v="1"/>
    <n v="8"/>
    <n v="2"/>
    <n v="8"/>
    <n v="8"/>
    <n v="8"/>
    <n v="8"/>
    <n v="1"/>
    <n v="1"/>
    <n v="2"/>
    <n v="3"/>
    <n v="1"/>
  </r>
  <r>
    <n v="105"/>
    <x v="1"/>
    <s v="9 anos"/>
    <n v="2"/>
    <n v="5"/>
    <n v="2"/>
    <n v="1"/>
    <n v="1"/>
    <n v="2"/>
    <n v="2"/>
    <n v="2"/>
    <n v="4"/>
    <n v="5"/>
    <n v="1"/>
    <n v="3"/>
    <n v="4"/>
    <n v="1"/>
    <n v="2"/>
    <n v="2"/>
    <n v="2"/>
    <n v="2"/>
    <n v="2"/>
    <n v="2"/>
    <n v="2"/>
    <n v="8"/>
    <n v="2"/>
    <n v="1"/>
    <n v="2"/>
    <n v="1"/>
    <n v="2"/>
    <n v="2"/>
    <n v="8"/>
    <n v="2"/>
    <n v="3"/>
    <n v="4"/>
    <n v="5"/>
    <n v="6"/>
    <n v="2"/>
    <n v="2"/>
    <n v="4"/>
    <n v="3"/>
    <n v="1"/>
  </r>
  <r>
    <n v="106"/>
    <x v="1"/>
    <s v="9 anos"/>
    <n v="2"/>
    <n v="5"/>
    <n v="2"/>
    <n v="1"/>
    <n v="2"/>
    <n v="2"/>
    <n v="2"/>
    <n v="1"/>
    <n v="3"/>
    <n v="5"/>
    <n v="1"/>
    <n v="1"/>
    <n v="1"/>
    <n v="1"/>
    <n v="1"/>
    <n v="1"/>
    <n v="1"/>
    <n v="1"/>
    <n v="1"/>
    <n v="1"/>
    <n v="1"/>
    <n v="2"/>
    <n v="1"/>
    <n v="1"/>
    <n v="1"/>
    <n v="1"/>
    <n v="1"/>
    <n v="1"/>
    <n v="1"/>
    <n v="8"/>
    <n v="8"/>
    <n v="8"/>
    <n v="8"/>
    <n v="8"/>
    <n v="3"/>
    <n v="3"/>
    <n v="1"/>
    <n v="3"/>
    <n v="1"/>
  </r>
  <r>
    <n v="107"/>
    <x v="1"/>
    <s v="10 anos"/>
    <n v="2"/>
    <n v="5"/>
    <n v="2"/>
    <n v="2"/>
    <n v="2"/>
    <n v="2"/>
    <n v="2"/>
    <n v="1"/>
    <n v="3"/>
    <n v="5"/>
    <n v="1"/>
    <n v="4"/>
    <n v="1"/>
    <n v="1"/>
    <n v="1"/>
    <n v="1"/>
    <n v="1"/>
    <n v="1"/>
    <n v="1"/>
    <n v="1"/>
    <n v="1"/>
    <n v="1"/>
    <n v="1"/>
    <n v="1"/>
    <n v="1"/>
    <n v="1"/>
    <n v="1"/>
    <n v="1"/>
    <n v="1"/>
    <n v="8"/>
    <n v="8"/>
    <n v="8"/>
    <n v="8"/>
    <n v="8"/>
    <n v="3"/>
    <n v="3"/>
    <n v="2"/>
    <n v="3"/>
    <n v="1"/>
  </r>
  <r>
    <n v="108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08">
  <r>
    <x v="0"/>
    <x v="0"/>
    <s v="M"/>
    <x v="0"/>
    <n v="1"/>
    <n v="4.7619047619047616E-2"/>
    <n v="0"/>
    <n v="0"/>
    <n v="2"/>
    <n v="10"/>
    <n v="0.47619047619047616"/>
    <n v="11"/>
    <n v="0.52380952380952384"/>
    <n v="8"/>
    <n v="0.38095238095238093"/>
    <n v="0"/>
    <n v="0"/>
    <n v="4.7619047619047616E-2"/>
    <n v="0.23809523809523808"/>
  </r>
  <r>
    <x v="0"/>
    <x v="0"/>
    <s v="M"/>
    <x v="1"/>
    <n v="0"/>
    <n v="0"/>
    <n v="0"/>
    <n v="0"/>
    <n v="0"/>
    <n v="6"/>
    <n v="0.2857142857142857"/>
    <n v="2"/>
    <n v="9.5238095238095233E-2"/>
    <n v="8"/>
    <n v="0.38095238095238093"/>
    <n v="0"/>
    <n v="0"/>
    <n v="4.7619047619047616E-2"/>
    <n v="0.19047619047619047"/>
  </r>
  <r>
    <x v="0"/>
    <x v="0"/>
    <s v="M"/>
    <x v="2"/>
    <n v="0"/>
    <n v="0"/>
    <n v="0"/>
    <n v="0"/>
    <n v="2"/>
    <n v="6"/>
    <n v="0.2857142857142857"/>
    <n v="1"/>
    <n v="4.7619047619047616E-2"/>
    <n v="9"/>
    <n v="0.42857142857142855"/>
    <n v="0"/>
    <n v="0"/>
    <n v="4.7619047619047616E-2"/>
    <n v="4.7619047619047616E-2"/>
  </r>
  <r>
    <x v="0"/>
    <x v="0"/>
    <s v="M"/>
    <x v="3"/>
    <n v="0"/>
    <n v="0"/>
    <n v="0"/>
    <n v="0"/>
    <n v="0"/>
    <n v="6"/>
    <n v="0.2857142857142857"/>
    <n v="2"/>
    <n v="9.5238095238095233E-2"/>
    <n v="11"/>
    <n v="0.52380952380952384"/>
    <n v="0"/>
    <n v="0"/>
    <n v="0.23809523809523808"/>
    <n v="0"/>
  </r>
  <r>
    <x v="0"/>
    <x v="0"/>
    <s v="M"/>
    <x v="4"/>
    <n v="6"/>
    <n v="0.2857142857142857"/>
    <n v="0"/>
    <n v="0"/>
    <n v="2"/>
    <n v="6"/>
    <n v="0.2857142857142857"/>
    <n v="4"/>
    <n v="0.19047619047619047"/>
    <n v="9"/>
    <n v="0.42857142857142855"/>
    <n v="2"/>
    <n v="9.5238095238095233E-2"/>
    <n v="0.19047619047619047"/>
    <n v="0.33333333333333331"/>
  </r>
  <r>
    <x v="0"/>
    <x v="0"/>
    <s v="M"/>
    <x v="5"/>
    <n v="2"/>
    <n v="9.5238095238095233E-2"/>
    <n v="0"/>
    <n v="0"/>
    <n v="0"/>
    <n v="6"/>
    <n v="0.2857142857142857"/>
    <n v="3"/>
    <n v="0.14285714285714285"/>
    <n v="11"/>
    <n v="0.52380952380952384"/>
    <n v="0"/>
    <n v="0"/>
    <n v="0.47619047619047616"/>
    <n v="0"/>
  </r>
  <r>
    <x v="0"/>
    <x v="0"/>
    <s v="M"/>
    <x v="6"/>
    <n v="0"/>
    <n v="0"/>
    <n v="0"/>
    <n v="0"/>
    <n v="0"/>
    <n v="6"/>
    <n v="0.2857142857142857"/>
    <n v="1"/>
    <n v="4.7619047619047616E-2"/>
    <n v="10"/>
    <n v="0.47619047619047616"/>
    <n v="1"/>
    <n v="4.7619047619047616E-2"/>
    <n v="0.23809523809523808"/>
    <n v="0"/>
  </r>
  <r>
    <x v="0"/>
    <x v="0"/>
    <s v="M"/>
    <x v="7"/>
    <n v="0"/>
    <n v="0"/>
    <n v="0"/>
    <n v="0"/>
    <n v="0"/>
    <n v="6"/>
    <n v="0.2857142857142857"/>
    <n v="0"/>
    <n v="0"/>
    <n v="10"/>
    <n v="0.47619047619047616"/>
    <n v="0"/>
    <n v="0"/>
    <n v="0.23809523809523808"/>
    <n v="0"/>
  </r>
  <r>
    <x v="0"/>
    <x v="0"/>
    <s v="M"/>
    <x v="8"/>
    <n v="3"/>
    <n v="0.14285714285714285"/>
    <n v="0"/>
    <n v="0"/>
    <n v="0"/>
    <n v="7"/>
    <n v="0.33333333333333331"/>
    <n v="6"/>
    <n v="0.2857142857142857"/>
    <n v="12"/>
    <n v="0.5714285714285714"/>
    <n v="0"/>
    <n v="0"/>
    <n v="0.42857142857142855"/>
    <n v="4.7619047619047616E-2"/>
  </r>
  <r>
    <x v="0"/>
    <x v="0"/>
    <s v="M"/>
    <x v="9"/>
    <n v="3"/>
    <n v="0.14285714285714285"/>
    <n v="0"/>
    <n v="1"/>
    <n v="1"/>
    <n v="7"/>
    <n v="0.33333333333333331"/>
    <n v="0"/>
    <n v="0"/>
    <n v="8"/>
    <n v="0.38095238095238093"/>
    <n v="0"/>
    <n v="0"/>
    <n v="4.7619047619047616E-2"/>
    <n v="0.66666666666666663"/>
  </r>
  <r>
    <x v="0"/>
    <x v="0"/>
    <s v="M"/>
    <x v="10"/>
    <n v="18"/>
    <n v="0.8571428571428571"/>
    <n v="0"/>
    <n v="1"/>
    <n v="1"/>
    <n v="7"/>
    <n v="0.33333333333333331"/>
    <n v="1"/>
    <n v="4.7619047619047616E-2"/>
    <n v="7"/>
    <n v="0.33333333333333331"/>
    <n v="5"/>
    <n v="0.23809523809523808"/>
    <n v="0"/>
    <n v="0.76190476190476186"/>
  </r>
  <r>
    <x v="0"/>
    <x v="0"/>
    <s v="F"/>
    <x v="11"/>
    <n v="0"/>
    <n v="0"/>
    <n v="0"/>
    <n v="0"/>
    <n v="0"/>
    <n v="7"/>
    <n v="0.33333333333333331"/>
    <n v="2"/>
    <n v="9.5238095238095233E-2"/>
    <n v="12"/>
    <n v="0.5714285714285714"/>
    <n v="1"/>
    <n v="4.7619047619047616E-2"/>
    <n v="0.38095238095238093"/>
    <n v="9.5238095238095233E-2"/>
  </r>
  <r>
    <x v="0"/>
    <x v="0"/>
    <s v="F"/>
    <x v="12"/>
    <n v="0"/>
    <n v="0"/>
    <n v="0"/>
    <n v="0"/>
    <n v="0"/>
    <n v="6"/>
    <n v="0.2857142857142857"/>
    <n v="1"/>
    <n v="4.7619047619047616E-2"/>
    <n v="9"/>
    <n v="0.42857142857142855"/>
    <n v="1"/>
    <n v="4.7619047619047616E-2"/>
    <n v="9.5238095238095233E-2"/>
    <n v="0"/>
  </r>
  <r>
    <x v="0"/>
    <x v="0"/>
    <s v="F"/>
    <x v="13"/>
    <n v="0"/>
    <n v="0"/>
    <n v="0"/>
    <n v="0"/>
    <n v="0"/>
    <n v="7"/>
    <n v="0.33333333333333331"/>
    <n v="0"/>
    <n v="0"/>
    <n v="10"/>
    <n v="0.47619047619047616"/>
    <n v="1"/>
    <n v="4.7619047619047616E-2"/>
    <n v="0.19047619047619047"/>
    <n v="9.5238095238095233E-2"/>
  </r>
  <r>
    <x v="0"/>
    <x v="0"/>
    <s v="F"/>
    <x v="14"/>
    <n v="0"/>
    <n v="0"/>
    <n v="0"/>
    <n v="0"/>
    <n v="0"/>
    <n v="10"/>
    <n v="0.47619047619047616"/>
    <n v="1"/>
    <n v="4.7619047619047616E-2"/>
    <n v="10"/>
    <n v="0.47619047619047616"/>
    <n v="6"/>
    <n v="0.2857142857142857"/>
    <n v="4.7619047619047616E-2"/>
    <n v="0.38095238095238093"/>
  </r>
  <r>
    <x v="0"/>
    <x v="0"/>
    <s v="F"/>
    <x v="15"/>
    <n v="0"/>
    <n v="0"/>
    <n v="0"/>
    <n v="0"/>
    <n v="1"/>
    <n v="8"/>
    <n v="0.38095238095238093"/>
    <n v="0"/>
    <n v="0"/>
    <n v="10"/>
    <n v="0.47619047619047616"/>
    <n v="0"/>
    <n v="0"/>
    <n v="4.7619047619047616E-2"/>
    <n v="0.38095238095238093"/>
  </r>
  <r>
    <x v="0"/>
    <x v="0"/>
    <s v="F"/>
    <x v="16"/>
    <n v="0"/>
    <n v="0"/>
    <n v="0"/>
    <n v="0"/>
    <n v="0"/>
    <n v="6"/>
    <n v="0.2857142857142857"/>
    <n v="0"/>
    <n v="0"/>
    <n v="14"/>
    <n v="0.66666666666666663"/>
    <n v="0"/>
    <n v="0"/>
    <n v="0.14285714285714285"/>
    <n v="0.19047619047619047"/>
  </r>
  <r>
    <x v="0"/>
    <x v="0"/>
    <s v="F"/>
    <x v="17"/>
    <n v="0"/>
    <n v="0"/>
    <n v="0"/>
    <n v="0"/>
    <n v="0"/>
    <n v="10"/>
    <n v="0.47619047619047616"/>
    <n v="2"/>
    <n v="9.5238095238095233E-2"/>
    <n v="9"/>
    <n v="0.42857142857142855"/>
    <n v="2"/>
    <n v="9.5238095238095233E-2"/>
    <n v="0.14285714285714285"/>
    <n v="0.23809523809523808"/>
  </r>
  <r>
    <x v="0"/>
    <x v="0"/>
    <s v="F"/>
    <x v="18"/>
    <n v="0"/>
    <n v="0"/>
    <n v="0"/>
    <n v="1"/>
    <n v="1"/>
    <n v="6"/>
    <n v="0.2857142857142857"/>
    <n v="0"/>
    <n v="0"/>
    <n v="15"/>
    <n v="0.7142857142857143"/>
    <n v="3"/>
    <n v="0.14285714285714285"/>
    <n v="0.23809523809523808"/>
    <n v="4.7619047619047616E-2"/>
  </r>
  <r>
    <x v="0"/>
    <x v="0"/>
    <s v="F"/>
    <x v="19"/>
    <n v="0"/>
    <n v="0"/>
    <n v="0"/>
    <n v="0"/>
    <n v="2"/>
    <n v="8"/>
    <n v="0.38095238095238093"/>
    <n v="0"/>
    <n v="0"/>
    <n v="10"/>
    <n v="0.47619047619047616"/>
    <n v="0"/>
    <n v="0"/>
    <n v="4.7619047619047616E-2"/>
    <n v="9.5238095238095233E-2"/>
  </r>
  <r>
    <x v="0"/>
    <x v="0"/>
    <s v="F"/>
    <x v="20"/>
    <n v="0"/>
    <n v="0"/>
    <n v="0"/>
    <n v="0"/>
    <n v="0"/>
    <n v="6"/>
    <n v="0.2857142857142857"/>
    <n v="0"/>
    <n v="0"/>
    <n v="14"/>
    <n v="0.66666666666666663"/>
    <n v="0"/>
    <n v="0"/>
    <n v="0.2857142857142857"/>
    <n v="0"/>
  </r>
  <r>
    <x v="0"/>
    <x v="0"/>
    <s v="M"/>
    <x v="21"/>
    <n v="0"/>
    <n v="0"/>
    <m/>
    <m/>
    <m/>
    <n v="6"/>
    <n v="0.2857142857142857"/>
    <n v="3"/>
    <n v="0.14285714285714285"/>
    <n v="10"/>
    <n v="0.47619047619047616"/>
    <n v="1"/>
    <n v="4.7619047619047616E-2"/>
    <n v="0.14285714285714285"/>
    <n v="9.5238095238095233E-2"/>
  </r>
  <r>
    <x v="0"/>
    <x v="1"/>
    <s v="M"/>
    <x v="22"/>
    <n v="5"/>
    <n v="0.21739130434782608"/>
    <n v="0"/>
    <n v="0"/>
    <n v="1"/>
    <n v="3"/>
    <n v="0.13043478260869565"/>
    <n v="1"/>
    <n v="4.3478260869565216E-2"/>
    <n v="4"/>
    <n v="0.17391304347826086"/>
    <n v="0"/>
    <n v="0"/>
    <n v="0.17391304347826086"/>
    <n v="0.2608695652173913"/>
  </r>
  <r>
    <x v="0"/>
    <x v="1"/>
    <s v="M"/>
    <x v="23"/>
    <n v="0"/>
    <n v="0"/>
    <n v="0"/>
    <n v="0"/>
    <n v="2"/>
    <n v="3"/>
    <n v="0.13043478260869565"/>
    <n v="0"/>
    <n v="0"/>
    <n v="3"/>
    <n v="0.13043478260869565"/>
    <n v="0"/>
    <n v="0"/>
    <n v="4.3478260869565216E-2"/>
    <n v="0.13043478260869565"/>
  </r>
  <r>
    <x v="0"/>
    <x v="1"/>
    <s v="M"/>
    <x v="24"/>
    <n v="0"/>
    <n v="0"/>
    <n v="0"/>
    <n v="0"/>
    <n v="2"/>
    <n v="3"/>
    <n v="0.13043478260869565"/>
    <n v="2"/>
    <n v="8.6956521739130432E-2"/>
    <n v="5"/>
    <n v="0.21739130434782608"/>
    <n v="0"/>
    <n v="0"/>
    <n v="0.13043478260869565"/>
    <n v="4.3478260869565216E-2"/>
  </r>
  <r>
    <x v="0"/>
    <x v="1"/>
    <s v="M"/>
    <x v="25"/>
    <n v="0"/>
    <n v="0"/>
    <n v="0"/>
    <n v="0"/>
    <n v="0"/>
    <n v="3"/>
    <n v="0.13043478260869565"/>
    <n v="0"/>
    <n v="0"/>
    <n v="5"/>
    <n v="0.21739130434782608"/>
    <n v="0"/>
    <n v="0"/>
    <n v="8.6956521739130432E-2"/>
    <n v="0"/>
  </r>
  <r>
    <x v="0"/>
    <x v="1"/>
    <s v="M"/>
    <x v="26"/>
    <n v="1"/>
    <n v="4.3478260869565216E-2"/>
    <n v="0"/>
    <n v="0"/>
    <n v="0"/>
    <n v="3"/>
    <n v="0.13043478260869565"/>
    <n v="0"/>
    <n v="0"/>
    <n v="4"/>
    <n v="0.17391304347826086"/>
    <n v="0"/>
    <n v="0"/>
    <n v="4.3478260869565216E-2"/>
    <n v="0.17391304347826086"/>
  </r>
  <r>
    <x v="0"/>
    <x v="1"/>
    <s v="M"/>
    <x v="27"/>
    <n v="0"/>
    <n v="0"/>
    <n v="0"/>
    <n v="1"/>
    <n v="1"/>
    <n v="3"/>
    <n v="0.13043478260869565"/>
    <n v="0"/>
    <n v="0"/>
    <n v="4"/>
    <n v="0.17391304347826086"/>
    <n v="0"/>
    <n v="0"/>
    <n v="8.6956521739130432E-2"/>
    <n v="0"/>
  </r>
  <r>
    <x v="0"/>
    <x v="1"/>
    <s v="M"/>
    <x v="28"/>
    <n v="0"/>
    <n v="0"/>
    <n v="0"/>
    <n v="0"/>
    <n v="2"/>
    <n v="3"/>
    <n v="0.13043478260869565"/>
    <n v="1"/>
    <n v="4.3478260869565216E-2"/>
    <n v="5"/>
    <n v="0.21739130434782608"/>
    <n v="1"/>
    <n v="4.3478260869565216E-2"/>
    <n v="0.13043478260869565"/>
    <n v="0"/>
  </r>
  <r>
    <x v="0"/>
    <x v="1"/>
    <s v="M"/>
    <x v="29"/>
    <n v="0"/>
    <n v="0"/>
    <n v="0"/>
    <n v="0"/>
    <n v="0"/>
    <n v="3"/>
    <n v="0.13043478260869565"/>
    <n v="1"/>
    <n v="4.3478260869565216E-2"/>
    <n v="5"/>
    <n v="0.21739130434782608"/>
    <n v="1"/>
    <n v="4.3478260869565216E-2"/>
    <n v="0"/>
    <n v="4.3478260869565216E-2"/>
  </r>
  <r>
    <x v="0"/>
    <x v="1"/>
    <s v="M"/>
    <x v="30"/>
    <n v="1"/>
    <n v="4.3478260869565216E-2"/>
    <n v="0"/>
    <n v="0"/>
    <n v="0"/>
    <n v="3"/>
    <n v="0.13043478260869565"/>
    <n v="2"/>
    <n v="8.6956521739130432E-2"/>
    <n v="5"/>
    <n v="0.21739130434782608"/>
    <n v="0"/>
    <n v="0"/>
    <n v="0.13043478260869565"/>
    <n v="0.21739130434782608"/>
  </r>
  <r>
    <x v="0"/>
    <x v="1"/>
    <s v="M"/>
    <x v="31"/>
    <n v="1"/>
    <n v="4.3478260869565216E-2"/>
    <n v="0"/>
    <n v="0"/>
    <n v="0"/>
    <n v="3"/>
    <n v="0.13043478260869565"/>
    <n v="1"/>
    <n v="4.3478260869565216E-2"/>
    <n v="6"/>
    <n v="0.2608695652173913"/>
    <n v="0"/>
    <n v="0"/>
    <n v="0.13043478260869565"/>
    <n v="0.13043478260869565"/>
  </r>
  <r>
    <x v="0"/>
    <x v="1"/>
    <s v="M"/>
    <x v="32"/>
    <n v="5"/>
    <n v="0.21739130434782608"/>
    <n v="0"/>
    <n v="0"/>
    <n v="1"/>
    <n v="3"/>
    <n v="0.13043478260869565"/>
    <n v="0"/>
    <n v="0"/>
    <n v="2"/>
    <n v="8.6956521739130432E-2"/>
    <n v="2"/>
    <n v="8.6956521739130432E-2"/>
    <n v="0"/>
    <n v="0.30434782608695654"/>
  </r>
  <r>
    <x v="0"/>
    <x v="1"/>
    <s v="F"/>
    <x v="33"/>
    <n v="0"/>
    <n v="0"/>
    <n v="0"/>
    <n v="0"/>
    <n v="0"/>
    <n v="3"/>
    <n v="0.13043478260869565"/>
    <n v="2"/>
    <n v="8.6956521739130432E-2"/>
    <n v="7"/>
    <n v="0.30434782608695654"/>
    <n v="1"/>
    <n v="4.3478260869565216E-2"/>
    <n v="0.30434782608695654"/>
    <n v="0"/>
  </r>
  <r>
    <x v="0"/>
    <x v="1"/>
    <s v="F"/>
    <x v="34"/>
    <n v="0"/>
    <n v="0"/>
    <n v="0"/>
    <n v="1"/>
    <n v="2"/>
    <n v="3"/>
    <n v="0.13043478260869565"/>
    <n v="0"/>
    <n v="0"/>
    <n v="5"/>
    <n v="0.21739130434782608"/>
    <n v="1"/>
    <n v="4.3478260869565216E-2"/>
    <n v="8.6956521739130432E-2"/>
    <n v="4.3478260869565216E-2"/>
  </r>
  <r>
    <x v="0"/>
    <x v="1"/>
    <s v="F"/>
    <x v="35"/>
    <n v="0"/>
    <n v="0"/>
    <n v="0"/>
    <n v="0"/>
    <n v="0"/>
    <n v="3"/>
    <n v="0.13043478260869565"/>
    <n v="0"/>
    <n v="0"/>
    <n v="6"/>
    <n v="0.2608695652173913"/>
    <n v="0"/>
    <n v="0"/>
    <n v="4.3478260869565216E-2"/>
    <n v="0"/>
  </r>
  <r>
    <x v="0"/>
    <x v="1"/>
    <s v="F"/>
    <x v="36"/>
    <n v="0"/>
    <n v="0"/>
    <n v="0"/>
    <n v="1"/>
    <n v="2"/>
    <n v="5"/>
    <n v="0.21739130434782608"/>
    <n v="0"/>
    <n v="0"/>
    <n v="6"/>
    <n v="0.2608695652173913"/>
    <n v="1"/>
    <n v="4.3478260869565216E-2"/>
    <n v="0"/>
    <n v="0.13043478260869565"/>
  </r>
  <r>
    <x v="0"/>
    <x v="1"/>
    <s v="F"/>
    <x v="37"/>
    <n v="0"/>
    <n v="0"/>
    <n v="0"/>
    <n v="0"/>
    <n v="0"/>
    <n v="3"/>
    <n v="0.13043478260869565"/>
    <n v="0"/>
    <n v="0"/>
    <n v="6"/>
    <n v="0.2608695652173913"/>
    <n v="0"/>
    <n v="0"/>
    <n v="8.6956521739130432E-2"/>
    <n v="0"/>
  </r>
  <r>
    <x v="0"/>
    <x v="1"/>
    <s v="F"/>
    <x v="38"/>
    <n v="0"/>
    <n v="0"/>
    <n v="0"/>
    <n v="1"/>
    <n v="1"/>
    <n v="3"/>
    <n v="0.13043478260869565"/>
    <n v="0"/>
    <n v="0"/>
    <n v="6"/>
    <n v="0.2608695652173913"/>
    <n v="0"/>
    <n v="0"/>
    <n v="0.13043478260869565"/>
    <n v="0"/>
  </r>
  <r>
    <x v="0"/>
    <x v="1"/>
    <s v="F"/>
    <x v="39"/>
    <n v="0"/>
    <n v="0"/>
    <n v="0"/>
    <n v="0"/>
    <n v="2"/>
    <n v="4"/>
    <n v="0.17391304347826086"/>
    <n v="0"/>
    <n v="0"/>
    <n v="4"/>
    <n v="0.17391304347826086"/>
    <n v="1"/>
    <n v="4.3478260869565216E-2"/>
    <n v="8.6956521739130432E-2"/>
    <n v="0"/>
  </r>
  <r>
    <x v="0"/>
    <x v="1"/>
    <s v="F"/>
    <x v="40"/>
    <n v="0"/>
    <n v="0"/>
    <n v="0"/>
    <n v="0"/>
    <n v="0"/>
    <n v="3"/>
    <n v="0.13043478260869565"/>
    <n v="4"/>
    <n v="0.17391304347826086"/>
    <n v="6"/>
    <n v="0.2608695652173913"/>
    <n v="1"/>
    <n v="4.3478260869565216E-2"/>
    <n v="0.17391304347826086"/>
    <n v="0"/>
  </r>
  <r>
    <x v="0"/>
    <x v="1"/>
    <s v="F"/>
    <x v="41"/>
    <n v="0"/>
    <n v="0"/>
    <n v="0"/>
    <n v="0"/>
    <n v="0"/>
    <n v="4"/>
    <n v="0.17391304347826086"/>
    <n v="0"/>
    <n v="0"/>
    <n v="6"/>
    <n v="0.2608695652173913"/>
    <n v="0"/>
    <n v="0"/>
    <n v="0.17391304347826086"/>
    <n v="0"/>
  </r>
  <r>
    <x v="0"/>
    <x v="1"/>
    <s v="F"/>
    <x v="42"/>
    <n v="0"/>
    <n v="0"/>
    <n v="0"/>
    <n v="0"/>
    <n v="0"/>
    <n v="3"/>
    <n v="0.13043478260869565"/>
    <n v="0"/>
    <n v="0"/>
    <n v="9"/>
    <n v="0.39130434782608697"/>
    <n v="0"/>
    <n v="0"/>
    <n v="0.2608695652173913"/>
    <n v="0"/>
  </r>
  <r>
    <x v="0"/>
    <x v="1"/>
    <s v="F"/>
    <x v="43"/>
    <n v="0"/>
    <n v="0"/>
    <n v="0"/>
    <n v="0"/>
    <n v="0"/>
    <n v="3"/>
    <n v="0.13043478260869565"/>
    <n v="2"/>
    <n v="8.6956521739130432E-2"/>
    <n v="8"/>
    <n v="0.34782608695652173"/>
    <n v="1"/>
    <n v="4.3478260869565216E-2"/>
    <n v="0.2608695652173913"/>
    <n v="0"/>
  </r>
  <r>
    <x v="0"/>
    <x v="1"/>
    <s v="F"/>
    <x v="44"/>
    <n v="0"/>
    <n v="0"/>
    <n v="0"/>
    <n v="0"/>
    <n v="1"/>
    <n v="3"/>
    <n v="0.13043478260869565"/>
    <n v="0"/>
    <n v="0"/>
    <n v="5"/>
    <n v="0.21739130434782608"/>
    <n v="0"/>
    <n v="0"/>
    <n v="4.3478260869565216E-2"/>
    <n v="4.3478260869565216E-2"/>
  </r>
  <r>
    <x v="0"/>
    <x v="1"/>
    <s v="M"/>
    <x v="45"/>
    <n v="0"/>
    <n v="0"/>
    <m/>
    <m/>
    <m/>
    <n v="5"/>
    <n v="0.21739130434782608"/>
    <n v="0"/>
    <n v="0"/>
    <n v="4"/>
    <n v="0.17391304347826086"/>
    <n v="0"/>
    <n v="0"/>
    <n v="8.6956521739130432E-2"/>
    <n v="4.3478260869565216E-2"/>
  </r>
  <r>
    <x v="0"/>
    <x v="2"/>
    <s v="M"/>
    <x v="46"/>
    <n v="0"/>
    <n v="0"/>
    <n v="0"/>
    <n v="0"/>
    <n v="2"/>
    <n v="0"/>
    <n v="0"/>
    <n v="1"/>
    <n v="5.2631578947368418E-2"/>
    <n v="4"/>
    <n v="0.21052631578947367"/>
    <n v="0"/>
    <n v="0"/>
    <n v="0.15789473684210525"/>
    <n v="0.10526315789473684"/>
  </r>
  <r>
    <x v="0"/>
    <x v="2"/>
    <s v="M"/>
    <x v="47"/>
    <n v="2"/>
    <n v="0.10526315789473684"/>
    <n v="0"/>
    <n v="0"/>
    <n v="2"/>
    <n v="0"/>
    <n v="0"/>
    <n v="0"/>
    <n v="0"/>
    <n v="2"/>
    <n v="0.10526315789473684"/>
    <n v="0"/>
    <n v="0"/>
    <n v="0.26315789473684209"/>
    <n v="0.26315789473684209"/>
  </r>
  <r>
    <x v="0"/>
    <x v="2"/>
    <s v="M"/>
    <x v="48"/>
    <n v="1"/>
    <n v="5.2631578947368418E-2"/>
    <n v="1"/>
    <n v="0"/>
    <n v="1"/>
    <n v="0"/>
    <n v="0"/>
    <n v="1"/>
    <n v="5.2631578947368418E-2"/>
    <n v="4"/>
    <n v="0.21052631578947367"/>
    <n v="0"/>
    <n v="0"/>
    <n v="0.21052631578947367"/>
    <n v="0.15789473684210525"/>
  </r>
  <r>
    <x v="0"/>
    <x v="2"/>
    <s v="M"/>
    <x v="49"/>
    <n v="0"/>
    <n v="0"/>
    <n v="1"/>
    <n v="0"/>
    <n v="1"/>
    <n v="2"/>
    <n v="0.10526315789473684"/>
    <n v="0"/>
    <n v="0"/>
    <n v="2"/>
    <n v="0.10526315789473684"/>
    <n v="2"/>
    <n v="0.10526315789473684"/>
    <n v="0"/>
    <n v="0.15789473684210525"/>
  </r>
  <r>
    <x v="0"/>
    <x v="2"/>
    <s v="M"/>
    <x v="50"/>
    <n v="0"/>
    <n v="0"/>
    <n v="0"/>
    <n v="0"/>
    <n v="1"/>
    <n v="0"/>
    <n v="0"/>
    <n v="0"/>
    <n v="0"/>
    <n v="2"/>
    <n v="0.10526315789473684"/>
    <n v="0"/>
    <n v="0"/>
    <n v="5.2631578947368418E-2"/>
    <n v="5.2631578947368418E-2"/>
  </r>
  <r>
    <x v="0"/>
    <x v="2"/>
    <s v="M"/>
    <x v="51"/>
    <n v="0"/>
    <n v="0"/>
    <n v="0"/>
    <n v="1"/>
    <n v="1"/>
    <n v="0"/>
    <n v="0"/>
    <n v="0"/>
    <n v="0"/>
    <n v="2"/>
    <n v="0.10526315789473684"/>
    <n v="0"/>
    <n v="0"/>
    <n v="0"/>
    <n v="0"/>
  </r>
  <r>
    <x v="0"/>
    <x v="2"/>
    <s v="M"/>
    <x v="52"/>
    <n v="5"/>
    <n v="0.26315789473684209"/>
    <n v="1"/>
    <n v="0"/>
    <n v="1"/>
    <n v="0"/>
    <n v="0"/>
    <n v="2"/>
    <n v="0.10526315789473684"/>
    <n v="2"/>
    <n v="0.10526315789473684"/>
    <n v="0"/>
    <n v="0"/>
    <n v="0.10526315789473684"/>
    <n v="0.31578947368421051"/>
  </r>
  <r>
    <x v="0"/>
    <x v="2"/>
    <s v="M"/>
    <x v="53"/>
    <n v="9"/>
    <n v="0.47368421052631576"/>
    <n v="0"/>
    <n v="0"/>
    <n v="0"/>
    <n v="0"/>
    <n v="0"/>
    <n v="4"/>
    <n v="0.21052631578947367"/>
    <n v="2"/>
    <n v="0.10526315789473684"/>
    <n v="0"/>
    <n v="0"/>
    <n v="5.2631578947368418E-2"/>
    <n v="0.36842105263157893"/>
  </r>
  <r>
    <x v="0"/>
    <x v="2"/>
    <s v="M"/>
    <x v="54"/>
    <n v="0"/>
    <n v="0"/>
    <n v="0"/>
    <n v="0"/>
    <n v="0"/>
    <n v="0"/>
    <n v="0"/>
    <n v="1"/>
    <n v="5.2631578947368418E-2"/>
    <n v="6"/>
    <n v="0.31578947368421051"/>
    <n v="0"/>
    <n v="0"/>
    <n v="0.15789473684210525"/>
    <n v="5.2631578947368418E-2"/>
  </r>
  <r>
    <x v="0"/>
    <x v="2"/>
    <s v="M"/>
    <x v="55"/>
    <n v="0"/>
    <n v="0"/>
    <n v="0"/>
    <n v="0"/>
    <n v="0"/>
    <n v="0"/>
    <n v="0"/>
    <n v="2"/>
    <n v="0.10526315789473684"/>
    <n v="6"/>
    <n v="0.31578947368421051"/>
    <n v="0"/>
    <n v="0"/>
    <n v="0.31578947368421051"/>
    <n v="0"/>
  </r>
  <r>
    <x v="0"/>
    <x v="2"/>
    <s v="F"/>
    <x v="56"/>
    <n v="0"/>
    <n v="0"/>
    <n v="0"/>
    <n v="0"/>
    <n v="0"/>
    <n v="4"/>
    <n v="0.21052631578947367"/>
    <n v="0"/>
    <n v="0"/>
    <n v="4"/>
    <n v="0.21052631578947367"/>
    <n v="2"/>
    <n v="0.10526315789473684"/>
    <n v="0.15789473684210525"/>
    <n v="5.2631578947368418E-2"/>
  </r>
  <r>
    <x v="0"/>
    <x v="2"/>
    <s v="F"/>
    <x v="57"/>
    <n v="0"/>
    <n v="0"/>
    <n v="0"/>
    <n v="1"/>
    <n v="1"/>
    <n v="0"/>
    <n v="0"/>
    <n v="0"/>
    <n v="0"/>
    <n v="4"/>
    <n v="0.21052631578947367"/>
    <n v="1"/>
    <n v="5.2631578947368418E-2"/>
    <n v="0.15789473684210525"/>
    <n v="5.2631578947368418E-2"/>
  </r>
  <r>
    <x v="0"/>
    <x v="2"/>
    <s v="F"/>
    <x v="58"/>
    <n v="0"/>
    <n v="0"/>
    <n v="0"/>
    <n v="0"/>
    <n v="0"/>
    <n v="0"/>
    <n v="0"/>
    <n v="0"/>
    <n v="0"/>
    <n v="2"/>
    <n v="0.10526315789473684"/>
    <n v="0"/>
    <n v="0"/>
    <n v="5.2631578947368418E-2"/>
    <n v="0.10526315789473684"/>
  </r>
  <r>
    <x v="0"/>
    <x v="2"/>
    <s v="F"/>
    <x v="59"/>
    <n v="0"/>
    <n v="0"/>
    <n v="0"/>
    <n v="1"/>
    <n v="1"/>
    <n v="0"/>
    <n v="0"/>
    <n v="0"/>
    <n v="0"/>
    <n v="4"/>
    <n v="0.21052631578947367"/>
    <n v="1"/>
    <n v="5.2631578947368418E-2"/>
    <n v="0.15789473684210525"/>
    <n v="5.2631578947368418E-2"/>
  </r>
  <r>
    <x v="0"/>
    <x v="2"/>
    <s v="F"/>
    <x v="60"/>
    <n v="0"/>
    <n v="0"/>
    <n v="0"/>
    <n v="0"/>
    <n v="2"/>
    <n v="0"/>
    <n v="0"/>
    <n v="0"/>
    <n v="0"/>
    <n v="2"/>
    <n v="0.10526315789473684"/>
    <n v="0"/>
    <n v="0"/>
    <n v="0.10526315789473684"/>
    <n v="0.10526315789473684"/>
  </r>
  <r>
    <x v="0"/>
    <x v="2"/>
    <s v="F"/>
    <x v="61"/>
    <n v="0"/>
    <n v="0"/>
    <n v="0"/>
    <n v="0"/>
    <n v="1"/>
    <n v="0"/>
    <n v="0"/>
    <n v="0"/>
    <n v="0"/>
    <n v="2"/>
    <n v="0.10526315789473684"/>
    <n v="0"/>
    <n v="0"/>
    <n v="5.2631578947368418E-2"/>
    <n v="0.31578947368421051"/>
  </r>
  <r>
    <x v="0"/>
    <x v="2"/>
    <s v="F"/>
    <x v="62"/>
    <n v="0"/>
    <n v="0"/>
    <n v="0"/>
    <n v="0"/>
    <n v="0"/>
    <n v="0"/>
    <n v="0"/>
    <n v="4"/>
    <n v="0.21052631578947367"/>
    <n v="7"/>
    <n v="0.36842105263157893"/>
    <n v="1"/>
    <n v="5.2631578947368418E-2"/>
    <n v="0.31578947368421051"/>
    <n v="0"/>
  </r>
  <r>
    <x v="0"/>
    <x v="2"/>
    <s v="F"/>
    <x v="63"/>
    <n v="0"/>
    <n v="0"/>
    <n v="0"/>
    <n v="0"/>
    <n v="0"/>
    <n v="0"/>
    <n v="0"/>
    <n v="2"/>
    <n v="0.10526315789473684"/>
    <n v="5"/>
    <n v="0.26315789473684209"/>
    <n v="1"/>
    <n v="5.2631578947368418E-2"/>
    <n v="0.15789473684210525"/>
    <n v="0"/>
  </r>
  <r>
    <x v="0"/>
    <x v="2"/>
    <s v="F"/>
    <x v="64"/>
    <n v="0"/>
    <n v="0"/>
    <n v="0"/>
    <n v="0"/>
    <n v="0"/>
    <n v="1"/>
    <n v="5.2631578947368418E-2"/>
    <n v="0"/>
    <n v="0"/>
    <n v="2"/>
    <n v="0.10526315789473684"/>
    <n v="0"/>
    <n v="0"/>
    <n v="5.2631578947368418E-2"/>
    <n v="0.10526315789473684"/>
  </r>
  <r>
    <x v="1"/>
    <x v="0"/>
    <s v="M"/>
    <x v="65"/>
    <n v="2"/>
    <n v="9.5238095238095233E-2"/>
    <n v="1"/>
    <n v="0"/>
    <n v="1"/>
    <n v="3"/>
    <n v="0.14285714285714285"/>
    <n v="0"/>
    <n v="0"/>
    <n v="5"/>
    <n v="0.23809523809523808"/>
    <n v="0"/>
    <n v="0"/>
    <n v="0.38095238095238093"/>
    <n v="0"/>
  </r>
  <r>
    <x v="1"/>
    <x v="0"/>
    <s v="M"/>
    <x v="66"/>
    <n v="0"/>
    <n v="0"/>
    <n v="0"/>
    <n v="0"/>
    <n v="0"/>
    <n v="7"/>
    <n v="0.33333333333333331"/>
    <n v="0"/>
    <n v="0"/>
    <n v="5"/>
    <n v="0.23809523809523808"/>
    <n v="0"/>
    <n v="0"/>
    <n v="4.7619047619047616E-2"/>
    <n v="4.7619047619047616E-2"/>
  </r>
  <r>
    <x v="1"/>
    <x v="0"/>
    <s v="M"/>
    <x v="67"/>
    <n v="2"/>
    <n v="9.5238095238095233E-2"/>
    <n v="0"/>
    <n v="0"/>
    <n v="1"/>
    <n v="3"/>
    <n v="0.14285714285714285"/>
    <n v="1"/>
    <n v="4.7619047619047616E-2"/>
    <n v="4"/>
    <n v="0.19047619047619047"/>
    <n v="0"/>
    <n v="0"/>
    <n v="0.14285714285714285"/>
    <n v="0.19047619047619047"/>
  </r>
  <r>
    <x v="1"/>
    <x v="0"/>
    <s v="M"/>
    <x v="68"/>
    <n v="18"/>
    <n v="0.8571428571428571"/>
    <n v="0"/>
    <n v="0"/>
    <n v="2"/>
    <n v="4"/>
    <n v="0.19047619047619047"/>
    <n v="2"/>
    <n v="9.5238095238095233E-2"/>
    <n v="7"/>
    <n v="0.33333333333333331"/>
    <n v="8"/>
    <n v="0.38095238095238093"/>
    <n v="0"/>
    <n v="0.66666666666666663"/>
  </r>
  <r>
    <x v="1"/>
    <x v="0"/>
    <s v="M"/>
    <x v="69"/>
    <n v="4"/>
    <n v="0.19047619047619047"/>
    <n v="0"/>
    <n v="0"/>
    <n v="0"/>
    <n v="3"/>
    <n v="0.14285714285714285"/>
    <n v="10"/>
    <n v="0.47619047619047616"/>
    <n v="9"/>
    <n v="0.42857142857142855"/>
    <n v="1"/>
    <n v="4.7619047619047616E-2"/>
    <n v="0.23809523809523808"/>
    <n v="4.7619047619047616E-2"/>
  </r>
  <r>
    <x v="1"/>
    <x v="0"/>
    <s v="M"/>
    <x v="70"/>
    <n v="2"/>
    <n v="9.5238095238095233E-2"/>
    <n v="0"/>
    <n v="0"/>
    <n v="2"/>
    <n v="3"/>
    <n v="0.14285714285714285"/>
    <n v="0"/>
    <n v="0"/>
    <n v="6"/>
    <n v="0.2857142857142857"/>
    <n v="1"/>
    <n v="4.7619047619047616E-2"/>
    <n v="0.14285714285714285"/>
    <n v="4.7619047619047616E-2"/>
  </r>
  <r>
    <x v="1"/>
    <x v="0"/>
    <s v="M"/>
    <x v="71"/>
    <n v="2"/>
    <n v="9.5238095238095233E-2"/>
    <n v="0"/>
    <n v="0"/>
    <n v="0"/>
    <n v="3"/>
    <n v="0.14285714285714285"/>
    <n v="4"/>
    <n v="0.19047619047619047"/>
    <n v="6"/>
    <n v="0.2857142857142857"/>
    <n v="0"/>
    <n v="0"/>
    <n v="0"/>
    <n v="0.2857142857142857"/>
  </r>
  <r>
    <x v="1"/>
    <x v="0"/>
    <s v="M"/>
    <x v="72"/>
    <n v="1"/>
    <n v="4.7619047619047616E-2"/>
    <n v="0"/>
    <n v="0"/>
    <n v="0"/>
    <n v="3"/>
    <n v="0.14285714285714285"/>
    <n v="0"/>
    <n v="0"/>
    <n v="6"/>
    <n v="0.2857142857142857"/>
    <n v="0"/>
    <n v="0"/>
    <n v="4.7619047619047616E-2"/>
    <n v="9.5238095238095233E-2"/>
  </r>
  <r>
    <x v="1"/>
    <x v="0"/>
    <s v="M"/>
    <x v="73"/>
    <n v="1"/>
    <n v="4.7619047619047616E-2"/>
    <n v="0"/>
    <n v="0"/>
    <n v="0"/>
    <n v="3"/>
    <n v="0.14285714285714285"/>
    <n v="6"/>
    <n v="0.2857142857142857"/>
    <n v="8"/>
    <n v="0.38095238095238093"/>
    <n v="0"/>
    <n v="0"/>
    <n v="0.23809523809523808"/>
    <n v="0"/>
  </r>
  <r>
    <x v="1"/>
    <x v="0"/>
    <s v="M"/>
    <x v="74"/>
    <n v="3"/>
    <n v="0.14285714285714285"/>
    <n v="0"/>
    <n v="0"/>
    <n v="0"/>
    <n v="3"/>
    <n v="0.14285714285714285"/>
    <n v="1"/>
    <n v="4.7619047619047616E-2"/>
    <n v="7"/>
    <n v="0.33333333333333331"/>
    <n v="0"/>
    <n v="0"/>
    <n v="0.2857142857142857"/>
    <n v="0.2857142857142857"/>
  </r>
  <r>
    <x v="1"/>
    <x v="0"/>
    <s v="F"/>
    <x v="75"/>
    <n v="0"/>
    <n v="0"/>
    <n v="0"/>
    <n v="0"/>
    <n v="0"/>
    <n v="4"/>
    <n v="0.19047619047619047"/>
    <n v="1"/>
    <n v="4.7619047619047616E-2"/>
    <n v="7"/>
    <n v="0.33333333333333331"/>
    <n v="0"/>
    <n v="0"/>
    <n v="0.14285714285714285"/>
    <n v="4.7619047619047616E-2"/>
  </r>
  <r>
    <x v="1"/>
    <x v="0"/>
    <s v="F"/>
    <x v="76"/>
    <n v="0"/>
    <n v="0"/>
    <n v="0"/>
    <n v="0"/>
    <n v="2"/>
    <n v="5"/>
    <n v="0.23809523809523808"/>
    <n v="0"/>
    <n v="0"/>
    <n v="5"/>
    <n v="0.23809523809523808"/>
    <n v="2"/>
    <n v="9.5238095238095233E-2"/>
    <n v="0.19047619047619047"/>
    <n v="4.7619047619047616E-2"/>
  </r>
  <r>
    <x v="1"/>
    <x v="0"/>
    <s v="F"/>
    <x v="77"/>
    <n v="0"/>
    <n v="0"/>
    <n v="0"/>
    <n v="1"/>
    <n v="1"/>
    <n v="12"/>
    <n v="0.5714285714285714"/>
    <n v="0"/>
    <n v="0"/>
    <n v="5"/>
    <n v="0.23809523809523808"/>
    <n v="3"/>
    <n v="0.14285714285714285"/>
    <n v="9.5238095238095233E-2"/>
    <n v="0.14285714285714285"/>
  </r>
  <r>
    <x v="1"/>
    <x v="0"/>
    <s v="F"/>
    <x v="78"/>
    <n v="0"/>
    <n v="0"/>
    <n v="0"/>
    <n v="0"/>
    <n v="0"/>
    <n v="5"/>
    <n v="0.23809523809523808"/>
    <n v="1"/>
    <n v="4.7619047619047616E-2"/>
    <n v="5"/>
    <n v="0.23809523809523808"/>
    <n v="1"/>
    <n v="4.7619047619047616E-2"/>
    <n v="0.14285714285714285"/>
    <n v="4.7619047619047616E-2"/>
  </r>
  <r>
    <x v="1"/>
    <x v="0"/>
    <s v="F"/>
    <x v="79"/>
    <n v="0"/>
    <n v="0"/>
    <n v="0"/>
    <n v="0"/>
    <n v="0"/>
    <n v="3"/>
    <n v="0.14285714285714285"/>
    <n v="2"/>
    <n v="9.5238095238095233E-2"/>
    <n v="4"/>
    <n v="0.19047619047619047"/>
    <n v="1"/>
    <n v="4.7619047619047616E-2"/>
    <n v="9.5238095238095233E-2"/>
    <n v="0.33333333333333331"/>
  </r>
  <r>
    <x v="1"/>
    <x v="0"/>
    <s v="F"/>
    <x v="80"/>
    <n v="0"/>
    <n v="0"/>
    <n v="0"/>
    <n v="0"/>
    <n v="2"/>
    <n v="3"/>
    <n v="0.14285714285714285"/>
    <n v="0"/>
    <n v="0"/>
    <n v="8"/>
    <n v="0.38095238095238093"/>
    <n v="0"/>
    <n v="0"/>
    <n v="0.23809523809523808"/>
    <n v="0"/>
  </r>
  <r>
    <x v="1"/>
    <x v="0"/>
    <s v="F"/>
    <x v="81"/>
    <n v="0"/>
    <n v="0"/>
    <n v="0"/>
    <n v="0"/>
    <n v="0"/>
    <n v="5"/>
    <n v="0.23809523809523808"/>
    <n v="1"/>
    <n v="4.7619047619047616E-2"/>
    <n v="4"/>
    <n v="0.19047619047619047"/>
    <n v="0"/>
    <n v="0"/>
    <n v="4.7619047619047616E-2"/>
    <n v="0.19047619047619047"/>
  </r>
  <r>
    <x v="1"/>
    <x v="0"/>
    <s v="F"/>
    <x v="82"/>
    <n v="0"/>
    <n v="0"/>
    <n v="0"/>
    <n v="0"/>
    <n v="1"/>
    <n v="3"/>
    <n v="0.14285714285714285"/>
    <n v="1"/>
    <n v="4.7619047619047616E-2"/>
    <n v="7"/>
    <n v="0.33333333333333331"/>
    <n v="1"/>
    <n v="4.7619047619047616E-2"/>
    <n v="0.19047619047619047"/>
    <n v="4.7619047619047616E-2"/>
  </r>
  <r>
    <x v="1"/>
    <x v="0"/>
    <s v="F"/>
    <x v="83"/>
    <n v="1"/>
    <n v="4.7619047619047616E-2"/>
    <n v="0"/>
    <n v="0"/>
    <n v="0"/>
    <n v="3"/>
    <n v="0.14285714285714285"/>
    <n v="12"/>
    <n v="0.5714285714285714"/>
    <n v="9"/>
    <n v="0.42857142857142855"/>
    <n v="0"/>
    <n v="0"/>
    <n v="0.23809523809523808"/>
    <n v="0.14285714285714285"/>
  </r>
  <r>
    <x v="1"/>
    <x v="0"/>
    <s v="F"/>
    <x v="84"/>
    <n v="0"/>
    <n v="0"/>
    <n v="0"/>
    <n v="0"/>
    <n v="0"/>
    <n v="3"/>
    <n v="0.14285714285714285"/>
    <n v="0"/>
    <n v="0"/>
    <n v="7"/>
    <n v="0.33333333333333331"/>
    <n v="0"/>
    <n v="0"/>
    <n v="0.19047619047619047"/>
    <n v="4.7619047619047616E-2"/>
  </r>
  <r>
    <x v="1"/>
    <x v="0"/>
    <s v="F"/>
    <x v="85"/>
    <n v="0"/>
    <n v="0"/>
    <n v="0"/>
    <n v="1"/>
    <n v="1"/>
    <n v="3"/>
    <n v="0.14285714285714285"/>
    <n v="0"/>
    <n v="0"/>
    <n v="7"/>
    <n v="0.33333333333333331"/>
    <n v="0"/>
    <n v="0"/>
    <n v="0.2857142857142857"/>
    <n v="0"/>
  </r>
  <r>
    <x v="1"/>
    <x v="1"/>
    <s v="M"/>
    <x v="86"/>
    <n v="0"/>
    <n v="0"/>
    <n v="0"/>
    <n v="0"/>
    <n v="2"/>
    <n v="4"/>
    <n v="0.19047619047619047"/>
    <n v="2"/>
    <n v="9.5238095238095233E-2"/>
    <n v="7"/>
    <n v="0.33333333333333331"/>
    <n v="0"/>
    <n v="0"/>
    <n v="0"/>
    <n v="0"/>
  </r>
  <r>
    <x v="1"/>
    <x v="1"/>
    <s v="M"/>
    <x v="87"/>
    <n v="0"/>
    <n v="0"/>
    <n v="0"/>
    <n v="0"/>
    <n v="2"/>
    <n v="4"/>
    <n v="0.19047619047619047"/>
    <n v="5"/>
    <n v="0.23809523809523808"/>
    <n v="6"/>
    <n v="0.2857142857142857"/>
    <n v="0"/>
    <n v="0"/>
    <n v="0.42857142857142855"/>
    <n v="0"/>
  </r>
  <r>
    <x v="1"/>
    <x v="1"/>
    <s v="M"/>
    <x v="88"/>
    <n v="1"/>
    <n v="4.7619047619047616E-2"/>
    <n v="1"/>
    <n v="0"/>
    <n v="1"/>
    <n v="4"/>
    <n v="0.19047619047619047"/>
    <n v="3"/>
    <n v="0.14285714285714285"/>
    <n v="9"/>
    <n v="0.42857142857142855"/>
    <n v="0"/>
    <n v="0"/>
    <n v="0"/>
    <n v="0.14285714285714285"/>
  </r>
  <r>
    <x v="1"/>
    <x v="1"/>
    <s v="M"/>
    <x v="89"/>
    <n v="0"/>
    <n v="0"/>
    <n v="0"/>
    <n v="0"/>
    <n v="2"/>
    <n v="5"/>
    <n v="0.23809523809523808"/>
    <n v="2"/>
    <n v="9.5238095238095233E-2"/>
    <n v="6"/>
    <n v="0.2857142857142857"/>
    <n v="2"/>
    <n v="9.5238095238095233E-2"/>
    <n v="0"/>
    <n v="0.23809523809523808"/>
  </r>
  <r>
    <x v="1"/>
    <x v="1"/>
    <s v="M"/>
    <x v="90"/>
    <n v="0"/>
    <n v="0"/>
    <n v="0"/>
    <n v="0"/>
    <n v="0"/>
    <n v="4"/>
    <n v="0.19047619047619047"/>
    <n v="2"/>
    <n v="9.5238095238095233E-2"/>
    <n v="6"/>
    <n v="0.2857142857142857"/>
    <n v="1"/>
    <n v="4.7619047619047616E-2"/>
    <n v="4.7619047619047616E-2"/>
    <n v="0.2857142857142857"/>
  </r>
  <r>
    <x v="1"/>
    <x v="1"/>
    <s v="M"/>
    <x v="91"/>
    <n v="6"/>
    <n v="0.2857142857142857"/>
    <n v="0"/>
    <n v="0"/>
    <n v="0"/>
    <n v="4"/>
    <n v="0.19047619047619047"/>
    <n v="2"/>
    <n v="9.5238095238095233E-2"/>
    <n v="6"/>
    <n v="0.2857142857142857"/>
    <n v="0"/>
    <n v="0"/>
    <n v="0.23809523809523808"/>
    <n v="9.5238095238095233E-2"/>
  </r>
  <r>
    <x v="1"/>
    <x v="1"/>
    <s v="M"/>
    <x v="92"/>
    <n v="1"/>
    <n v="4.7619047619047616E-2"/>
    <n v="0"/>
    <n v="0"/>
    <n v="0"/>
    <n v="4"/>
    <n v="0.19047619047619047"/>
    <n v="2"/>
    <n v="9.5238095238095233E-2"/>
    <n v="6"/>
    <n v="0.2857142857142857"/>
    <n v="0"/>
    <n v="0"/>
    <n v="9.5238095238095233E-2"/>
    <n v="4.7619047619047616E-2"/>
  </r>
  <r>
    <x v="1"/>
    <x v="1"/>
    <s v="M"/>
    <x v="93"/>
    <n v="3"/>
    <n v="0.14285714285714285"/>
    <n v="0"/>
    <n v="0"/>
    <n v="1"/>
    <n v="4"/>
    <n v="0.19047619047619047"/>
    <n v="5"/>
    <n v="0.23809523809523808"/>
    <n v="6"/>
    <n v="0.2857142857142857"/>
    <n v="0"/>
    <n v="0"/>
    <n v="0.2857142857142857"/>
    <n v="4.7619047619047616E-2"/>
  </r>
  <r>
    <x v="1"/>
    <x v="1"/>
    <s v="M"/>
    <x v="94"/>
    <n v="2"/>
    <n v="9.5238095238095233E-2"/>
    <n v="1"/>
    <n v="0"/>
    <n v="1"/>
    <n v="4"/>
    <n v="0.19047619047619047"/>
    <n v="2"/>
    <n v="9.5238095238095233E-2"/>
    <n v="6"/>
    <n v="0.2857142857142857"/>
    <n v="0"/>
    <n v="0"/>
    <n v="0.14285714285714285"/>
    <n v="9.5238095238095233E-2"/>
  </r>
  <r>
    <x v="1"/>
    <x v="1"/>
    <s v="M"/>
    <x v="95"/>
    <n v="0"/>
    <n v="0"/>
    <n v="0"/>
    <n v="0"/>
    <n v="2"/>
    <n v="6"/>
    <n v="0.2857142857142857"/>
    <n v="3"/>
    <n v="0.14285714285714285"/>
    <n v="7"/>
    <n v="0.33333333333333331"/>
    <n v="0"/>
    <n v="0"/>
    <n v="0"/>
    <n v="0.38095238095238093"/>
  </r>
  <r>
    <x v="1"/>
    <x v="1"/>
    <s v="F"/>
    <x v="96"/>
    <n v="0"/>
    <n v="0"/>
    <n v="0"/>
    <n v="0"/>
    <n v="0"/>
    <n v="4"/>
    <n v="0.19047619047619047"/>
    <n v="3"/>
    <n v="0.14285714285714285"/>
    <n v="8"/>
    <n v="0.38095238095238093"/>
    <n v="0"/>
    <n v="0"/>
    <n v="0"/>
    <n v="0"/>
  </r>
  <r>
    <x v="1"/>
    <x v="1"/>
    <s v="F"/>
    <x v="97"/>
    <n v="1"/>
    <n v="4.7619047619047616E-2"/>
    <n v="0"/>
    <n v="0"/>
    <n v="0"/>
    <n v="4"/>
    <n v="0.19047619047619047"/>
    <n v="4"/>
    <n v="0.19047619047619047"/>
    <n v="10"/>
    <n v="0.47619047619047616"/>
    <n v="0"/>
    <n v="0"/>
    <n v="4.7619047619047616E-2"/>
    <n v="0"/>
  </r>
  <r>
    <x v="1"/>
    <x v="1"/>
    <s v="F"/>
    <x v="98"/>
    <n v="0"/>
    <n v="0"/>
    <n v="0"/>
    <n v="0"/>
    <n v="0"/>
    <n v="4"/>
    <n v="0.19047619047619047"/>
    <n v="8"/>
    <n v="0.38095238095238093"/>
    <n v="9"/>
    <n v="0.42857142857142855"/>
    <n v="0"/>
    <n v="0"/>
    <n v="0.2857142857142857"/>
    <n v="9.5238095238095233E-2"/>
  </r>
  <r>
    <x v="1"/>
    <x v="1"/>
    <s v="F"/>
    <x v="99"/>
    <n v="1"/>
    <n v="4.7619047619047616E-2"/>
    <n v="0"/>
    <n v="0"/>
    <n v="0"/>
    <n v="4"/>
    <n v="0.19047619047619047"/>
    <n v="6"/>
    <n v="0.2857142857142857"/>
    <n v="6"/>
    <n v="0.2857142857142857"/>
    <n v="0"/>
    <n v="0"/>
    <n v="0.2857142857142857"/>
    <n v="0"/>
  </r>
  <r>
    <x v="1"/>
    <x v="1"/>
    <s v="F"/>
    <x v="100"/>
    <n v="0"/>
    <n v="0"/>
    <n v="0"/>
    <n v="0"/>
    <n v="0"/>
    <n v="5"/>
    <n v="0.23809523809523808"/>
    <n v="4"/>
    <n v="0.19047619047619047"/>
    <n v="8"/>
    <n v="0.38095238095238093"/>
    <n v="0"/>
    <n v="0"/>
    <n v="9.5238095238095233E-2"/>
    <n v="4.7619047619047616E-2"/>
  </r>
  <r>
    <x v="1"/>
    <x v="1"/>
    <s v="F"/>
    <x v="101"/>
    <n v="0"/>
    <n v="0"/>
    <n v="0"/>
    <n v="0"/>
    <n v="0"/>
    <n v="4"/>
    <n v="0.19047619047619047"/>
    <n v="2"/>
    <n v="9.5238095238095233E-2"/>
    <n v="8"/>
    <n v="0.38095238095238093"/>
    <n v="0"/>
    <n v="0"/>
    <n v="0.14285714285714285"/>
    <n v="9.5238095238095233E-2"/>
  </r>
  <r>
    <x v="1"/>
    <x v="1"/>
    <s v="F"/>
    <x v="102"/>
    <n v="0"/>
    <n v="0"/>
    <n v="0"/>
    <n v="0"/>
    <n v="2"/>
    <n v="4"/>
    <n v="0.19047619047619047"/>
    <n v="2"/>
    <n v="9.5238095238095233E-2"/>
    <n v="8"/>
    <n v="0.38095238095238093"/>
    <n v="0"/>
    <n v="0"/>
    <n v="0.14285714285714285"/>
    <n v="4.7619047619047616E-2"/>
  </r>
  <r>
    <x v="1"/>
    <x v="1"/>
    <s v="F"/>
    <x v="103"/>
    <n v="0"/>
    <n v="0"/>
    <n v="0"/>
    <n v="0"/>
    <n v="2"/>
    <n v="5"/>
    <n v="0.23809523809523808"/>
    <n v="3"/>
    <n v="0.14285714285714285"/>
    <n v="7"/>
    <n v="0.33333333333333331"/>
    <n v="0"/>
    <n v="0"/>
    <n v="4.7619047619047616E-2"/>
    <n v="0"/>
  </r>
  <r>
    <x v="1"/>
    <x v="1"/>
    <s v="F"/>
    <x v="104"/>
    <n v="0"/>
    <n v="0"/>
    <n v="0"/>
    <n v="0"/>
    <n v="0"/>
    <n v="5"/>
    <n v="0.23809523809523808"/>
    <n v="2"/>
    <n v="9.5238095238095233E-2"/>
    <n v="6"/>
    <n v="0.2857142857142857"/>
    <n v="0"/>
    <n v="0"/>
    <n v="0.19047619047619047"/>
    <n v="4.7619047619047616E-2"/>
  </r>
  <r>
    <x v="1"/>
    <x v="1"/>
    <s v="F"/>
    <x v="105"/>
    <n v="0"/>
    <n v="0"/>
    <n v="0"/>
    <n v="0"/>
    <n v="0"/>
    <n v="4"/>
    <n v="0.19047619047619047"/>
    <n v="3"/>
    <n v="0.14285714285714285"/>
    <n v="12"/>
    <n v="0.5714285714285714"/>
    <n v="4"/>
    <n v="0.19047619047619047"/>
    <n v="4.7619047619047616E-2"/>
    <n v="4.7619047619047616E-2"/>
  </r>
  <r>
    <x v="1"/>
    <x v="1"/>
    <s v="F"/>
    <x v="106"/>
    <n v="0"/>
    <n v="0"/>
    <m/>
    <m/>
    <m/>
    <n v="4"/>
    <n v="0.19047619047619047"/>
    <n v="2"/>
    <n v="9.5238095238095233E-2"/>
    <n v="6"/>
    <n v="0.2857142857142857"/>
    <n v="0"/>
    <n v="0"/>
    <n v="0.33333333333333331"/>
    <n v="0"/>
  </r>
  <r>
    <x v="1"/>
    <x v="1"/>
    <s v="F"/>
    <x v="107"/>
    <n v="0"/>
    <n v="0"/>
    <m/>
    <m/>
    <m/>
    <n v="5"/>
    <n v="0.23809523809523808"/>
    <n v="2"/>
    <n v="9.5238095238095233E-2"/>
    <n v="8"/>
    <n v="0.38095238095238093"/>
    <n v="0"/>
    <n v="0"/>
    <n v="9.5238095238095233E-2"/>
    <n v="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108">
  <r>
    <s v="Y1"/>
    <x v="0"/>
    <n v="1"/>
    <n v="0"/>
  </r>
  <r>
    <s v="Y2"/>
    <x v="0"/>
    <n v="0"/>
    <n v="0"/>
  </r>
  <r>
    <s v="Y3"/>
    <x v="0"/>
    <n v="0"/>
    <n v="0"/>
  </r>
  <r>
    <s v="Y4"/>
    <x v="0"/>
    <n v="0"/>
    <n v="0"/>
  </r>
  <r>
    <s v="Y5"/>
    <x v="0"/>
    <n v="6"/>
    <n v="2"/>
  </r>
  <r>
    <s v="Y6"/>
    <x v="0"/>
    <n v="2"/>
    <n v="0"/>
  </r>
  <r>
    <s v="Y7"/>
    <x v="0"/>
    <n v="0"/>
    <n v="1"/>
  </r>
  <r>
    <s v="Y8"/>
    <x v="0"/>
    <n v="0"/>
    <n v="0"/>
  </r>
  <r>
    <s v="Y9"/>
    <x v="0"/>
    <n v="3"/>
    <n v="0"/>
  </r>
  <r>
    <s v="Y10"/>
    <x v="0"/>
    <n v="3"/>
    <n v="0"/>
  </r>
  <r>
    <s v="Y11"/>
    <x v="0"/>
    <n v="18"/>
    <n v="5"/>
  </r>
  <r>
    <s v="X1"/>
    <x v="1"/>
    <n v="0"/>
    <n v="1"/>
  </r>
  <r>
    <s v="X2"/>
    <x v="1"/>
    <n v="0"/>
    <n v="1"/>
  </r>
  <r>
    <s v="X3"/>
    <x v="1"/>
    <n v="0"/>
    <n v="1"/>
  </r>
  <r>
    <s v="X4"/>
    <x v="1"/>
    <n v="0"/>
    <n v="6"/>
  </r>
  <r>
    <s v="X5"/>
    <x v="1"/>
    <n v="0"/>
    <n v="0"/>
  </r>
  <r>
    <s v="X6"/>
    <x v="1"/>
    <n v="0"/>
    <n v="0"/>
  </r>
  <r>
    <s v="X7"/>
    <x v="1"/>
    <n v="0"/>
    <n v="2"/>
  </r>
  <r>
    <s v="X8"/>
    <x v="1"/>
    <n v="0"/>
    <n v="3"/>
  </r>
  <r>
    <s v="X9"/>
    <x v="1"/>
    <n v="0"/>
    <n v="0"/>
  </r>
  <r>
    <s v="X10"/>
    <x v="1"/>
    <n v="0"/>
    <n v="0"/>
  </r>
  <r>
    <s v="Z1"/>
    <x v="0"/>
    <n v="0"/>
    <n v="1"/>
  </r>
  <r>
    <s v="Y12"/>
    <x v="0"/>
    <n v="5"/>
    <n v="0"/>
  </r>
  <r>
    <s v="Y13"/>
    <x v="0"/>
    <n v="0"/>
    <n v="0"/>
  </r>
  <r>
    <s v="Y14"/>
    <x v="0"/>
    <n v="0"/>
    <n v="0"/>
  </r>
  <r>
    <s v="Y15"/>
    <x v="0"/>
    <n v="0"/>
    <n v="0"/>
  </r>
  <r>
    <s v="Y16"/>
    <x v="0"/>
    <n v="1"/>
    <n v="0"/>
  </r>
  <r>
    <s v="Y17"/>
    <x v="0"/>
    <n v="0"/>
    <n v="0"/>
  </r>
  <r>
    <s v="Y18"/>
    <x v="0"/>
    <n v="0"/>
    <n v="1"/>
  </r>
  <r>
    <s v="Y19"/>
    <x v="0"/>
    <n v="0"/>
    <n v="1"/>
  </r>
  <r>
    <s v="Y20"/>
    <x v="0"/>
    <n v="1"/>
    <n v="0"/>
  </r>
  <r>
    <s v="Y21"/>
    <x v="0"/>
    <n v="1"/>
    <n v="0"/>
  </r>
  <r>
    <s v="Y22"/>
    <x v="0"/>
    <n v="5"/>
    <n v="2"/>
  </r>
  <r>
    <s v="X11"/>
    <x v="1"/>
    <n v="0"/>
    <n v="1"/>
  </r>
  <r>
    <s v="X12"/>
    <x v="1"/>
    <n v="0"/>
    <n v="1"/>
  </r>
  <r>
    <s v="X13"/>
    <x v="1"/>
    <n v="0"/>
    <n v="0"/>
  </r>
  <r>
    <s v="X14"/>
    <x v="1"/>
    <n v="0"/>
    <n v="1"/>
  </r>
  <r>
    <s v="X15"/>
    <x v="1"/>
    <n v="0"/>
    <n v="0"/>
  </r>
  <r>
    <s v="X16"/>
    <x v="1"/>
    <n v="0"/>
    <n v="0"/>
  </r>
  <r>
    <s v="X17"/>
    <x v="1"/>
    <n v="0"/>
    <n v="1"/>
  </r>
  <r>
    <s v="X18"/>
    <x v="1"/>
    <n v="0"/>
    <n v="1"/>
  </r>
  <r>
    <s v="X19"/>
    <x v="1"/>
    <n v="0"/>
    <n v="0"/>
  </r>
  <r>
    <s v="X20"/>
    <x v="1"/>
    <n v="0"/>
    <n v="0"/>
  </r>
  <r>
    <s v="X21"/>
    <x v="1"/>
    <n v="0"/>
    <n v="1"/>
  </r>
  <r>
    <s v="X22"/>
    <x v="1"/>
    <n v="0"/>
    <n v="0"/>
  </r>
  <r>
    <s v="Z2"/>
    <x v="0"/>
    <n v="0"/>
    <n v="0"/>
  </r>
  <r>
    <s v="Y23"/>
    <x v="0"/>
    <n v="0"/>
    <n v="0"/>
  </r>
  <r>
    <s v="Y24"/>
    <x v="0"/>
    <n v="2"/>
    <n v="0"/>
  </r>
  <r>
    <s v="Y25"/>
    <x v="0"/>
    <n v="1"/>
    <n v="0"/>
  </r>
  <r>
    <s v="Y26"/>
    <x v="0"/>
    <n v="0"/>
    <n v="2"/>
  </r>
  <r>
    <s v="Y27"/>
    <x v="0"/>
    <n v="0"/>
    <n v="0"/>
  </r>
  <r>
    <s v="Y28"/>
    <x v="0"/>
    <n v="0"/>
    <n v="0"/>
  </r>
  <r>
    <s v="Y29"/>
    <x v="0"/>
    <n v="5"/>
    <n v="0"/>
  </r>
  <r>
    <s v="Y30"/>
    <x v="0"/>
    <n v="9"/>
    <n v="0"/>
  </r>
  <r>
    <s v="Y31"/>
    <x v="0"/>
    <n v="0"/>
    <n v="0"/>
  </r>
  <r>
    <s v="Y32"/>
    <x v="0"/>
    <n v="0"/>
    <n v="0"/>
  </r>
  <r>
    <s v="X23"/>
    <x v="1"/>
    <n v="0"/>
    <n v="2"/>
  </r>
  <r>
    <s v="X24"/>
    <x v="1"/>
    <n v="0"/>
    <n v="1"/>
  </r>
  <r>
    <s v="X25"/>
    <x v="1"/>
    <n v="0"/>
    <n v="0"/>
  </r>
  <r>
    <s v="X26"/>
    <x v="1"/>
    <n v="0"/>
    <n v="1"/>
  </r>
  <r>
    <s v="X27"/>
    <x v="1"/>
    <n v="0"/>
    <n v="0"/>
  </r>
  <r>
    <s v="X28"/>
    <x v="1"/>
    <n v="0"/>
    <n v="0"/>
  </r>
  <r>
    <s v="X29"/>
    <x v="1"/>
    <n v="0"/>
    <n v="1"/>
  </r>
  <r>
    <s v="X30"/>
    <x v="1"/>
    <n v="0"/>
    <n v="1"/>
  </r>
  <r>
    <s v="X31"/>
    <x v="1"/>
    <n v="0"/>
    <n v="0"/>
  </r>
  <r>
    <s v="Y33"/>
    <x v="0"/>
    <n v="2"/>
    <n v="0"/>
  </r>
  <r>
    <s v="Y34"/>
    <x v="0"/>
    <n v="0"/>
    <n v="0"/>
  </r>
  <r>
    <s v="Y35"/>
    <x v="0"/>
    <n v="2"/>
    <n v="0"/>
  </r>
  <r>
    <s v="Y36"/>
    <x v="0"/>
    <n v="18"/>
    <n v="8"/>
  </r>
  <r>
    <s v="Y37"/>
    <x v="0"/>
    <n v="4"/>
    <n v="1"/>
  </r>
  <r>
    <s v="Y38"/>
    <x v="0"/>
    <n v="2"/>
    <n v="1"/>
  </r>
  <r>
    <s v="Y39"/>
    <x v="0"/>
    <n v="2"/>
    <n v="0"/>
  </r>
  <r>
    <s v="Y40"/>
    <x v="0"/>
    <n v="1"/>
    <n v="0"/>
  </r>
  <r>
    <s v="Y41"/>
    <x v="0"/>
    <n v="1"/>
    <n v="0"/>
  </r>
  <r>
    <s v="Y42"/>
    <x v="0"/>
    <n v="3"/>
    <n v="0"/>
  </r>
  <r>
    <s v="X32"/>
    <x v="1"/>
    <n v="0"/>
    <n v="0"/>
  </r>
  <r>
    <s v="X33"/>
    <x v="1"/>
    <n v="0"/>
    <n v="2"/>
  </r>
  <r>
    <s v="X34"/>
    <x v="1"/>
    <n v="0"/>
    <n v="3"/>
  </r>
  <r>
    <s v="X35"/>
    <x v="1"/>
    <n v="0"/>
    <n v="1"/>
  </r>
  <r>
    <s v="X36"/>
    <x v="1"/>
    <n v="0"/>
    <n v="1"/>
  </r>
  <r>
    <s v="X37"/>
    <x v="1"/>
    <n v="0"/>
    <n v="0"/>
  </r>
  <r>
    <s v="X38"/>
    <x v="1"/>
    <n v="0"/>
    <n v="0"/>
  </r>
  <r>
    <s v="X39"/>
    <x v="1"/>
    <n v="0"/>
    <n v="1"/>
  </r>
  <r>
    <s v="X40"/>
    <x v="1"/>
    <n v="1"/>
    <n v="0"/>
  </r>
  <r>
    <s v="X41"/>
    <x v="1"/>
    <n v="0"/>
    <n v="0"/>
  </r>
  <r>
    <s v="X42"/>
    <x v="1"/>
    <n v="0"/>
    <n v="0"/>
  </r>
  <r>
    <s v="Y43"/>
    <x v="0"/>
    <n v="0"/>
    <n v="0"/>
  </r>
  <r>
    <s v="Y44"/>
    <x v="0"/>
    <n v="0"/>
    <n v="0"/>
  </r>
  <r>
    <s v="Y45"/>
    <x v="0"/>
    <n v="1"/>
    <n v="0"/>
  </r>
  <r>
    <s v="Y46"/>
    <x v="0"/>
    <n v="0"/>
    <n v="2"/>
  </r>
  <r>
    <s v="Y47"/>
    <x v="0"/>
    <n v="0"/>
    <n v="1"/>
  </r>
  <r>
    <s v="Y48"/>
    <x v="0"/>
    <n v="6"/>
    <n v="0"/>
  </r>
  <r>
    <s v="Y49"/>
    <x v="0"/>
    <n v="1"/>
    <n v="0"/>
  </r>
  <r>
    <s v="Y50"/>
    <x v="0"/>
    <n v="3"/>
    <n v="0"/>
  </r>
  <r>
    <s v="Y51"/>
    <x v="0"/>
    <n v="2"/>
    <n v="0"/>
  </r>
  <r>
    <s v="Y52"/>
    <x v="0"/>
    <n v="0"/>
    <n v="0"/>
  </r>
  <r>
    <s v="X43"/>
    <x v="1"/>
    <n v="0"/>
    <n v="0"/>
  </r>
  <r>
    <s v="X44"/>
    <x v="1"/>
    <n v="1"/>
    <n v="0"/>
  </r>
  <r>
    <s v="X45"/>
    <x v="1"/>
    <n v="0"/>
    <n v="0"/>
  </r>
  <r>
    <s v="X46"/>
    <x v="1"/>
    <n v="1"/>
    <n v="0"/>
  </r>
  <r>
    <s v="X47"/>
    <x v="1"/>
    <n v="0"/>
    <n v="0"/>
  </r>
  <r>
    <s v="X48"/>
    <x v="1"/>
    <n v="0"/>
    <n v="0"/>
  </r>
  <r>
    <s v="X49"/>
    <x v="1"/>
    <n v="0"/>
    <n v="0"/>
  </r>
  <r>
    <s v="X50"/>
    <x v="1"/>
    <n v="0"/>
    <n v="0"/>
  </r>
  <r>
    <s v="X51"/>
    <x v="1"/>
    <n v="0"/>
    <n v="0"/>
  </r>
  <r>
    <s v="X52"/>
    <x v="1"/>
    <n v="0"/>
    <n v="4"/>
  </r>
  <r>
    <s v="X53"/>
    <x v="1"/>
    <n v="0"/>
    <n v="0"/>
  </r>
  <r>
    <s v="Z3"/>
    <x v="1"/>
    <n v="0"/>
    <n v="0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108">
  <r>
    <s v="Y1"/>
    <x v="0"/>
    <n v="1"/>
    <n v="0"/>
    <x v="0"/>
    <x v="0"/>
  </r>
  <r>
    <s v="Y2"/>
    <x v="0"/>
    <n v="0"/>
    <n v="0"/>
    <x v="0"/>
    <x v="0"/>
  </r>
  <r>
    <s v="Y3"/>
    <x v="0"/>
    <n v="0"/>
    <n v="0"/>
    <x v="1"/>
    <x v="0"/>
  </r>
  <r>
    <s v="Y4"/>
    <x v="0"/>
    <n v="0"/>
    <n v="0"/>
    <x v="2"/>
    <x v="1"/>
  </r>
  <r>
    <s v="Y5"/>
    <x v="0"/>
    <n v="6"/>
    <n v="2"/>
    <x v="0"/>
    <x v="0"/>
  </r>
  <r>
    <s v="Y6"/>
    <x v="0"/>
    <n v="2"/>
    <n v="0"/>
    <x v="1"/>
    <x v="0"/>
  </r>
  <r>
    <s v="Y7"/>
    <x v="0"/>
    <n v="0"/>
    <n v="1"/>
    <x v="1"/>
    <x v="1"/>
  </r>
  <r>
    <s v="Y8"/>
    <x v="0"/>
    <n v="0"/>
    <n v="0"/>
    <x v="1"/>
    <x v="1"/>
  </r>
  <r>
    <s v="Y9"/>
    <x v="0"/>
    <n v="3"/>
    <n v="0"/>
    <x v="1"/>
    <x v="0"/>
  </r>
  <r>
    <s v="Y10"/>
    <x v="0"/>
    <n v="3"/>
    <n v="0"/>
    <x v="2"/>
    <x v="0"/>
  </r>
  <r>
    <s v="Y11"/>
    <x v="0"/>
    <n v="18"/>
    <n v="5"/>
    <x v="1"/>
    <x v="2"/>
  </r>
  <r>
    <s v="X1"/>
    <x v="1"/>
    <n v="0"/>
    <n v="1"/>
    <x v="1"/>
    <x v="1"/>
  </r>
  <r>
    <s v="X2"/>
    <x v="1"/>
    <n v="0"/>
    <n v="1"/>
    <x v="1"/>
    <x v="1"/>
  </r>
  <r>
    <s v="X3"/>
    <x v="1"/>
    <n v="0"/>
    <n v="1"/>
    <x v="0"/>
    <x v="1"/>
  </r>
  <r>
    <s v="X4"/>
    <x v="1"/>
    <n v="0"/>
    <n v="6"/>
    <x v="2"/>
    <x v="1"/>
  </r>
  <r>
    <s v="X5"/>
    <x v="1"/>
    <n v="0"/>
    <n v="0"/>
    <x v="1"/>
    <x v="1"/>
  </r>
  <r>
    <s v="X6"/>
    <x v="1"/>
    <n v="0"/>
    <n v="0"/>
    <x v="1"/>
    <x v="1"/>
  </r>
  <r>
    <s v="X7"/>
    <x v="1"/>
    <n v="0"/>
    <n v="2"/>
    <x v="1"/>
    <x v="1"/>
  </r>
  <r>
    <s v="X8"/>
    <x v="1"/>
    <n v="0"/>
    <n v="3"/>
    <x v="1"/>
    <x v="1"/>
  </r>
  <r>
    <s v="X9"/>
    <x v="1"/>
    <n v="0"/>
    <n v="0"/>
    <x v="1"/>
    <x v="1"/>
  </r>
  <r>
    <s v="X10"/>
    <x v="1"/>
    <n v="0"/>
    <n v="0"/>
    <x v="1"/>
    <x v="1"/>
  </r>
  <r>
    <s v="Z1"/>
    <x v="0"/>
    <n v="0"/>
    <n v="1"/>
    <x v="3"/>
    <x v="3"/>
  </r>
  <r>
    <s v="Y12"/>
    <x v="0"/>
    <n v="5"/>
    <n v="0"/>
    <x v="4"/>
    <x v="4"/>
  </r>
  <r>
    <s v="Y13"/>
    <x v="0"/>
    <n v="0"/>
    <n v="0"/>
    <x v="4"/>
    <x v="4"/>
  </r>
  <r>
    <s v="Y14"/>
    <x v="0"/>
    <n v="0"/>
    <n v="0"/>
    <x v="1"/>
    <x v="1"/>
  </r>
  <r>
    <s v="Y15"/>
    <x v="0"/>
    <n v="0"/>
    <n v="0"/>
    <x v="1"/>
    <x v="1"/>
  </r>
  <r>
    <s v="Y16"/>
    <x v="0"/>
    <n v="1"/>
    <n v="0"/>
    <x v="4"/>
    <x v="4"/>
  </r>
  <r>
    <s v="Y17"/>
    <x v="0"/>
    <n v="0"/>
    <n v="0"/>
    <x v="4"/>
    <x v="4"/>
  </r>
  <r>
    <s v="Y18"/>
    <x v="0"/>
    <n v="0"/>
    <n v="1"/>
    <x v="4"/>
    <x v="4"/>
  </r>
  <r>
    <s v="Y19"/>
    <x v="0"/>
    <n v="0"/>
    <n v="1"/>
    <x v="1"/>
    <x v="1"/>
  </r>
  <r>
    <s v="Y20"/>
    <x v="0"/>
    <n v="1"/>
    <n v="0"/>
    <x v="1"/>
    <x v="1"/>
  </r>
  <r>
    <s v="Y21"/>
    <x v="0"/>
    <n v="1"/>
    <n v="0"/>
    <x v="1"/>
    <x v="1"/>
  </r>
  <r>
    <s v="Y22"/>
    <x v="0"/>
    <n v="5"/>
    <n v="2"/>
    <x v="4"/>
    <x v="4"/>
  </r>
  <r>
    <s v="X11"/>
    <x v="1"/>
    <n v="0"/>
    <n v="1"/>
    <x v="0"/>
    <x v="1"/>
  </r>
  <r>
    <s v="X12"/>
    <x v="1"/>
    <n v="0"/>
    <n v="1"/>
    <x v="0"/>
    <x v="5"/>
  </r>
  <r>
    <s v="X13"/>
    <x v="1"/>
    <n v="0"/>
    <n v="0"/>
    <x v="0"/>
    <x v="1"/>
  </r>
  <r>
    <s v="X14"/>
    <x v="1"/>
    <n v="0"/>
    <n v="1"/>
    <x v="0"/>
    <x v="1"/>
  </r>
  <r>
    <s v="X15"/>
    <x v="1"/>
    <n v="0"/>
    <n v="0"/>
    <x v="1"/>
    <x v="1"/>
  </r>
  <r>
    <s v="X16"/>
    <x v="1"/>
    <n v="0"/>
    <n v="0"/>
    <x v="4"/>
    <x v="4"/>
  </r>
  <r>
    <s v="X17"/>
    <x v="1"/>
    <n v="0"/>
    <n v="1"/>
    <x v="1"/>
    <x v="1"/>
  </r>
  <r>
    <s v="X18"/>
    <x v="1"/>
    <n v="0"/>
    <n v="1"/>
    <x v="2"/>
    <x v="0"/>
  </r>
  <r>
    <s v="X19"/>
    <x v="1"/>
    <n v="0"/>
    <n v="0"/>
    <x v="1"/>
    <x v="1"/>
  </r>
  <r>
    <s v="X20"/>
    <x v="1"/>
    <n v="0"/>
    <n v="0"/>
    <x v="0"/>
    <x v="1"/>
  </r>
  <r>
    <s v="X21"/>
    <x v="1"/>
    <n v="0"/>
    <n v="1"/>
    <x v="5"/>
    <x v="1"/>
  </r>
  <r>
    <s v="X22"/>
    <x v="1"/>
    <n v="0"/>
    <n v="0"/>
    <x v="0"/>
    <x v="1"/>
  </r>
  <r>
    <s v="Z2"/>
    <x v="0"/>
    <n v="0"/>
    <n v="0"/>
    <x v="3"/>
    <x v="3"/>
  </r>
  <r>
    <s v="Y23"/>
    <x v="0"/>
    <n v="0"/>
    <n v="0"/>
    <x v="0"/>
    <x v="0"/>
  </r>
  <r>
    <s v="Y24"/>
    <x v="0"/>
    <n v="2"/>
    <n v="0"/>
    <x v="0"/>
    <x v="0"/>
  </r>
  <r>
    <s v="Y25"/>
    <x v="0"/>
    <n v="1"/>
    <n v="0"/>
    <x v="1"/>
    <x v="1"/>
  </r>
  <r>
    <s v="Y26"/>
    <x v="0"/>
    <n v="0"/>
    <n v="2"/>
    <x v="4"/>
    <x v="4"/>
  </r>
  <r>
    <s v="Y27"/>
    <x v="0"/>
    <n v="0"/>
    <n v="0"/>
    <x v="2"/>
    <x v="0"/>
  </r>
  <r>
    <s v="Y28"/>
    <x v="0"/>
    <n v="0"/>
    <n v="0"/>
    <x v="4"/>
    <x v="4"/>
  </r>
  <r>
    <s v="Y29"/>
    <x v="0"/>
    <n v="5"/>
    <n v="0"/>
    <x v="1"/>
    <x v="1"/>
  </r>
  <r>
    <s v="Y30"/>
    <x v="0"/>
    <n v="9"/>
    <n v="0"/>
    <x v="4"/>
    <x v="4"/>
  </r>
  <r>
    <s v="Y31"/>
    <x v="0"/>
    <n v="0"/>
    <n v="0"/>
    <x v="0"/>
    <x v="0"/>
  </r>
  <r>
    <s v="Y32"/>
    <x v="0"/>
    <n v="0"/>
    <n v="0"/>
    <x v="1"/>
    <x v="1"/>
  </r>
  <r>
    <s v="X23"/>
    <x v="1"/>
    <n v="0"/>
    <n v="2"/>
    <x v="1"/>
    <x v="1"/>
  </r>
  <r>
    <s v="X24"/>
    <x v="1"/>
    <n v="0"/>
    <n v="1"/>
    <x v="4"/>
    <x v="4"/>
  </r>
  <r>
    <s v="X25"/>
    <x v="1"/>
    <n v="0"/>
    <n v="0"/>
    <x v="4"/>
    <x v="4"/>
  </r>
  <r>
    <s v="X26"/>
    <x v="1"/>
    <n v="0"/>
    <n v="1"/>
    <x v="0"/>
    <x v="1"/>
  </r>
  <r>
    <s v="X27"/>
    <x v="1"/>
    <n v="0"/>
    <n v="0"/>
    <x v="5"/>
    <x v="0"/>
  </r>
  <r>
    <s v="X28"/>
    <x v="1"/>
    <n v="0"/>
    <n v="0"/>
    <x v="4"/>
    <x v="4"/>
  </r>
  <r>
    <s v="X29"/>
    <x v="1"/>
    <n v="0"/>
    <n v="1"/>
    <x v="5"/>
    <x v="1"/>
  </r>
  <r>
    <s v="X30"/>
    <x v="1"/>
    <n v="0"/>
    <n v="1"/>
    <x v="1"/>
    <x v="1"/>
  </r>
  <r>
    <s v="X31"/>
    <x v="1"/>
    <n v="0"/>
    <n v="0"/>
    <x v="4"/>
    <x v="4"/>
  </r>
  <r>
    <s v="Y33"/>
    <x v="0"/>
    <n v="2"/>
    <n v="0"/>
    <x v="0"/>
    <x v="1"/>
  </r>
  <r>
    <s v="Y34"/>
    <x v="0"/>
    <n v="0"/>
    <n v="0"/>
    <x v="1"/>
    <x v="1"/>
  </r>
  <r>
    <s v="Y35"/>
    <x v="0"/>
    <n v="2"/>
    <n v="0"/>
    <x v="0"/>
    <x v="1"/>
  </r>
  <r>
    <s v="Y36"/>
    <x v="0"/>
    <n v="18"/>
    <n v="8"/>
    <x v="5"/>
    <x v="0"/>
  </r>
  <r>
    <s v="Y37"/>
    <x v="0"/>
    <n v="4"/>
    <n v="1"/>
    <x v="0"/>
    <x v="1"/>
  </r>
  <r>
    <s v="Y38"/>
    <x v="0"/>
    <n v="2"/>
    <n v="1"/>
    <x v="1"/>
    <x v="1"/>
  </r>
  <r>
    <s v="Y39"/>
    <x v="0"/>
    <n v="2"/>
    <n v="0"/>
    <x v="2"/>
    <x v="1"/>
  </r>
  <r>
    <s v="Y40"/>
    <x v="0"/>
    <n v="1"/>
    <n v="0"/>
    <x v="1"/>
    <x v="1"/>
  </r>
  <r>
    <s v="Y41"/>
    <x v="0"/>
    <n v="1"/>
    <n v="0"/>
    <x v="1"/>
    <x v="1"/>
  </r>
  <r>
    <s v="Y42"/>
    <x v="0"/>
    <n v="3"/>
    <n v="0"/>
    <x v="1"/>
    <x v="1"/>
  </r>
  <r>
    <s v="X32"/>
    <x v="1"/>
    <n v="0"/>
    <n v="0"/>
    <x v="1"/>
    <x v="1"/>
  </r>
  <r>
    <s v="X33"/>
    <x v="1"/>
    <n v="0"/>
    <n v="2"/>
    <x v="0"/>
    <x v="1"/>
  </r>
  <r>
    <s v="X34"/>
    <x v="1"/>
    <n v="0"/>
    <n v="3"/>
    <x v="1"/>
    <x v="1"/>
  </r>
  <r>
    <s v="X35"/>
    <x v="1"/>
    <n v="0"/>
    <n v="1"/>
    <x v="0"/>
    <x v="1"/>
  </r>
  <r>
    <s v="X36"/>
    <x v="1"/>
    <n v="0"/>
    <n v="1"/>
    <x v="3"/>
    <x v="1"/>
  </r>
  <r>
    <s v="X37"/>
    <x v="1"/>
    <n v="0"/>
    <n v="0"/>
    <x v="1"/>
    <x v="1"/>
  </r>
  <r>
    <s v="X38"/>
    <x v="1"/>
    <n v="0"/>
    <n v="0"/>
    <x v="0"/>
    <x v="1"/>
  </r>
  <r>
    <s v="X39"/>
    <x v="1"/>
    <n v="0"/>
    <n v="1"/>
    <x v="0"/>
    <x v="1"/>
  </r>
  <r>
    <s v="X40"/>
    <x v="1"/>
    <n v="1"/>
    <n v="0"/>
    <x v="1"/>
    <x v="2"/>
  </r>
  <r>
    <s v="X41"/>
    <x v="1"/>
    <n v="0"/>
    <n v="0"/>
    <x v="0"/>
    <x v="1"/>
  </r>
  <r>
    <s v="X42"/>
    <x v="1"/>
    <n v="0"/>
    <n v="0"/>
    <x v="1"/>
    <x v="1"/>
  </r>
  <r>
    <s v="Y43"/>
    <x v="0"/>
    <n v="0"/>
    <n v="0"/>
    <x v="4"/>
    <x v="4"/>
  </r>
  <r>
    <s v="Y44"/>
    <x v="0"/>
    <n v="0"/>
    <n v="0"/>
    <x v="1"/>
    <x v="1"/>
  </r>
  <r>
    <s v="Y45"/>
    <x v="0"/>
    <n v="1"/>
    <n v="0"/>
    <x v="2"/>
    <x v="1"/>
  </r>
  <r>
    <s v="Y46"/>
    <x v="0"/>
    <n v="0"/>
    <n v="2"/>
    <x v="4"/>
    <x v="4"/>
  </r>
  <r>
    <s v="Y47"/>
    <x v="0"/>
    <n v="0"/>
    <n v="1"/>
    <x v="0"/>
    <x v="0"/>
  </r>
  <r>
    <s v="Y48"/>
    <x v="0"/>
    <n v="6"/>
    <n v="0"/>
    <x v="2"/>
    <x v="1"/>
  </r>
  <r>
    <s v="Y49"/>
    <x v="0"/>
    <n v="1"/>
    <n v="0"/>
    <x v="6"/>
    <x v="6"/>
  </r>
  <r>
    <s v="Y50"/>
    <x v="0"/>
    <n v="3"/>
    <n v="0"/>
    <x v="2"/>
    <x v="0"/>
  </r>
  <r>
    <s v="Y51"/>
    <x v="0"/>
    <n v="2"/>
    <n v="0"/>
    <x v="1"/>
    <x v="1"/>
  </r>
  <r>
    <s v="Y52"/>
    <x v="0"/>
    <n v="0"/>
    <n v="0"/>
    <x v="4"/>
    <x v="4"/>
  </r>
  <r>
    <s v="X43"/>
    <x v="1"/>
    <n v="0"/>
    <n v="0"/>
    <x v="1"/>
    <x v="1"/>
  </r>
  <r>
    <s v="X44"/>
    <x v="1"/>
    <n v="1"/>
    <n v="0"/>
    <x v="0"/>
    <x v="0"/>
  </r>
  <r>
    <s v="X45"/>
    <x v="1"/>
    <n v="0"/>
    <n v="0"/>
    <x v="4"/>
    <x v="4"/>
  </r>
  <r>
    <s v="X46"/>
    <x v="1"/>
    <n v="1"/>
    <n v="0"/>
    <x v="1"/>
    <x v="1"/>
  </r>
  <r>
    <s v="X47"/>
    <x v="1"/>
    <n v="0"/>
    <n v="0"/>
    <x v="1"/>
    <x v="1"/>
  </r>
  <r>
    <s v="X48"/>
    <x v="1"/>
    <n v="0"/>
    <n v="0"/>
    <x v="1"/>
    <x v="1"/>
  </r>
  <r>
    <s v="X49"/>
    <x v="1"/>
    <n v="0"/>
    <n v="0"/>
    <x v="1"/>
    <x v="1"/>
  </r>
  <r>
    <s v="X50"/>
    <x v="1"/>
    <n v="0"/>
    <n v="0"/>
    <x v="1"/>
    <x v="1"/>
  </r>
  <r>
    <s v="X51"/>
    <x v="1"/>
    <n v="0"/>
    <n v="0"/>
    <x v="5"/>
    <x v="1"/>
  </r>
  <r>
    <s v="X52"/>
    <x v="1"/>
    <n v="0"/>
    <n v="4"/>
    <x v="1"/>
    <x v="1"/>
  </r>
  <r>
    <s v="X53"/>
    <x v="1"/>
    <n v="0"/>
    <n v="0"/>
    <x v="1"/>
    <x v="1"/>
  </r>
  <r>
    <s v="Z3"/>
    <x v="1"/>
    <n v="0"/>
    <n v="0"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a dinâmica1" cacheId="3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compact="0" compactData="0" multipleFieldFilters="0">
  <location ref="G1:J278" firstHeaderRow="1" firstDataRow="1" firstDataCol="3"/>
  <pivotFields count="3">
    <pivotField axis="axisRow" compact="0" outline="0" showAll="0">
      <items count="100">
        <item x="58"/>
        <item x="41"/>
        <item x="42"/>
        <item x="40"/>
        <item x="59"/>
        <item x="0"/>
        <item x="79"/>
        <item x="1"/>
        <item x="2"/>
        <item x="60"/>
        <item x="61"/>
        <item x="3"/>
        <item x="62"/>
        <item x="80"/>
        <item x="63"/>
        <item x="43"/>
        <item x="44"/>
        <item x="81"/>
        <item x="22"/>
        <item x="21"/>
        <item x="45"/>
        <item x="64"/>
        <item x="65"/>
        <item x="23"/>
        <item x="83"/>
        <item x="82"/>
        <item x="4"/>
        <item x="46"/>
        <item x="24"/>
        <item x="66"/>
        <item x="47"/>
        <item x="34"/>
        <item x="25"/>
        <item x="84"/>
        <item x="48"/>
        <item x="16"/>
        <item x="49"/>
        <item x="67"/>
        <item x="5"/>
        <item x="6"/>
        <item x="35"/>
        <item x="85"/>
        <item x="68"/>
        <item x="17"/>
        <item x="86"/>
        <item x="69"/>
        <item x="87"/>
        <item x="7"/>
        <item x="26"/>
        <item x="27"/>
        <item x="8"/>
        <item x="36"/>
        <item x="70"/>
        <item x="97"/>
        <item x="78"/>
        <item x="50"/>
        <item x="9"/>
        <item x="88"/>
        <item x="10"/>
        <item x="37"/>
        <item x="11"/>
        <item x="12"/>
        <item x="71"/>
        <item x="51"/>
        <item x="89"/>
        <item x="52"/>
        <item x="53"/>
        <item x="54"/>
        <item x="38"/>
        <item x="18"/>
        <item x="72"/>
        <item x="13"/>
        <item x="28"/>
        <item x="90"/>
        <item x="73"/>
        <item x="98"/>
        <item x="14"/>
        <item x="39"/>
        <item x="91"/>
        <item x="29"/>
        <item x="30"/>
        <item x="74"/>
        <item x="19"/>
        <item x="31"/>
        <item x="20"/>
        <item x="57"/>
        <item x="15"/>
        <item x="75"/>
        <item x="76"/>
        <item x="92"/>
        <item x="32"/>
        <item x="93"/>
        <item x="77"/>
        <item x="94"/>
        <item x="95"/>
        <item x="33"/>
        <item x="55"/>
        <item x="56"/>
        <item x="96"/>
        <item t="default"/>
      </items>
    </pivotField>
    <pivotField axis="axisRow" dataField="1" compact="0" outline="0" showAll="0">
      <items count="79">
        <item x="3"/>
        <item x="52"/>
        <item x="38"/>
        <item x="53"/>
        <item x="39"/>
        <item x="0"/>
        <item x="1"/>
        <item x="54"/>
        <item x="2"/>
        <item x="51"/>
        <item x="21"/>
        <item x="40"/>
        <item x="55"/>
        <item x="41"/>
        <item x="65"/>
        <item x="22"/>
        <item x="66"/>
        <item x="42"/>
        <item x="23"/>
        <item x="4"/>
        <item x="24"/>
        <item x="56"/>
        <item x="43"/>
        <item x="33"/>
        <item x="25"/>
        <item x="16"/>
        <item x="44"/>
        <item x="34"/>
        <item x="5"/>
        <item x="6"/>
        <item x="68"/>
        <item x="58"/>
        <item x="17"/>
        <item x="7"/>
        <item x="57"/>
        <item x="67"/>
        <item x="27"/>
        <item x="8"/>
        <item x="35"/>
        <item x="26"/>
        <item x="64"/>
        <item x="59"/>
        <item x="45"/>
        <item x="10"/>
        <item x="36"/>
        <item x="9"/>
        <item x="69"/>
        <item x="11"/>
        <item x="12"/>
        <item x="60"/>
        <item x="46"/>
        <item x="70"/>
        <item x="47"/>
        <item x="13"/>
        <item x="28"/>
        <item x="29"/>
        <item x="14"/>
        <item x="18"/>
        <item x="37"/>
        <item x="71"/>
        <item x="77"/>
        <item x="19"/>
        <item x="30"/>
        <item x="15"/>
        <item x="72"/>
        <item x="61"/>
        <item x="50"/>
        <item x="62"/>
        <item x="20"/>
        <item x="73"/>
        <item x="74"/>
        <item x="75"/>
        <item x="31"/>
        <item x="63"/>
        <item x="49"/>
        <item x="32"/>
        <item x="48"/>
        <item x="76"/>
        <item t="default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</pivotFields>
  <rowFields count="3">
    <field x="1"/>
    <field x="0"/>
    <field x="2"/>
  </rowFields>
  <rowItems count="277">
    <i>
      <x/>
      <x v="11"/>
      <x/>
    </i>
    <i t="default" r="1">
      <x v="11"/>
    </i>
    <i t="default">
      <x/>
    </i>
    <i>
      <x v="1"/>
      <x v="4"/>
      <x v="3"/>
    </i>
    <i t="default" r="1">
      <x v="4"/>
    </i>
    <i t="default">
      <x v="1"/>
    </i>
    <i>
      <x v="2"/>
      <x v="1"/>
      <x v="2"/>
    </i>
    <i t="default" r="1">
      <x v="1"/>
    </i>
    <i r="1">
      <x v="6"/>
      <x v="4"/>
    </i>
    <i t="default" r="1">
      <x v="6"/>
    </i>
    <i t="default">
      <x v="2"/>
    </i>
    <i>
      <x v="3"/>
      <x v="9"/>
      <x v="3"/>
    </i>
    <i t="default" r="1">
      <x v="9"/>
    </i>
    <i t="default">
      <x v="3"/>
    </i>
    <i>
      <x v="4"/>
      <x v="2"/>
      <x v="2"/>
    </i>
    <i t="default" r="1">
      <x v="2"/>
    </i>
    <i t="default">
      <x v="4"/>
    </i>
    <i>
      <x v="5"/>
      <x v="3"/>
      <x v="2"/>
    </i>
    <i t="default" r="1">
      <x v="3"/>
    </i>
    <i r="1">
      <x v="5"/>
      <x/>
    </i>
    <i t="default" r="1">
      <x v="5"/>
    </i>
    <i r="1">
      <x v="10"/>
      <x v="3"/>
    </i>
    <i t="default" r="1">
      <x v="10"/>
    </i>
    <i t="default">
      <x v="5"/>
    </i>
    <i>
      <x v="6"/>
      <x v="7"/>
      <x/>
    </i>
    <i t="default" r="1">
      <x v="7"/>
    </i>
    <i t="default">
      <x v="6"/>
    </i>
    <i>
      <x v="7"/>
      <x v="12"/>
      <x v="3"/>
    </i>
    <i t="default" r="1">
      <x v="12"/>
    </i>
    <i r="1">
      <x v="13"/>
      <x v="4"/>
    </i>
    <i t="default" r="1">
      <x v="13"/>
    </i>
    <i t="default">
      <x v="7"/>
    </i>
    <i>
      <x v="8"/>
      <x v="8"/>
      <x/>
    </i>
    <i t="default" r="1">
      <x v="8"/>
    </i>
    <i t="default">
      <x v="8"/>
    </i>
    <i>
      <x v="9"/>
      <x/>
      <x v="3"/>
    </i>
    <i t="default" r="1">
      <x/>
    </i>
    <i t="default">
      <x v="9"/>
    </i>
    <i>
      <x v="10"/>
      <x v="14"/>
      <x v="3"/>
    </i>
    <i t="default" r="1">
      <x v="14"/>
    </i>
    <i r="1">
      <x v="19"/>
      <x v="1"/>
    </i>
    <i t="default" r="1">
      <x v="19"/>
    </i>
    <i r="1">
      <x v="20"/>
      <x v="2"/>
    </i>
    <i t="default" r="1">
      <x v="20"/>
    </i>
    <i t="default">
      <x v="10"/>
    </i>
    <i>
      <x v="11"/>
      <x v="15"/>
      <x v="2"/>
    </i>
    <i t="default" r="1">
      <x v="15"/>
    </i>
    <i t="default">
      <x v="11"/>
    </i>
    <i>
      <x v="12"/>
      <x v="21"/>
      <x v="3"/>
    </i>
    <i t="default" r="1">
      <x v="21"/>
    </i>
    <i t="default">
      <x v="12"/>
    </i>
    <i>
      <x v="13"/>
      <x v="16"/>
      <x v="2"/>
    </i>
    <i t="default" r="1">
      <x v="16"/>
    </i>
    <i t="default">
      <x v="13"/>
    </i>
    <i>
      <x v="14"/>
      <x v="17"/>
      <x v="4"/>
    </i>
    <i t="default" r="1">
      <x v="17"/>
    </i>
    <i t="default">
      <x v="14"/>
    </i>
    <i>
      <x v="15"/>
      <x v="18"/>
      <x v="1"/>
    </i>
    <i t="default" r="1">
      <x v="18"/>
    </i>
    <i t="default">
      <x v="15"/>
    </i>
    <i>
      <x v="16"/>
      <x v="24"/>
      <x v="4"/>
    </i>
    <i t="default" r="1">
      <x v="24"/>
    </i>
    <i t="default">
      <x v="16"/>
    </i>
    <i>
      <x v="17"/>
      <x v="25"/>
      <x v="4"/>
    </i>
    <i t="default" r="1">
      <x v="25"/>
    </i>
    <i r="1">
      <x v="27"/>
      <x v="2"/>
    </i>
    <i t="default" r="1">
      <x v="27"/>
    </i>
    <i t="default">
      <x v="17"/>
    </i>
    <i>
      <x v="18"/>
      <x v="23"/>
      <x v="1"/>
    </i>
    <i t="default" r="1">
      <x v="23"/>
    </i>
    <i t="default">
      <x v="18"/>
    </i>
    <i>
      <x v="19"/>
      <x v="26"/>
      <x/>
    </i>
    <i t="default" r="1">
      <x v="26"/>
    </i>
    <i r="1">
      <x v="29"/>
      <x v="3"/>
    </i>
    <i t="default" r="1">
      <x v="29"/>
    </i>
    <i t="default">
      <x v="19"/>
    </i>
    <i>
      <x v="20"/>
      <x v="28"/>
      <x v="1"/>
    </i>
    <i t="default" r="1">
      <x v="28"/>
    </i>
    <i t="default">
      <x v="20"/>
    </i>
    <i>
      <x v="21"/>
      <x v="22"/>
      <x v="3"/>
    </i>
    <i t="default" r="1">
      <x v="22"/>
    </i>
    <i t="default">
      <x v="21"/>
    </i>
    <i>
      <x v="22"/>
      <x v="34"/>
      <x v="2"/>
    </i>
    <i t="default" r="1">
      <x v="34"/>
    </i>
    <i t="default">
      <x v="22"/>
    </i>
    <i>
      <x v="23"/>
      <x v="30"/>
      <x v="2"/>
    </i>
    <i t="default" r="1">
      <x v="30"/>
    </i>
    <i r="1">
      <x v="31"/>
      <x v="1"/>
    </i>
    <i t="default" r="1">
      <x v="31"/>
    </i>
    <i t="default">
      <x v="23"/>
    </i>
    <i>
      <x v="24"/>
      <x v="32"/>
      <x v="1"/>
    </i>
    <i t="default" r="1">
      <x v="32"/>
    </i>
    <i r="1">
      <x v="33"/>
      <x v="4"/>
    </i>
    <i t="default" r="1">
      <x v="33"/>
    </i>
    <i t="default">
      <x v="24"/>
    </i>
    <i>
      <x v="25"/>
      <x v="35"/>
      <x/>
    </i>
    <i t="default" r="1">
      <x v="35"/>
    </i>
    <i t="default">
      <x v="25"/>
    </i>
    <i>
      <x v="26"/>
      <x v="36"/>
      <x v="2"/>
    </i>
    <i t="default" r="1">
      <x v="36"/>
    </i>
    <i t="default">
      <x v="26"/>
    </i>
    <i>
      <x v="27"/>
      <x v="40"/>
      <x v="1"/>
    </i>
    <i t="default" r="1">
      <x v="40"/>
    </i>
    <i t="default">
      <x v="27"/>
    </i>
    <i>
      <x v="28"/>
      <x v="38"/>
      <x/>
    </i>
    <i t="default" r="1">
      <x v="38"/>
    </i>
    <i t="default">
      <x v="28"/>
    </i>
    <i>
      <x v="29"/>
      <x v="37"/>
      <x v="3"/>
    </i>
    <i t="default" r="1">
      <x v="37"/>
    </i>
    <i r="1">
      <x v="39"/>
      <x/>
    </i>
    <i t="default" r="1">
      <x v="39"/>
    </i>
    <i t="default">
      <x v="29"/>
    </i>
    <i>
      <x v="30"/>
      <x v="46"/>
      <x v="4"/>
    </i>
    <i t="default" r="1">
      <x v="46"/>
    </i>
    <i t="default">
      <x v="30"/>
    </i>
    <i>
      <x v="31"/>
      <x v="45"/>
      <x v="3"/>
    </i>
    <i t="default" r="1">
      <x v="45"/>
    </i>
    <i t="default">
      <x v="31"/>
    </i>
    <i>
      <x v="32"/>
      <x v="41"/>
      <x v="4"/>
    </i>
    <i t="default" r="1">
      <x v="41"/>
    </i>
    <i r="1">
      <x v="43"/>
      <x/>
    </i>
    <i t="default" r="1">
      <x v="43"/>
    </i>
    <i t="default">
      <x v="32"/>
    </i>
    <i>
      <x v="33"/>
      <x v="47"/>
      <x/>
    </i>
    <i t="default" r="1">
      <x v="47"/>
    </i>
    <i t="default">
      <x v="33"/>
    </i>
    <i>
      <x v="34"/>
      <x v="42"/>
      <x v="3"/>
    </i>
    <i t="default" r="1">
      <x v="42"/>
    </i>
    <i t="default">
      <x v="34"/>
    </i>
    <i>
      <x v="35"/>
      <x v="44"/>
      <x v="4"/>
    </i>
    <i t="default" r="1">
      <x v="44"/>
    </i>
    <i t="default">
      <x v="35"/>
    </i>
    <i>
      <x v="36"/>
      <x v="49"/>
      <x v="1"/>
    </i>
    <i t="default" r="1">
      <x v="49"/>
    </i>
    <i t="default">
      <x v="36"/>
    </i>
    <i>
      <x v="37"/>
      <x v="50"/>
      <x/>
    </i>
    <i t="default" r="1">
      <x v="50"/>
    </i>
    <i t="default">
      <x v="37"/>
    </i>
    <i>
      <x v="38"/>
      <x v="51"/>
      <x v="1"/>
    </i>
    <i t="default" r="1">
      <x v="51"/>
    </i>
    <i t="default">
      <x v="38"/>
    </i>
    <i>
      <x v="39"/>
      <x v="48"/>
      <x v="1"/>
    </i>
    <i t="default" r="1">
      <x v="48"/>
    </i>
    <i t="default">
      <x v="39"/>
    </i>
    <i>
      <x v="40"/>
      <x v="53"/>
      <x v="4"/>
    </i>
    <i t="default" r="1">
      <x v="53"/>
    </i>
    <i r="1">
      <x v="54"/>
      <x v="3"/>
    </i>
    <i t="default" r="1">
      <x v="54"/>
    </i>
    <i t="default">
      <x v="40"/>
    </i>
    <i>
      <x v="41"/>
      <x v="52"/>
      <x v="3"/>
    </i>
    <i t="default" r="1">
      <x v="52"/>
    </i>
    <i t="default">
      <x v="41"/>
    </i>
    <i>
      <x v="42"/>
      <x v="55"/>
      <x v="2"/>
    </i>
    <i t="default" r="1">
      <x v="55"/>
    </i>
    <i t="default">
      <x v="42"/>
    </i>
    <i>
      <x v="43"/>
      <x v="58"/>
      <x/>
    </i>
    <i t="default" r="1">
      <x v="58"/>
    </i>
    <i t="default">
      <x v="43"/>
    </i>
    <i>
      <x v="44"/>
      <x v="59"/>
      <x v="1"/>
    </i>
    <i t="default" r="1">
      <x v="59"/>
    </i>
    <i t="default">
      <x v="44"/>
    </i>
    <i>
      <x v="45"/>
      <x v="56"/>
      <x/>
    </i>
    <i t="default" r="1">
      <x v="56"/>
    </i>
    <i t="default">
      <x v="45"/>
    </i>
    <i>
      <x v="46"/>
      <x v="57"/>
      <x v="4"/>
    </i>
    <i t="default" r="1">
      <x v="57"/>
    </i>
    <i t="default">
      <x v="46"/>
    </i>
    <i>
      <x v="47"/>
      <x v="60"/>
      <x/>
    </i>
    <i t="default" r="1">
      <x v="60"/>
    </i>
    <i t="default">
      <x v="47"/>
    </i>
    <i>
      <x v="48"/>
      <x v="61"/>
      <x/>
    </i>
    <i t="default" r="1">
      <x v="61"/>
    </i>
    <i t="default">
      <x v="48"/>
    </i>
    <i>
      <x v="49"/>
      <x v="62"/>
      <x v="3"/>
    </i>
    <i t="default" r="1">
      <x v="62"/>
    </i>
    <i t="default">
      <x v="49"/>
    </i>
    <i>
      <x v="50"/>
      <x v="63"/>
      <x v="2"/>
    </i>
    <i t="default" r="1">
      <x v="63"/>
    </i>
    <i t="default">
      <x v="50"/>
    </i>
    <i>
      <x v="51"/>
      <x v="64"/>
      <x v="4"/>
    </i>
    <i t="default" r="1">
      <x v="64"/>
    </i>
    <i t="default">
      <x v="51"/>
    </i>
    <i>
      <x v="52"/>
      <x v="65"/>
      <x v="2"/>
    </i>
    <i t="default" r="1">
      <x v="65"/>
    </i>
    <i t="default">
      <x v="52"/>
    </i>
    <i>
      <x v="53"/>
      <x v="66"/>
      <x v="2"/>
    </i>
    <i t="default" r="1">
      <x v="66"/>
    </i>
    <i r="1">
      <x v="71"/>
      <x/>
    </i>
    <i t="default" r="1">
      <x v="71"/>
    </i>
    <i r="1">
      <x v="78"/>
      <x v="4"/>
    </i>
    <i t="default" r="1">
      <x v="78"/>
    </i>
    <i t="default">
      <x v="53"/>
    </i>
    <i>
      <x v="54"/>
      <x v="70"/>
      <x v="3"/>
    </i>
    <i t="default" r="1">
      <x v="70"/>
    </i>
    <i r="1">
      <x v="79"/>
      <x v="1"/>
    </i>
    <i t="default" r="1">
      <x v="79"/>
    </i>
    <i t="default">
      <x v="54"/>
    </i>
    <i>
      <x v="55"/>
      <x v="67"/>
      <x v="2"/>
    </i>
    <i t="default" r="1">
      <x v="67"/>
    </i>
    <i r="1">
      <x v="80"/>
      <x v="1"/>
    </i>
    <i t="default" r="1">
      <x v="80"/>
    </i>
    <i r="1">
      <x v="81"/>
      <x v="3"/>
    </i>
    <i t="default" r="1">
      <x v="81"/>
    </i>
    <i t="default">
      <x v="55"/>
    </i>
    <i>
      <x v="56"/>
      <x v="68"/>
      <x v="1"/>
    </i>
    <i t="default" r="1">
      <x v="68"/>
    </i>
    <i r="1">
      <x v="76"/>
      <x/>
    </i>
    <i t="default" r="1">
      <x v="76"/>
    </i>
    <i t="default">
      <x v="56"/>
    </i>
    <i>
      <x v="57"/>
      <x v="69"/>
      <x/>
    </i>
    <i t="default" r="1">
      <x v="69"/>
    </i>
    <i r="1">
      <x v="72"/>
      <x v="1"/>
    </i>
    <i t="default" r="1">
      <x v="72"/>
    </i>
    <i r="1">
      <x v="74"/>
      <x v="3"/>
    </i>
    <i t="default" r="1">
      <x v="74"/>
    </i>
    <i t="default">
      <x v="57"/>
    </i>
    <i>
      <x v="58"/>
      <x v="77"/>
      <x v="1"/>
    </i>
    <i t="default" r="1">
      <x v="77"/>
    </i>
    <i t="default">
      <x v="58"/>
    </i>
    <i>
      <x v="59"/>
      <x v="73"/>
      <x v="4"/>
    </i>
    <i t="default" r="1">
      <x v="73"/>
    </i>
    <i t="default">
      <x v="59"/>
    </i>
    <i>
      <x v="60"/>
      <x v="75"/>
      <x v="4"/>
    </i>
    <i t="default" r="1">
      <x v="75"/>
    </i>
    <i t="default">
      <x v="60"/>
    </i>
    <i>
      <x v="61"/>
      <x v="82"/>
      <x/>
    </i>
    <i t="default" r="1">
      <x v="82"/>
    </i>
    <i t="default">
      <x v="61"/>
    </i>
    <i>
      <x v="62"/>
      <x v="83"/>
      <x v="1"/>
    </i>
    <i t="default" r="1">
      <x v="83"/>
    </i>
    <i t="default">
      <x v="62"/>
    </i>
    <i>
      <x v="63"/>
      <x v="86"/>
      <x/>
    </i>
    <i t="default" r="1">
      <x v="86"/>
    </i>
    <i t="default">
      <x v="63"/>
    </i>
    <i>
      <x v="64"/>
      <x v="89"/>
      <x v="4"/>
    </i>
    <i t="default" r="1">
      <x v="89"/>
    </i>
    <i t="default">
      <x v="64"/>
    </i>
    <i>
      <x v="65"/>
      <x v="87"/>
      <x v="3"/>
    </i>
    <i t="default" r="1">
      <x v="87"/>
    </i>
    <i t="default">
      <x v="65"/>
    </i>
    <i>
      <x v="66"/>
      <x v="85"/>
      <x v="2"/>
    </i>
    <i t="default" r="1">
      <x v="85"/>
    </i>
    <i t="default">
      <x v="66"/>
    </i>
    <i>
      <x v="67"/>
      <x v="88"/>
      <x v="3"/>
    </i>
    <i t="default" r="1">
      <x v="88"/>
    </i>
    <i t="default">
      <x v="67"/>
    </i>
    <i>
      <x v="68"/>
      <x v="84"/>
      <x/>
    </i>
    <i t="default" r="1">
      <x v="84"/>
    </i>
    <i t="default">
      <x v="68"/>
    </i>
    <i>
      <x v="69"/>
      <x v="91"/>
      <x v="4"/>
    </i>
    <i t="default" r="1">
      <x v="91"/>
    </i>
    <i t="default">
      <x v="69"/>
    </i>
    <i>
      <x v="70"/>
      <x v="93"/>
      <x v="4"/>
    </i>
    <i t="default" r="1">
      <x v="93"/>
    </i>
    <i t="default">
      <x v="70"/>
    </i>
    <i>
      <x v="71"/>
      <x v="94"/>
      <x v="4"/>
    </i>
    <i t="default" r="1">
      <x v="94"/>
    </i>
    <i t="default">
      <x v="71"/>
    </i>
    <i>
      <x v="72"/>
      <x v="90"/>
      <x v="1"/>
    </i>
    <i t="default" r="1">
      <x v="90"/>
    </i>
    <i t="default">
      <x v="72"/>
    </i>
    <i>
      <x v="73"/>
      <x v="92"/>
      <x v="3"/>
    </i>
    <i t="default" r="1">
      <x v="92"/>
    </i>
    <i t="default">
      <x v="73"/>
    </i>
    <i>
      <x v="74"/>
      <x v="97"/>
      <x v="2"/>
    </i>
    <i t="default" r="1">
      <x v="97"/>
    </i>
    <i t="default">
      <x v="74"/>
    </i>
    <i>
      <x v="75"/>
      <x v="95"/>
      <x v="1"/>
    </i>
    <i t="default" r="1">
      <x v="95"/>
    </i>
    <i t="default">
      <x v="75"/>
    </i>
    <i>
      <x v="76"/>
      <x v="96"/>
      <x v="2"/>
    </i>
    <i t="default" r="1">
      <x v="96"/>
    </i>
    <i t="default">
      <x v="76"/>
    </i>
    <i>
      <x v="77"/>
      <x v="98"/>
      <x v="4"/>
    </i>
    <i t="default" r="1">
      <x v="98"/>
    </i>
    <i t="default">
      <x v="77"/>
    </i>
    <i t="grand">
      <x/>
    </i>
  </rowItems>
  <colItems count="1">
    <i/>
  </colItems>
  <dataFields count="1">
    <dataField name="Contagem de Abreviatura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B1:BE8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axis="axisRow" dataField="1" showAll="0">
      <items count="9">
        <item h="1" m="1" x="7"/>
        <item x="5"/>
        <item x="6"/>
        <item x="2"/>
        <item x="0"/>
        <item x="1"/>
        <item h="1"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2-Idad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0.xml><?xml version="1.0" encoding="utf-8"?>
<pivotTableDefinition xmlns="http://schemas.openxmlformats.org/spreadsheetml/2006/main" name="Tabela dinâmica6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B16:E21" firstHeaderRow="1" firstDataRow="2" firstDataCol="1"/>
  <pivotFields count="42">
    <pivotField showAll="0"/>
    <pivotField showAll="0"/>
    <pivotField showAll="0"/>
    <pivotField axis="axisCol" showAll="0">
      <items count="6">
        <item m="1" x="4"/>
        <item x="0"/>
        <item x="3"/>
        <item x="1"/>
        <item x="2"/>
        <item t="default"/>
      </items>
    </pivotField>
    <pivotField showAll="0"/>
    <pivotField showAll="0"/>
    <pivotField axis="axisRow" dataField="1" showAll="0">
      <items count="6">
        <item x="1"/>
        <item x="4"/>
        <item h="1" x="2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4">
    <i>
      <x/>
    </i>
    <i>
      <x v="1"/>
    </i>
    <i>
      <x v="3"/>
    </i>
    <i t="grand">
      <x/>
    </i>
  </rowItems>
  <colFields count="1">
    <field x="3"/>
  </colFields>
  <colItems count="3">
    <i>
      <x v="1"/>
    </i>
    <i>
      <x v="2"/>
    </i>
    <i t="grand">
      <x/>
    </i>
  </colItems>
  <dataFields count="1">
    <dataField name="Contar de 5-Já alguma vez chumbaste? Quantas?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1.xml><?xml version="1.0" encoding="utf-8"?>
<pivotTableDefinition xmlns="http://schemas.openxmlformats.org/spreadsheetml/2006/main" name="Tabela dinâmica37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227:H231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5"/>
        <item x="0"/>
        <item x="6"/>
        <item x="3"/>
        <item x="2"/>
        <item x="1"/>
        <item x="4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Fields count="1">
    <field x="41"/>
  </colFields>
  <colItems count="6">
    <i>
      <x/>
    </i>
    <i>
      <x v="1"/>
    </i>
    <i>
      <x v="2"/>
    </i>
    <i>
      <x v="4"/>
    </i>
    <i>
      <x v="5"/>
    </i>
    <i t="grand">
      <x/>
    </i>
  </colItems>
  <dataFields count="1">
    <dataField name="Contagem de 22-Durante este mês, quantas vezes fizeste mal a outros/outras meninos/meninas?" fld="41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2.xml><?xml version="1.0" encoding="utf-8"?>
<pivotTableDefinition xmlns="http://schemas.openxmlformats.org/spreadsheetml/2006/main" name="Tabela dinâmica5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B9:E13" firstHeaderRow="1" firstDataRow="2" firstDataCol="1"/>
  <pivotFields count="42">
    <pivotField showAll="0"/>
    <pivotField axis="axisRow" dataField="1" showAll="0">
      <items count="5">
        <item x="1"/>
        <item x="0"/>
        <item h="1" x="2"/>
        <item h="1" x="3"/>
        <item t="default"/>
      </items>
    </pivotField>
    <pivotField showAll="0"/>
    <pivotField axis="axisCol" showAll="0">
      <items count="6">
        <item m="1" x="4"/>
        <item x="0"/>
        <item x="3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3">
    <i>
      <x v="1"/>
    </i>
    <i>
      <x v="2"/>
    </i>
    <i t="grand">
      <x/>
    </i>
  </colItems>
  <dataFields count="1">
    <dataField name="Contar de 1-Sexo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3.xml><?xml version="1.0" encoding="utf-8"?>
<pivotTableDefinition xmlns="http://schemas.openxmlformats.org/spreadsheetml/2006/main" name="Tabela dinâmica15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86:D90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6"/>
  </colFields>
  <colItems count="2">
    <i>
      <x v="3"/>
    </i>
    <i t="grand">
      <x/>
    </i>
  </colItems>
  <dataFields count="1">
    <dataField name="Contar de 15-Como é que te fizeram mal? A- Ninguém se meteu comigo" fld="16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4.xml><?xml version="1.0" encoding="utf-8"?>
<pivotTableDefinition xmlns="http://schemas.openxmlformats.org/spreadsheetml/2006/main" name="Tabela dinâmica30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94:D198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7">
        <item x="1"/>
        <item h="1" x="3"/>
        <item h="1" x="0"/>
        <item h="1" x="2"/>
        <item h="1" x="5"/>
        <item h="1" x="4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6"/>
  </colFields>
  <colItems count="2">
    <i>
      <x/>
    </i>
    <i t="grand">
      <x/>
    </i>
  </colItems>
  <dataFields count="1">
    <dataField name="Contar de 17B - Quem é que te fez mal? - Muitos meninos e meninas" fld="36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5.xml><?xml version="1.0" encoding="utf-8"?>
<pivotTableDefinition xmlns="http://schemas.openxmlformats.org/spreadsheetml/2006/main" name="Tabela dinâmica9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B39:E43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5"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0"/>
  </colFields>
  <colItems count="3">
    <i>
      <x v="1"/>
    </i>
    <i>
      <x v="2"/>
    </i>
    <i t="grand">
      <x/>
    </i>
  </colItems>
  <dataFields count="1">
    <dataField name="Contar de 9-A tua mãe trabalha?" fld="10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6.xml><?xml version="1.0" encoding="utf-8"?>
<pivotTableDefinition xmlns="http://schemas.openxmlformats.org/spreadsheetml/2006/main" name="Tabela dinâmica8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B33:E37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5">
        <item h="1" x="1"/>
        <item x="3"/>
        <item x="0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8"/>
  </colFields>
  <colItems count="3">
    <i>
      <x v="1"/>
    </i>
    <i>
      <x v="2"/>
    </i>
    <i t="grand">
      <x/>
    </i>
  </colItems>
  <dataFields count="1">
    <dataField name="Contar de 7-O teu pai trabalha?" fld="8" subtotal="count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Tabela dinâmica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T39:CX47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3"/>
        <item x="0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4"/>
  </colFields>
  <colItems count="4">
    <i>
      <x/>
    </i>
    <i>
      <x v="2"/>
    </i>
    <i>
      <x v="3"/>
    </i>
    <i t="grand">
      <x/>
    </i>
  </colItems>
  <dataFields count="1">
    <dataField name="Contagem de 17B - Quem é que te fez mal? - Muitos meninos" fld="34" subtotal="count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Tabela dinâmica28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G42:BJ47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axis="axisRow" dataField="1" showAll="0">
      <items count="6">
        <item x="1"/>
        <item x="4"/>
        <item h="1" x="2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4">
    <i>
      <x/>
    </i>
    <i>
      <x v="1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5-Já alguma vez chumbaste? Quantas?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Tabela dinâmica20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39:CG47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8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E-No refeitório" fld="28" subtotal="count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Tabela dinâmica18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63:CF7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6"/>
  </colFields>
  <colItems count="4">
    <i>
      <x/>
    </i>
    <i>
      <x v="1"/>
    </i>
    <i>
      <x v="2"/>
    </i>
    <i t="grand">
      <x/>
    </i>
  </colItems>
  <dataFields count="1">
    <dataField name="Contagem de C-Na sala de aula" fld="26" subtotal="count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Tabela dinâmica2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T3:CX1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1"/>
        <item x="0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1"/>
  </colFields>
  <colItems count="4">
    <i>
      <x v="1"/>
    </i>
    <i>
      <x v="2"/>
    </i>
    <i>
      <x v="3"/>
    </i>
    <i t="grand">
      <x/>
    </i>
  </colItems>
  <dataFields count="1">
    <dataField name="Contagem de 17-Quem é que te fez mal? - Ninguém" fld="31" subtotal="count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Tabela dinâmica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G8:BJ13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axis="axisRow" dataField="1" showAll="0">
      <items count="6">
        <item h="1" x="2"/>
        <item x="4"/>
        <item x="1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4"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4-É a primeira vez que frequentas este ano de escolaridade?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Tabela dinâmica27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T26:CX34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1"/>
        <item x="4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1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3"/>
  </colFields>
  <colItems count="4">
    <i>
      <x v="1"/>
    </i>
    <i>
      <x v="2"/>
    </i>
    <i>
      <x v="3"/>
    </i>
    <i t="grand">
      <x/>
    </i>
  </colItems>
  <dataFields count="1">
    <dataField name="Contagem de 17B - Quem é que te fez mal? - Uma menina" fld="33" subtotal="count" baseField="0" baseItem="0"/>
  </dataFields>
  <pivotTableStyleInfo name="PivotStyleLight16"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Tabela dinâmica1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63:BX7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1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F-Não me falaram" fld="21" subtotal="count" baseField="0" baseItem="0"/>
  </dataFields>
  <pivotTableStyleInfo name="PivotStyleLight16"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Tabela dinâmica16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T63:CY7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7">
        <item x="1"/>
        <item x="3"/>
        <item x="0"/>
        <item x="2"/>
        <item x="4"/>
        <item x="5"/>
        <item t="default"/>
      </items>
    </pivotField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6"/>
  </colFields>
  <colItems count="5">
    <i>
      <x/>
    </i>
    <i>
      <x v="2"/>
    </i>
    <i>
      <x v="3"/>
    </i>
    <i>
      <x v="5"/>
    </i>
    <i t="grand">
      <x/>
    </i>
  </colItems>
  <dataFields count="1">
    <dataField name="Contagem de 17B - Quem é que te fez mal? - Muitos meninos e meninas" fld="3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a dinâmica4" cacheId="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S2:AT5" firstHeaderRow="1" firstDataRow="1" firstDataCol="1"/>
  <pivotFields count="42">
    <pivotField showAll="0"/>
    <pivotField axis="axisRow" dataField="1" showAll="0">
      <items count="5">
        <item h="1" x="2"/>
        <item x="1"/>
        <item x="0"/>
        <item h="1" x="3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 v="1"/>
    </i>
    <i>
      <x v="2"/>
    </i>
    <i t="grand">
      <x/>
    </i>
  </rowItems>
  <colItems count="1">
    <i/>
  </colItems>
  <dataFields count="1">
    <dataField name="Contagem de Sexo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20.xml><?xml version="1.0" encoding="utf-8"?>
<pivotTableDefinition xmlns="http://schemas.openxmlformats.org/spreadsheetml/2006/main" name="Tabela dinâmica7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T51:CX59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4"/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5"/>
  </colFields>
  <colItems count="4">
    <i>
      <x/>
    </i>
    <i>
      <x v="2"/>
    </i>
    <i>
      <x v="3"/>
    </i>
    <i t="grand">
      <x/>
    </i>
  </colItems>
  <dataFields count="1">
    <dataField name="Contagem de 17B - Quem é que te fez mal? - Muitas meninas" fld="35" subtotal="count" baseField="0" baseItem="0"/>
  </dataFields>
  <pivotTableStyleInfo name="PivotStyleLight16" showRowHeaders="1" showColHeaders="1" showRowStripes="0" showColStripes="0" showLastColumn="1"/>
</pivotTableDefinition>
</file>

<file path=xl/pivotTables/pivotTable21.xml><?xml version="1.0" encoding="utf-8"?>
<pivotTableDefinition xmlns="http://schemas.openxmlformats.org/spreadsheetml/2006/main" name="Tabela dinâmica19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51:CG59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0"/>
        <item x="3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9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F-Nas casas de banho" fld="29" subtotal="count" baseField="0" baseItem="0"/>
  </dataFields>
  <pivotTableStyleInfo name="PivotStyleLight16" showRowHeaders="1" showColHeaders="1" showRowStripes="0" showColStripes="0" showLastColumn="1"/>
</pivotTableDefinition>
</file>

<file path=xl/pivotTables/pivotTable22.xml><?xml version="1.0" encoding="utf-8"?>
<pivotTableDefinition xmlns="http://schemas.openxmlformats.org/spreadsheetml/2006/main" name="Tabela dinâmica1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39:BX47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9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D-Meteram-me medo" fld="19" subtotal="count" baseField="0" baseItem="0"/>
  </dataFields>
  <pivotTableStyleInfo name="PivotStyleLight16" showRowHeaders="1" showColHeaders="1" showRowStripes="0" showColStripes="0" showLastColumn="1"/>
</pivotTableDefinition>
</file>

<file path=xl/pivotTables/pivotTable23.xml><?xml version="1.0" encoding="utf-8"?>
<pivotTableDefinition xmlns="http://schemas.openxmlformats.org/spreadsheetml/2006/main" name="Tabela dinâmica29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B11:BB12" firstHeaderRow="1" firstDataRow="1" firstDataCol="0"/>
  <pivotFields count="42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dataFields count="1">
    <dataField name="Contagem de 2-Idad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24.xml><?xml version="1.0" encoding="utf-8"?>
<pivotTableDefinition xmlns="http://schemas.openxmlformats.org/spreadsheetml/2006/main" name="Tabela dinâmica10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26:BX34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8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C-Tiraram-me coisas" fld="18" subtotal="count" baseField="0" baseItem="0"/>
  </dataFields>
  <pivotTableStyleInfo name="PivotStyleLight16" showRowHeaders="1" showColHeaders="1" showRowStripes="0" showColStripes="0" showLastColumn="1"/>
</pivotTableDefinition>
</file>

<file path=xl/pivotTables/pivotTable25.xml><?xml version="1.0" encoding="utf-8"?>
<pivotTableDefinition xmlns="http://schemas.openxmlformats.org/spreadsheetml/2006/main" name="Tabela dinâmica2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3:CG1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4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16-Em que sítios te fizeram mal? A-Em lado nenhum" fld="24" subtotal="count" baseField="0" baseItem="0"/>
  </dataFields>
  <pivotTableStyleInfo name="PivotStyleLight16" showRowHeaders="1" showColHeaders="1" showRowStripes="0" showColStripes="0" showLastColumn="1"/>
</pivotTableDefinition>
</file>

<file path=xl/pivotTables/pivotTable26.xml><?xml version="1.0" encoding="utf-8"?>
<pivotTableDefinition xmlns="http://schemas.openxmlformats.org/spreadsheetml/2006/main" name="Tabela dinâmica1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74:BX8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G-Andaram a segredar e a falar sobre mim" fld="22" subtotal="count" baseField="0" baseItem="0"/>
  </dataFields>
  <pivotTableStyleInfo name="PivotStyleLight16" showRowHeaders="1" showColHeaders="1" showRowStripes="0" showColStripes="0" showLastColumn="1"/>
</pivotTableDefinition>
</file>

<file path=xl/pivotTables/pivotTable27.xml><?xml version="1.0" encoding="utf-8"?>
<pivotTableDefinition xmlns="http://schemas.openxmlformats.org/spreadsheetml/2006/main" name="Tabela dinâmica9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14:BX2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7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B-Bateram-me, deram-me murros e pontapés" fld="17" subtotal="count" baseField="0" baseItem="0"/>
  </dataFields>
  <pivotTableStyleInfo name="PivotStyleLight16" showRowHeaders="1" showColHeaders="1" showRowStripes="0" showColStripes="0" showLastColumn="1"/>
</pivotTableDefinition>
</file>

<file path=xl/pivotTables/pivotTable28.xml><?xml version="1.0" encoding="utf-8"?>
<pivotTableDefinition xmlns="http://schemas.openxmlformats.org/spreadsheetml/2006/main" name="Tabela dinâmica2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26:CG34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7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D-No recreio" fld="27" subtotal="count" baseField="0" baseItem="0"/>
  </dataFields>
  <pivotTableStyleInfo name="PivotStyleLight16" showRowHeaders="1" showColHeaders="1" showRowStripes="0" showColStripes="0" showLastColumn="1"/>
</pivotTableDefinition>
</file>

<file path=xl/pivotTables/pivotTable29.xml><?xml version="1.0" encoding="utf-8"?>
<pivotTableDefinition xmlns="http://schemas.openxmlformats.org/spreadsheetml/2006/main" name="Tabela dinâmica17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74:CG8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0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G-Outro sítio" fld="30" subtotal="count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ela dinâmica30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Z3:DE7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multipleItemSelectionAllowed="1" showAll="0"/>
    <pivotField showAll="0"/>
    <pivotField showAll="0"/>
    <pivotField showAll="0"/>
    <pivotField axis="axisCol" dataField="1" showAll="0">
      <items count="7">
        <item x="0"/>
        <item x="2"/>
        <item x="3"/>
        <item x="4"/>
        <item x="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7"/>
  </colFields>
  <colItems count="5">
    <i>
      <x/>
    </i>
    <i>
      <x v="1"/>
    </i>
    <i>
      <x v="2"/>
    </i>
    <i>
      <x v="4"/>
    </i>
    <i t="grand">
      <x/>
    </i>
  </colItems>
  <dataFields count="1">
    <dataField name="Contar de 6-Tens irmãos?" fld="7" subtotal="count" baseField="0" baseItem="0"/>
  </dataFields>
  <pivotTableStyleInfo name="PivotStyleLight16" showRowHeaders="1" showColHeaders="1" showRowStripes="0" showColStripes="0" showLastColumn="1"/>
</pivotTableDefinition>
</file>

<file path=xl/pivotTables/pivotTable30.xml><?xml version="1.0" encoding="utf-8"?>
<pivotTableDefinition xmlns="http://schemas.openxmlformats.org/spreadsheetml/2006/main" name="Tabela dinâmica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G30:BN38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9">
        <item x="5"/>
        <item x="0"/>
        <item m="1" x="7"/>
        <item x="3"/>
        <item x="1"/>
        <item x="6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5"/>
  </colFields>
  <colItems count="7">
    <i>
      <x/>
    </i>
    <i>
      <x v="1"/>
    </i>
    <i>
      <x v="3"/>
    </i>
    <i>
      <x v="4"/>
    </i>
    <i>
      <x v="5"/>
    </i>
    <i>
      <x v="7"/>
    </i>
    <i t="grand">
      <x/>
    </i>
  </colItems>
  <dataFields count="1">
    <dataField name="Contagem de 14-Quantas vezes te fizeram mal, dentro da escola, desde que as aulas começaram?" fld="15" subtotal="count" baseField="0" baseItem="0"/>
  </dataFields>
  <pivotTableStyleInfo name="PivotStyleLight16" showRowHeaders="1" showColHeaders="1" showRowStripes="0" showColStripes="0" showLastColumn="1"/>
</pivotTableDefinition>
</file>

<file path=xl/pivotTables/pivotTable31.xml><?xml version="1.0" encoding="utf-8"?>
<pivotTableDefinition xmlns="http://schemas.openxmlformats.org/spreadsheetml/2006/main" name="Tabela dinâmica2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T14:CX2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0"/>
        <item x="2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2"/>
  </colFields>
  <colItems count="4">
    <i>
      <x v="1"/>
    </i>
    <i>
      <x v="2"/>
    </i>
    <i>
      <x v="3"/>
    </i>
    <i t="grand">
      <x/>
    </i>
  </colItems>
  <dataFields count="1">
    <dataField name="Contagem de 17B - Quem é que te fez mal? - Um menino" fld="32" subtotal="count" baseField="0" baseItem="0"/>
  </dataFields>
  <pivotTableStyleInfo name="PivotStyleLight16" showRowHeaders="1" showColHeaders="1" showRowStripes="0" showColStripes="0" showLastColumn="1"/>
</pivotTableDefinition>
</file>

<file path=xl/pivotTables/pivotTable32.xml><?xml version="1.0" encoding="utf-8"?>
<pivotTableDefinition xmlns="http://schemas.openxmlformats.org/spreadsheetml/2006/main" name="Tabela dinâmica19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51:CA59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0"/>
        <item x="3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9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F-Nas casas de banho" fld="29" subtotal="count" baseField="0" baseItem="0"/>
  </dataFields>
  <pivotTableStyleInfo name="PivotStyleLight16" showRowHeaders="1" showColHeaders="1" showRowStripes="0" showColStripes="0" showLastColumn="1"/>
</pivotTableDefinition>
</file>

<file path=xl/pivotTables/pivotTable33.xml><?xml version="1.0" encoding="utf-8"?>
<pivotTableDefinition xmlns="http://schemas.openxmlformats.org/spreadsheetml/2006/main" name="Tabela dinâmica16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N63:CS7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7">
        <item x="1"/>
        <item x="3"/>
        <item x="0"/>
        <item x="2"/>
        <item x="4"/>
        <item x="5"/>
        <item t="default"/>
      </items>
    </pivotField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6"/>
  </colFields>
  <colItems count="5">
    <i>
      <x/>
    </i>
    <i>
      <x v="2"/>
    </i>
    <i>
      <x v="3"/>
    </i>
    <i>
      <x v="5"/>
    </i>
    <i t="grand">
      <x/>
    </i>
  </colItems>
  <dataFields count="1">
    <dataField name="Contagem de 17B - Quem é que te fez mal? - Muitos meninos e meninas" fld="36" subtotal="count" baseField="0" baseItem="0"/>
  </dataFields>
  <pivotTableStyleInfo name="PivotStyleLight16" showRowHeaders="1" showColHeaders="1" showRowStripes="0" showColStripes="0" showLastColumn="1"/>
</pivotTableDefinition>
</file>

<file path=xl/pivotTables/pivotTable34.xml><?xml version="1.0" encoding="utf-8"?>
<pivotTableDefinition xmlns="http://schemas.openxmlformats.org/spreadsheetml/2006/main" name="Tabela dinâmica17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74:CA8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0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G-Outro sítio" fld="30" subtotal="count" baseField="0" baseItem="0"/>
  </dataFields>
  <pivotTableStyleInfo name="PivotStyleLight16" showRowHeaders="1" showColHeaders="1" showRowStripes="0" showColStripes="0" showLastColumn="1"/>
</pivotTableDefinition>
</file>

<file path=xl/pivotTables/pivotTable35.xml><?xml version="1.0" encoding="utf-8"?>
<pivotTableDefinition xmlns="http://schemas.openxmlformats.org/spreadsheetml/2006/main" name="Tabela dinâmica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A8:BD13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axis="axisRow" dataField="1" showAll="0">
      <items count="6">
        <item h="1" x="2"/>
        <item x="4"/>
        <item x="1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4"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4-É a primeira vez que frequentas este ano de escolaridade?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36.xml><?xml version="1.0" encoding="utf-8"?>
<pivotTableDefinition xmlns="http://schemas.openxmlformats.org/spreadsheetml/2006/main" name="Tabela dinâmica1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63:BR7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1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F-Não me falaram" fld="21" subtotal="count" baseField="0" baseItem="0"/>
  </dataFields>
  <pivotTableStyleInfo name="PivotStyleLight16" showRowHeaders="1" showColHeaders="1" showRowStripes="0" showColStripes="0" showLastColumn="1"/>
</pivotTableDefinition>
</file>

<file path=xl/pivotTables/pivotTable37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AV1:AY8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axis="axisRow" dataField="1" showAll="0">
      <items count="9">
        <item h="1" m="1" x="7"/>
        <item x="5"/>
        <item x="6"/>
        <item x="2"/>
        <item x="0"/>
        <item x="1"/>
        <item h="1"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2-Idad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38.xml><?xml version="1.0" encoding="utf-8"?>
<pivotTableDefinition xmlns="http://schemas.openxmlformats.org/spreadsheetml/2006/main" name="Tabela dinâmica1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51:BR59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0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E-Chamaram-me nomes feios" fld="20" subtotal="count" baseField="0" baseItem="0"/>
  </dataFields>
  <pivotTableStyleInfo name="PivotStyleLight16" showRowHeaders="1" showColHeaders="1" showRowStripes="0" showColStripes="0" showLastColumn="1"/>
</pivotTableDefinition>
</file>

<file path=xl/pivotTables/pivotTable39.xml><?xml version="1.0" encoding="utf-8"?>
<pivotTableDefinition xmlns="http://schemas.openxmlformats.org/spreadsheetml/2006/main" name="Tabela dinâmica1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85:BR93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3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H-Fizeram-me outras coisas" fld="23" subtotal="count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ela dinâ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G1:BJ5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axis="axisRow" dataFiel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3-Ano de Escolaridade" fld="3" subtotal="count" baseField="0" baseItem="0"/>
  </dataFields>
  <pivotTableStyleInfo name="PivotStyleLight16" showRowHeaders="1" showColHeaders="1" showRowStripes="0" showColStripes="0" showLastColumn="1"/>
</pivotTableDefinition>
</file>

<file path=xl/pivotTables/pivotTable40.xml><?xml version="1.0" encoding="utf-8"?>
<pivotTableDefinition xmlns="http://schemas.openxmlformats.org/spreadsheetml/2006/main" name="Tabela dinâmica2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26:CA34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7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D-No recreio" fld="27" subtotal="count" baseField="0" baseItem="0"/>
  </dataFields>
  <pivotTableStyleInfo name="PivotStyleLight16" showRowHeaders="1" showColHeaders="1" showRowStripes="0" showColStripes="0" showLastColumn="1"/>
</pivotTableDefinition>
</file>

<file path=xl/pivotTables/pivotTable41.xml><?xml version="1.0" encoding="utf-8"?>
<pivotTableDefinition xmlns="http://schemas.openxmlformats.org/spreadsheetml/2006/main" name="Tabela dinâmica2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14:CA2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5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B-Nos corredores" fld="25" subtotal="count" baseField="0" baseItem="0"/>
  </dataFields>
  <pivotTableStyleInfo name="PivotStyleLight16" showRowHeaders="1" showColHeaders="1" showRowStripes="0" showColStripes="0" showLastColumn="1"/>
</pivotTableDefinition>
</file>

<file path=xl/pivotTables/pivotTable42.xml><?xml version="1.0" encoding="utf-8"?>
<pivotTableDefinition xmlns="http://schemas.openxmlformats.org/spreadsheetml/2006/main" name="Tabela dinâmica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A30:BH38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9">
        <item x="5"/>
        <item x="0"/>
        <item m="1" x="7"/>
        <item x="3"/>
        <item x="1"/>
        <item x="6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5"/>
  </colFields>
  <colItems count="7">
    <i>
      <x/>
    </i>
    <i>
      <x v="1"/>
    </i>
    <i>
      <x v="3"/>
    </i>
    <i>
      <x v="4"/>
    </i>
    <i>
      <x v="5"/>
    </i>
    <i>
      <x v="7"/>
    </i>
    <i t="grand">
      <x/>
    </i>
  </colItems>
  <dataFields count="1">
    <dataField name="Contagem de 14-Quantas vezes te fizeram mal, dentro da escola, desde que as aulas começaram?" fld="15" subtotal="count" baseField="0" baseItem="0"/>
  </dataFields>
  <pivotTableStyleInfo name="PivotStyleLight16" showRowHeaders="1" showColHeaders="1" showRowStripes="0" showColStripes="0" showLastColumn="1"/>
</pivotTableDefinition>
</file>

<file path=xl/pivotTables/pivotTable43.xml><?xml version="1.0" encoding="utf-8"?>
<pivotTableDefinition xmlns="http://schemas.openxmlformats.org/spreadsheetml/2006/main" name="Tabela dinâmica7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N51:CR59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4"/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5"/>
  </colFields>
  <colItems count="4">
    <i>
      <x/>
    </i>
    <i>
      <x v="2"/>
    </i>
    <i>
      <x v="3"/>
    </i>
    <i t="grand">
      <x/>
    </i>
  </colItems>
  <dataFields count="1">
    <dataField name="Contagem de 17B - Quem é que te fez mal? - Muitas meninas" fld="35" subtotal="count" baseField="0" baseItem="0"/>
  </dataFields>
  <pivotTableStyleInfo name="PivotStyleLight16" showRowHeaders="1" showColHeaders="1" showRowStripes="0" showColStripes="0" showLastColumn="1"/>
</pivotTableDefinition>
</file>

<file path=xl/pivotTables/pivotTable44.xml><?xml version="1.0" encoding="utf-8"?>
<pivotTableDefinition xmlns="http://schemas.openxmlformats.org/spreadsheetml/2006/main" name="Tabela dinâmica1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39:BR47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9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D-Meteram-me medo" fld="19" subtotal="count" baseField="0" baseItem="0"/>
  </dataFields>
  <pivotTableStyleInfo name="PivotStyleLight16" showRowHeaders="1" showColHeaders="1" showRowStripes="0" showColStripes="0" showLastColumn="1"/>
</pivotTableDefinition>
</file>

<file path=xl/pivotTables/pivotTable45.xml><?xml version="1.0" encoding="utf-8"?>
<pivotTableDefinition xmlns="http://schemas.openxmlformats.org/spreadsheetml/2006/main" name="Tabela dinâmica2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N14:CR2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0"/>
        <item x="2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2"/>
  </colFields>
  <colItems count="4">
    <i>
      <x v="1"/>
    </i>
    <i>
      <x v="2"/>
    </i>
    <i>
      <x v="3"/>
    </i>
    <i t="grand">
      <x/>
    </i>
  </colItems>
  <dataFields count="1">
    <dataField name="Contagem de 17B - Quem é que te fez mal? - Um menino" fld="32" subtotal="count" baseField="0" baseItem="0"/>
  </dataFields>
  <pivotTableStyleInfo name="PivotStyleLight16" showRowHeaders="1" showColHeaders="1" showRowStripes="0" showColStripes="0" showLastColumn="1"/>
</pivotTableDefinition>
</file>

<file path=xl/pivotTables/pivotTable46.xml><?xml version="1.0" encoding="utf-8"?>
<pivotTableDefinition xmlns="http://schemas.openxmlformats.org/spreadsheetml/2006/main" name="Tabela dinâmica10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26:BR34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8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C-Tiraram-me coisas" fld="18" subtotal="count" baseField="0" baseItem="0"/>
  </dataFields>
  <pivotTableStyleInfo name="PivotStyleLight16" showRowHeaders="1" showColHeaders="1" showRowStripes="0" showColStripes="0" showLastColumn="1"/>
</pivotTableDefinition>
</file>

<file path=xl/pivotTables/pivotTable47.xml><?xml version="1.0" encoding="utf-8"?>
<pivotTableDefinition xmlns="http://schemas.openxmlformats.org/spreadsheetml/2006/main" name="Tabela dinâmica18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63:BZ7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6"/>
  </colFields>
  <colItems count="4">
    <i>
      <x/>
    </i>
    <i>
      <x v="1"/>
    </i>
    <i>
      <x v="2"/>
    </i>
    <i t="grand">
      <x/>
    </i>
  </colItems>
  <dataFields count="1">
    <dataField name="Contagem de C-Na sala de aula" fld="26" subtotal="count" baseField="0" baseItem="0"/>
  </dataFields>
  <pivotTableStyleInfo name="PivotStyleLight16" showRowHeaders="1" showColHeaders="1" showRowStripes="0" showColStripes="0" showLastColumn="1"/>
</pivotTableDefinition>
</file>

<file path=xl/pivotTables/pivotTable48.xml><?xml version="1.0" encoding="utf-8"?>
<pivotTableDefinition xmlns="http://schemas.openxmlformats.org/spreadsheetml/2006/main" name="Tabela dinâmica20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39:CA47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8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E-No refeitório" fld="28" subtotal="count" baseField="0" baseItem="0"/>
  </dataFields>
  <pivotTableStyleInfo name="PivotStyleLight16" showRowHeaders="1" showColHeaders="1" showRowStripes="0" showColStripes="0" showLastColumn="1"/>
</pivotTableDefinition>
</file>

<file path=xl/pivotTables/pivotTable49.xml><?xml version="1.0" encoding="utf-8"?>
<pivotTableDefinition xmlns="http://schemas.openxmlformats.org/spreadsheetml/2006/main" name="Tabela dinâmica6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A18:BF26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4"/>
        <item x="1"/>
        <item m="1" x="6"/>
        <item x="2"/>
        <item x="0"/>
        <item x="3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4"/>
  </colFields>
  <colItems count="5">
    <i>
      <x/>
    </i>
    <i>
      <x v="1"/>
    </i>
    <i>
      <x v="4"/>
    </i>
    <i>
      <x v="6"/>
    </i>
    <i t="grand">
      <x/>
    </i>
  </colItems>
  <dataFields count="1">
    <dataField name="Contagem de 13-Quantas vezes ficaste sozinho no recreio porque não quiseram brincar contigo?" fld="14" subtotal="count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ela dinâmica1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51:BX59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0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E-Chamaram-me nomes feios" fld="20" subtotal="count" baseField="0" baseItem="0"/>
  </dataFields>
  <pivotTableStyleInfo name="PivotStyleLight16" showRowHeaders="1" showColHeaders="1" showRowStripes="0" showColStripes="0" showLastColumn="1"/>
</pivotTableDefinition>
</file>

<file path=xl/pivotTables/pivotTable50.xml><?xml version="1.0" encoding="utf-8"?>
<pivotTableDefinition xmlns="http://schemas.openxmlformats.org/spreadsheetml/2006/main" name="Tabela dinâmica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N39:CR47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3"/>
        <item x="0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4"/>
  </colFields>
  <colItems count="4">
    <i>
      <x/>
    </i>
    <i>
      <x v="2"/>
    </i>
    <i>
      <x v="3"/>
    </i>
    <i t="grand">
      <x/>
    </i>
  </colItems>
  <dataFields count="1">
    <dataField name="Contagem de 17B - Quem é que te fez mal? - Muitos meninos" fld="34" subtotal="count" baseField="0" baseItem="0"/>
  </dataFields>
  <pivotTableStyleInfo name="PivotStyleLight16" showRowHeaders="1" showColHeaders="1" showRowStripes="0" showColStripes="0" showLastColumn="1"/>
</pivotTableDefinition>
</file>

<file path=xl/pivotTables/pivotTable51.xml><?xml version="1.0" encoding="utf-8"?>
<pivotTableDefinition xmlns="http://schemas.openxmlformats.org/spreadsheetml/2006/main" name="Tabela dinâmica8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3:BQ1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6"/>
  </colFields>
  <colItems count="4">
    <i>
      <x v="1"/>
    </i>
    <i>
      <x v="2"/>
    </i>
    <i>
      <x v="3"/>
    </i>
    <i t="grand">
      <x/>
    </i>
  </colItems>
  <dataFields count="1">
    <dataField name="Contagem de 15-Como é que te fizeram mal? A- Ninguém se meteu comigo" fld="16" subtotal="count" baseField="0" baseItem="0"/>
  </dataFields>
  <pivotTableStyleInfo name="PivotStyleLight16" showRowHeaders="1" showColHeaders="1" showRowStripes="0" showColStripes="0" showLastColumn="1"/>
</pivotTableDefinition>
</file>

<file path=xl/pivotTables/pivotTable52.xml><?xml version="1.0" encoding="utf-8"?>
<pivotTableDefinition xmlns="http://schemas.openxmlformats.org/spreadsheetml/2006/main" name="Tabela dinâmica1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74:BR8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G-Andaram a segredar e a falar sobre mim" fld="22" subtotal="count" baseField="0" baseItem="0"/>
  </dataFields>
  <pivotTableStyleInfo name="PivotStyleLight16" showRowHeaders="1" showColHeaders="1" showRowStripes="0" showColStripes="0" showLastColumn="1"/>
</pivotTableDefinition>
</file>

<file path=xl/pivotTables/pivotTable53.xml><?xml version="1.0" encoding="utf-8"?>
<pivotTableDefinition xmlns="http://schemas.openxmlformats.org/spreadsheetml/2006/main" name="Tabela dinâmica2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N3:CR1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3"/>
        <item x="1"/>
        <item x="0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1"/>
  </colFields>
  <colItems count="4">
    <i>
      <x v="1"/>
    </i>
    <i>
      <x v="2"/>
    </i>
    <i>
      <x v="3"/>
    </i>
    <i t="grand">
      <x/>
    </i>
  </colItems>
  <dataFields count="1">
    <dataField name="Contagem de 17-Quem é que te fez mal? - Ninguém" fld="31" subtotal="count" baseField="0" baseItem="0"/>
  </dataFields>
  <pivotTableStyleInfo name="PivotStyleLight16" showRowHeaders="1" showColHeaders="1" showRowStripes="0" showColStripes="0" showLastColumn="1"/>
</pivotTableDefinition>
</file>

<file path=xl/pivotTables/pivotTable54.xml><?xml version="1.0" encoding="utf-8"?>
<pivotTableDefinition xmlns="http://schemas.openxmlformats.org/spreadsheetml/2006/main" name="Tabela dinâmica9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M14:BR2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7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B-Bateram-me, deram-me murros e pontapés" fld="17" subtotal="count" baseField="0" baseItem="0"/>
  </dataFields>
  <pivotTableStyleInfo name="PivotStyleLight16" showRowHeaders="1" showColHeaders="1" showRowStripes="0" showColStripes="0" showLastColumn="1"/>
</pivotTableDefinition>
</file>

<file path=xl/pivotTables/pivotTable55.xml><?xml version="1.0" encoding="utf-8"?>
<pivotTableDefinition xmlns="http://schemas.openxmlformats.org/spreadsheetml/2006/main" name="Tabela dinâmica2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V3:CA1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4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16-Em que sítios te fizeram mal? A-Em lado nenhum" fld="24" subtotal="count" baseField="0" baseItem="0"/>
  </dataFields>
  <pivotTableStyleInfo name="PivotStyleLight16" showRowHeaders="1" showColHeaders="1" showRowStripes="0" showColStripes="0" showLastColumn="1"/>
</pivotTableDefinition>
</file>

<file path=xl/pivotTables/pivotTable56.xml><?xml version="1.0" encoding="utf-8"?>
<pivotTableDefinition xmlns="http://schemas.openxmlformats.org/spreadsheetml/2006/main" name="Tabela dinâ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A1:BD5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axis="axisRow" dataFiel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3-Ano de Escolaridade" fld="3" subtotal="count" baseField="0" baseItem="0"/>
  </dataFields>
  <pivotTableStyleInfo name="PivotStyleLight16" showRowHeaders="1" showColHeaders="1" showRowStripes="0" showColStripes="0" showLastColumn="1"/>
</pivotTableDefinition>
</file>

<file path=xl/pivotTables/pivotTable57.xml><?xml version="1.0" encoding="utf-8"?>
<pivotTableDefinition xmlns="http://schemas.openxmlformats.org/spreadsheetml/2006/main" name="Tabela dinâmica27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N26:CR34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1"/>
        <item x="4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1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3"/>
  </colFields>
  <colItems count="4">
    <i>
      <x v="1"/>
    </i>
    <i>
      <x v="2"/>
    </i>
    <i>
      <x v="3"/>
    </i>
    <i t="grand">
      <x/>
    </i>
  </colItems>
  <dataFields count="1">
    <dataField name="Contagem de 17B - Quem é que te fez mal? - Uma menina" fld="33" subtotal="count" baseField="0" baseItem="0"/>
  </dataFields>
  <pivotTableStyleInfo name="PivotStyleLight16" showRowHeaders="1" showColHeaders="1" showRowStripes="0" showColStripes="0" showLastColumn="1"/>
</pivotTableDefinition>
</file>

<file path=xl/pivotTables/pivotTable58.xml><?xml version="1.0" encoding="utf-8"?>
<pivotTableDefinition xmlns="http://schemas.openxmlformats.org/spreadsheetml/2006/main" name="Tabela dinâmica28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A42:BD47" firstHeaderRow="1" firstDataRow="2" firstDataCol="1"/>
  <pivotFields count="42"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axis="axisRow" dataField="1" showAll="0">
      <items count="6">
        <item x="1"/>
        <item x="4"/>
        <item h="1" x="2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4">
    <i>
      <x/>
    </i>
    <i>
      <x v="1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ntagem de 5-Já alguma vez chumbaste? Quantas?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59.xml><?xml version="1.0" encoding="utf-8"?>
<pivotTableDefinition xmlns="http://schemas.openxmlformats.org/spreadsheetml/2006/main" name="Tabela dinâmica1" cacheId="5" applyNumberFormats="0" applyBorderFormats="0" applyFontFormats="0" applyPatternFormats="0" applyAlignmentFormats="0" applyWidthHeightFormats="1" dataCaption="Valores" updatedVersion="4" minRefreshableVersion="3" showCalcMbrs="0" useAutoFormatting="1" rowGrandTotals="0" colGrandTotals="0" itemPrintTitles="1" createdVersion="3" indent="0" outline="1" outlineData="1" multipleFieldFilters="0" rowHeaderCaption="Ano/Turma">
  <location ref="Y3:AI116" firstHeaderRow="1" firstDataRow="2" firstDataCol="1"/>
  <pivotFields count="19">
    <pivotField axis="axisRow" showAll="0" defaultSubtotal="0">
      <items count="2">
        <item x="0"/>
        <item x="1"/>
      </items>
    </pivotField>
    <pivotField axis="axisRow" showAll="0" defaultSubtotal="0">
      <items count="3">
        <item x="0"/>
        <item x="1"/>
        <item x="2"/>
      </items>
    </pivotField>
    <pivotField showAll="0" defaultSubtotal="0"/>
    <pivotField axis="axisRow" showAll="0" defaultSubtotal="0">
      <items count="108">
        <item x="11"/>
        <item x="20"/>
        <item x="12"/>
        <item x="13"/>
        <item x="14"/>
        <item x="15"/>
        <item x="16"/>
        <item x="17"/>
        <item x="18"/>
        <item x="19"/>
        <item x="0"/>
        <item x="9"/>
        <item x="10"/>
        <item x="1"/>
        <item x="2"/>
        <item x="3"/>
        <item x="4"/>
        <item x="5"/>
        <item x="6"/>
        <item x="7"/>
        <item x="8"/>
        <item h="1"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h="1"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h="1" x="107"/>
      </items>
    </pivotField>
    <pivotField showAll="0" defaultSubtotal="0"/>
    <pivotField dataField="1" numFmtId="43" showAll="0" defaultSubtotal="0"/>
    <pivotField dataField="1" showAll="0" defaultSubtotal="0"/>
    <pivotField dataField="1" showAll="0" defaultSubtotal="0"/>
    <pivotField dataField="1" showAll="0" defaultSubtotal="0"/>
    <pivotField showAll="0" defaultSubtotal="0"/>
    <pivotField dataField="1" numFmtId="43" showAll="0" defaultSubtotal="0"/>
    <pivotField showAll="0" defaultSubtotal="0"/>
    <pivotField dataField="1" numFmtId="43" showAll="0" defaultSubtotal="0"/>
    <pivotField showAll="0" defaultSubtotal="0"/>
    <pivotField dataField="1" numFmtId="43" showAll="0" defaultSubtotal="0"/>
    <pivotField showAll="0" defaultSubtotal="0"/>
    <pivotField dataField="1" numFmtId="43" showAll="0" defaultSubtotal="0"/>
    <pivotField dataField="1" showAll="0" defaultSubtotal="0"/>
    <pivotField dataField="1" showAll="0" defaultSubtotal="0"/>
  </pivotFields>
  <rowFields count="3">
    <field x="0"/>
    <field x="1"/>
    <field x="3"/>
  </rowFields>
  <rowItems count="11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1">
      <x v="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1">
      <x v="2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>
      <x v="1"/>
    </i>
    <i r="1">
      <x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1">
      <x v="1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Agressão" fld="5" subtotal="max" baseField="0" baseItem="0"/>
    <dataField name="Isolamento Social" fld="10" subtotal="max" baseField="0" baseItem="0"/>
    <dataField name="Liderança" fld="12" subtotal="max" baseField="0" baseItem="0"/>
    <dataField name="Conduta Pró-Social" fld="14" subtotal="max" baseField="0" baseItem="0"/>
    <dataField name="Vitimação" fld="16" subtotal="max" baseField="0" baseItem="0"/>
    <dataField name="Preferências%" fld="17" subtotal="max" baseField="0" baseItem="0"/>
    <dataField name="Rejeições%" fld="18" subtotal="max" baseField="0" baseItem="0"/>
    <dataField name="Alunos NEE " fld="6" subtotal="max" baseField="0" baseItem="0"/>
    <dataField name="Alunos RSI" fld="7" subtotal="max" baseField="0" baseItem="0"/>
    <dataField name="Alunos ASE" fld="8" subtotal="max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ela dinâmica6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G18:BL26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4"/>
        <item x="1"/>
        <item m="1" x="6"/>
        <item x="2"/>
        <item x="0"/>
        <item x="3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4"/>
  </colFields>
  <colItems count="5">
    <i>
      <x/>
    </i>
    <i>
      <x v="1"/>
    </i>
    <i>
      <x v="4"/>
    </i>
    <i>
      <x v="6"/>
    </i>
    <i t="grand">
      <x/>
    </i>
  </colItems>
  <dataFields count="1">
    <dataField name="Contagem de 13-Quantas vezes ficaste sozinho no recreio porque não quiseram brincar contigo?" fld="14" subtotal="count" baseField="0" baseItem="0"/>
  </dataFields>
  <pivotTableStyleInfo name="PivotStyleLight16" showRowHeaders="1" showColHeaders="1" showRowStripes="0" showColStripes="0" showLastColumn="1"/>
</pivotTableDefinition>
</file>

<file path=xl/pivotTables/pivotTable60.xml><?xml version="1.0" encoding="utf-8"?>
<pivotTableDefinition xmlns="http://schemas.openxmlformats.org/spreadsheetml/2006/main" name="Tabela dinâmica3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G13:M20" firstHeaderRow="1" firstDataRow="2" firstDataCol="1"/>
  <pivotFields count="5"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showAll="0" defaultSubtotal="0"/>
    <pivotField showAll="0"/>
    <pivotField axis="axisRow" dataField="1" showAll="0" defaultSubtotal="0">
      <items count="6">
        <item x="5"/>
        <item x="1"/>
        <item x="2"/>
        <item x="3"/>
        <item x="0"/>
        <item h="1" x="4"/>
      </items>
    </pivotField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Categoria Mães" fld="4" subtotal="count" baseField="0" baseItem="0"/>
  </dataFields>
  <pivotTableStyleInfo name="PivotStyleLight16" showRowHeaders="1" showColHeaders="1" showRowStripes="0" showColStripes="0" showLastColumn="1"/>
</pivotTableDefinition>
</file>

<file path=xl/pivotTables/pivotTable61.xml><?xml version="1.0" encoding="utf-8"?>
<pivotTableDefinition xmlns="http://schemas.openxmlformats.org/spreadsheetml/2006/main" name="Tabela dinâ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G51:M58" firstHeaderRow="1" firstDataRow="2" firstDataCol="1"/>
  <pivotFields count="5"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showAll="0" defaultSubtotal="0"/>
    <pivotField showAll="0"/>
    <pivotField axis="axisRow" dataField="1" showAll="0" defaultSubtotal="0">
      <items count="6">
        <item x="5"/>
        <item x="1"/>
        <item x="2"/>
        <item x="3"/>
        <item x="0"/>
        <item h="1" x="4"/>
      </items>
    </pivotField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Categoria2" fld="4" subtotal="count" baseField="0" baseItem="0"/>
  </dataFields>
  <pivotTableStyleInfo name="PivotStyleLight16" showRowHeaders="1" showColHeaders="1" showRowStripes="0" showColStripes="0" showLastColumn="1"/>
</pivotTableDefinition>
</file>

<file path=xl/pivotTables/pivotTable62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G3:M9" firstHeaderRow="1" firstDataRow="2" firstDataCol="1"/>
  <pivotFields count="5"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axis="axisRow" dataField="1" showAll="0" defaultSubtotal="0">
      <items count="6">
        <item x="3"/>
        <item m="1" x="5"/>
        <item x="2"/>
        <item x="0"/>
        <item x="1"/>
        <item h="1" x="4"/>
      </items>
    </pivotField>
    <pivotField showAll="0"/>
    <pivotField showAll="0" defaultSubtotal="0"/>
  </pivotFields>
  <rowFields count="1">
    <field x="2"/>
  </rowFields>
  <rowItems count="5">
    <i>
      <x/>
    </i>
    <i>
      <x v="2"/>
    </i>
    <i>
      <x v="3"/>
    </i>
    <i>
      <x v="4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Categoria Pais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63.xml><?xml version="1.0" encoding="utf-8"?>
<pivotTableDefinition xmlns="http://schemas.openxmlformats.org/spreadsheetml/2006/main" name="Tabela dinâmica10" cacheId="6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AA1:AC5" firstHeaderRow="1" firstDataRow="2" firstDataCol="1"/>
  <pivotFields count="4">
    <pivotField showAll="0"/>
    <pivotField axis="axisRow" showAll="0">
      <items count="5">
        <item x="1"/>
        <item x="0"/>
        <item h="1" m="1" x="3"/>
        <item h="1" m="1" x="2"/>
        <item t="default"/>
      </items>
    </pivotField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a de Agressão" fld="2" baseField="0" baseItem="0"/>
    <dataField name="Soma de Vitimação" fld="3" baseField="0" baseItem="0"/>
  </dataFields>
  <pivotTableStyleInfo name="PivotStyleLight16" showRowHeaders="1" showColHeaders="1" showRowStripes="0" showColStripes="0" showLastColumn="1"/>
</pivotTableDefinition>
</file>

<file path=xl/pivotTables/pivotTable64.xml><?xml version="1.0" encoding="utf-8"?>
<pivotTableDefinition xmlns="http://schemas.openxmlformats.org/spreadsheetml/2006/main" name="Tabela dinâmica6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29:F32" firstHeaderRow="1" firstDataRow="2" firstDataCol="1"/>
  <pivotFields count="42"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x="0"/>
        <item m="1" x="7"/>
        <item h="1" x="3"/>
        <item x="1"/>
        <item x="6"/>
        <item x="4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0"/>
  </rowFields>
  <rowItems count="2">
    <i>
      <x v="3"/>
    </i>
    <i t="grand">
      <x/>
    </i>
  </rowItems>
  <colFields count="1">
    <field x="15"/>
  </colFields>
  <colItems count="4">
    <i>
      <x/>
    </i>
    <i>
      <x v="6"/>
    </i>
    <i>
      <x v="7"/>
    </i>
    <i t="grand">
      <x/>
    </i>
  </colItems>
  <dataFields count="1">
    <dataField name="Contar de G-Outro sítio" fld="30" subtotal="count" baseField="0" baseItem="0"/>
  </dataFields>
  <pivotTableStyleInfo name="PivotStyleLight16" showRowHeaders="1" showColHeaders="1" showRowStripes="0" showColStripes="0" showLastColumn="1"/>
</pivotTableDefinition>
</file>

<file path=xl/pivotTables/pivotTable65.xml><?xml version="1.0" encoding="utf-8"?>
<pivotTableDefinition xmlns="http://schemas.openxmlformats.org/spreadsheetml/2006/main" name="Tabela dinâmica2" cacheId="0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AA8:AC12" firstHeaderRow="1" firstDataRow="2" firstDataCol="1"/>
  <pivotFields count="8"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 defaultSubtotal="0"/>
    <pivotField showAll="0" defaultSubtotal="0"/>
    <pivotField dataField="1" showAll="0" defaultSubtotal="0"/>
    <pivotField dataField="1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a de Agressão2" fld="6" baseField="0" baseItem="0"/>
    <dataField name="Soma de Vitimação2" fld="7" baseField="0" baseItem="0"/>
  </dataFields>
  <pivotTableStyleInfo name="PivotStyleLight16" showRowHeaders="1" showColHeaders="1" showRowStripes="0" showColStripes="0" showLastColumn="1"/>
</pivotTableDefinition>
</file>

<file path=xl/pivotTables/pivotTable66.xml><?xml version="1.0" encoding="utf-8"?>
<pivotTableDefinition xmlns="http://schemas.openxmlformats.org/spreadsheetml/2006/main" name="Tabela dinâmica4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15:E18" firstHeaderRow="1" firstDataRow="2" firstDataCol="1"/>
  <pivotFields count="42"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x="0"/>
        <item x="5"/>
        <item m="1" x="7"/>
        <item h="1" x="3"/>
        <item x="1"/>
        <item x="6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8"/>
  </rowFields>
  <rowItems count="2"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Contar de E-No refeitório" fld="28" subtotal="count" baseField="0" baseItem="0"/>
  </dataFields>
  <pivotTableStyleInfo name="PivotStyleLight16" showRowHeaders="1" showColHeaders="1" showRowStripes="0" showColStripes="0" showLastColumn="1"/>
</pivotTableDefinition>
</file>

<file path=xl/pivotTables/pivotTable67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2:H5" firstHeaderRow="1" firstDataRow="2" firstDataCol="1"/>
  <pivotFields count="42"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x="0"/>
        <item x="2"/>
        <item m="1" x="7"/>
        <item x="5"/>
        <item x="3"/>
        <item x="1"/>
        <item x="6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5"/>
  </rowFields>
  <rowItems count="2">
    <i>
      <x v="3"/>
    </i>
    <i t="grand">
      <x/>
    </i>
  </rowItems>
  <colFields count="1">
    <field x="15"/>
  </colFields>
  <colItems count="6">
    <i>
      <x/>
    </i>
    <i>
      <x v="1"/>
    </i>
    <i>
      <x v="3"/>
    </i>
    <i>
      <x v="4"/>
    </i>
    <i>
      <x v="6"/>
    </i>
    <i t="grand">
      <x/>
    </i>
  </colItems>
  <dataFields count="1">
    <dataField name="Contar de B-Nos corredores" fld="25" subtotal="count" baseField="0" baseItem="0"/>
  </dataFields>
  <pivotTableStyleInfo name="PivotStyleLight16" showRowHeaders="1" showColHeaders="1" showRowStripes="0" showColStripes="0" showLastColumn="1"/>
</pivotTableDefinition>
</file>

<file path=xl/pivotTables/pivotTable68.xml><?xml version="1.0" encoding="utf-8"?>
<pivotTableDefinition xmlns="http://schemas.openxmlformats.org/spreadsheetml/2006/main" name="Tabela dinâmica11" cacheId="7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AF1:AJ5" firstHeaderRow="1" firstDataRow="2" firstDataCol="1"/>
  <pivotFields count="6">
    <pivotField showAll="0"/>
    <pivotField axis="axisRow" showAll="0">
      <items count="5">
        <item x="1"/>
        <item x="0"/>
        <item m="1" x="3"/>
        <item m="1" x="2"/>
        <item t="default"/>
      </items>
    </pivotField>
    <pivotField showAll="0"/>
    <pivotField showAll="0"/>
    <pivotField showAll="0" defaultSubtotal="0"/>
    <pivotField axis="axisCol" dataField="1" showAll="0" defaultSubtotal="0">
      <items count="7">
        <item x="0"/>
        <item x="6"/>
        <item x="5"/>
        <item h="1" x="3"/>
        <item h="1" x="2"/>
        <item h="1" x="1"/>
        <item h="1" x="4"/>
      </items>
    </pivotField>
  </pivotFields>
  <rowFields count="1">
    <field x="1"/>
  </rowFields>
  <rowItems count="3">
    <i>
      <x/>
    </i>
    <i>
      <x v="1"/>
    </i>
    <i t="grand">
      <x/>
    </i>
  </rowItems>
  <colFields count="1">
    <field x="5"/>
  </colFields>
  <colItems count="4">
    <i>
      <x/>
    </i>
    <i>
      <x v="1"/>
    </i>
    <i>
      <x v="2"/>
    </i>
    <i t="grand">
      <x/>
    </i>
  </colItems>
  <dataFields count="1">
    <dataField name="Contar de Agressor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69.xml><?xml version="1.0" encoding="utf-8"?>
<pivotTableDefinition xmlns="http://schemas.openxmlformats.org/spreadsheetml/2006/main" name="Tabela dinâmica3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9:H12" firstHeaderRow="1" firstDataRow="2" firstDataCol="1"/>
  <pivotFields count="42"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x="0"/>
        <item x="2"/>
        <item x="5"/>
        <item m="1" x="7"/>
        <item h="1" x="3"/>
        <item x="1"/>
        <item x="6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7"/>
  </rowFields>
  <rowItems count="2">
    <i>
      <x v="3"/>
    </i>
    <i t="grand">
      <x/>
    </i>
  </rowItems>
  <colFields count="1">
    <field x="15"/>
  </colFields>
  <colItems count="6">
    <i>
      <x/>
    </i>
    <i>
      <x v="1"/>
    </i>
    <i>
      <x v="2"/>
    </i>
    <i>
      <x v="5"/>
    </i>
    <i>
      <x v="6"/>
    </i>
    <i t="grand">
      <x/>
    </i>
  </colItems>
  <dataFields count="1">
    <dataField name="Contar de D-No recreio" fld="27" subtotal="count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Tabela dinâmica8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3:BW11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6"/>
  </colFields>
  <colItems count="4">
    <i>
      <x v="1"/>
    </i>
    <i>
      <x v="2"/>
    </i>
    <i>
      <x v="3"/>
    </i>
    <i t="grand">
      <x/>
    </i>
  </colItems>
  <dataFields count="1">
    <dataField name="Contagem de 1Ninguém me ajuda-Como é que te fizeram mal? A- Ninguém se meteu comigo" fld="16" subtotal="count" baseField="0" baseItem="0"/>
  </dataFields>
  <pivotTableStyleInfo name="PivotStyleLight16" showRowHeaders="1" showColHeaders="1" showRowStripes="0" showColStripes="0" showLastColumn="1"/>
</pivotTableDefinition>
</file>

<file path=xl/pivotTables/pivotTable70.xml><?xml version="1.0" encoding="utf-8"?>
<pivotTableDefinition xmlns="http://schemas.openxmlformats.org/spreadsheetml/2006/main" name="Tabela dinâmica12" cacheId="7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 ">
  <location ref="AF8:AJ12" firstHeaderRow="1" firstDataRow="2" firstDataCol="1"/>
  <pivotFields count="6">
    <pivotField showAll="0"/>
    <pivotField axis="axisRow" showAll="0">
      <items count="5">
        <item x="1"/>
        <item x="0"/>
        <item m="1" x="3"/>
        <item m="1" x="2"/>
        <item t="default"/>
      </items>
    </pivotField>
    <pivotField showAll="0"/>
    <pivotField showAll="0"/>
    <pivotField axis="axisCol" dataField="1" showAll="0" defaultSubtotal="0">
      <items count="7">
        <item x="0"/>
        <item x="2"/>
        <item x="5"/>
        <item h="1" x="3"/>
        <item h="1" x="1"/>
        <item h="1" x="6"/>
        <item h="1" x="4"/>
      </items>
    </pivotField>
    <pivotField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Contar de Vitima" fld="4" subtotal="count" baseField="0" baseItem="0"/>
  </dataFields>
  <pivotTableStyleInfo name="PivotStyleLight16" showRowHeaders="1" showColHeaders="1" showRowStripes="0" showColStripes="0" showLastColumn="1"/>
</pivotTableDefinition>
</file>

<file path=xl/pivotTables/pivotTable71.xml><?xml version="1.0" encoding="utf-8"?>
<pivotTableDefinition xmlns="http://schemas.openxmlformats.org/spreadsheetml/2006/main" name="Tabela dinâmica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22:E25" firstHeaderRow="1" firstDataRow="2" firstDataCol="1"/>
  <pivotFields count="42"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x="0"/>
        <item x="5"/>
        <item m="1" x="7"/>
        <item h="1" x="3"/>
        <item x="1"/>
        <item x="6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h="1" x="1"/>
        <item h="1" x="0"/>
        <item h="1" x="3"/>
        <item x="4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9"/>
  </rowFields>
  <rowItems count="2"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Contar de F-Nas casas de banho" fld="29" subtotal="count" baseField="0" baseItem="0"/>
  </dataFields>
  <pivotTableStyleInfo name="PivotStyleLight16" showRowHeaders="1" showColHeaders="1" showRowStripes="0" showColStripes="0" showLastColumn="1"/>
</pivotTableDefinition>
</file>

<file path=xl/pivotTables/pivotTable72.xml><?xml version="1.0" encoding="utf-8"?>
<pivotTableDefinition xmlns="http://schemas.openxmlformats.org/spreadsheetml/2006/main" name="Tabela dinâmica4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B2:H6" firstHeaderRow="1" firstDataRow="2" firstDataCol="1"/>
  <pivotFields count="42">
    <pivotField showAll="0"/>
    <pivotField axis="axisRow" dataField="1" showAll="0">
      <items count="5">
        <item x="1"/>
        <item x="0"/>
        <item h="1" x="2"/>
        <item h="1" x="3"/>
        <item t="default"/>
      </items>
    </pivotField>
    <pivotField axis="axisCol" showAll="0">
      <items count="9">
        <item m="1" x="7"/>
        <item x="2"/>
        <item x="0"/>
        <item x="5"/>
        <item x="6"/>
        <item x="1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Contar de 1-Sexo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73.xml><?xml version="1.0" encoding="utf-8"?>
<pivotTableDefinition xmlns="http://schemas.openxmlformats.org/spreadsheetml/2006/main" name="Tabela dinâmica10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45:E54" firstHeaderRow="1" firstDataRow="2" firstDataCol="1"/>
  <pivotFields count="42"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5">
        <item x="1"/>
        <item x="3"/>
        <item x="0"/>
        <item h="1" x="2"/>
        <item t="default"/>
      </items>
    </pivotField>
    <pivotField axis="axisRow" showAll="0">
      <items count="10">
        <item x="2"/>
        <item x="7"/>
        <item x="0"/>
        <item x="8"/>
        <item x="4"/>
        <item h="1" x="5"/>
        <item x="3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6"/>
    </i>
    <i>
      <x v="7"/>
    </i>
    <i t="grand">
      <x/>
    </i>
  </rowItems>
  <colFields count="1">
    <field x="8"/>
  </colFields>
  <colItems count="3">
    <i>
      <x v="1"/>
    </i>
    <i>
      <x v="2"/>
    </i>
    <i t="grand">
      <x/>
    </i>
  </colItems>
  <dataFields count="1">
    <dataField name="Contar de 7-O teu pai trabalha?" fld="8" subtotal="count" baseField="0" baseItem="0"/>
  </dataFields>
  <pivotTableStyleInfo name="PivotStyleLight16" showRowHeaders="1" showColHeaders="1" showRowStripes="0" showColStripes="0" showLastColumn="1"/>
</pivotTableDefinition>
</file>

<file path=xl/pivotTables/pivotTable74.xml><?xml version="1.0" encoding="utf-8"?>
<pivotTableDefinition xmlns="http://schemas.openxmlformats.org/spreadsheetml/2006/main" name="Tabela dinâmica21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22:D126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2"/>
  </colFields>
  <colItems count="2">
    <i>
      <x v="3"/>
    </i>
    <i t="grand">
      <x/>
    </i>
  </colItems>
  <dataFields count="1">
    <dataField name="Contar de G-Andaram a segredar e a falar sobre mim" fld="22" subtotal="count" baseField="0" baseItem="0"/>
  </dataFields>
  <pivotTableStyleInfo name="PivotStyleLight16" showRowHeaders="1" showColHeaders="1" showRowStripes="0" showColStripes="0" showLastColumn="1"/>
</pivotTableDefinition>
</file>

<file path=xl/pivotTables/pivotTable75.xml><?xml version="1.0" encoding="utf-8"?>
<pivotTableDefinition xmlns="http://schemas.openxmlformats.org/spreadsheetml/2006/main" name="Tabela dinâmica24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59:D163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1"/>
        <item h="1" x="0"/>
        <item h="1" x="3"/>
        <item x="4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9"/>
  </colFields>
  <colItems count="2">
    <i>
      <x v="3"/>
    </i>
    <i t="grand">
      <x/>
    </i>
  </colItems>
  <dataFields count="1">
    <dataField name="Contar de F-Nas casas de banho" fld="29" subtotal="count" baseField="0" baseItem="0"/>
  </dataFields>
  <pivotTableStyleInfo name="PivotStyleLight16" showRowHeaders="1" showColHeaders="1" showRowStripes="0" showColStripes="0" showLastColumn="1"/>
</pivotTableDefinition>
</file>

<file path=xl/pivotTables/pivotTable76.xml><?xml version="1.0" encoding="utf-8"?>
<pivotTableDefinition xmlns="http://schemas.openxmlformats.org/spreadsheetml/2006/main" name="Tabela dinâmica27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77:D181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1"/>
        <item x="4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3"/>
  </colFields>
  <colItems count="2">
    <i>
      <x v="3"/>
    </i>
    <i t="grand">
      <x/>
    </i>
  </colItems>
  <dataFields count="1">
    <dataField name="Contar de 17B - Quem é que te fez mal? - Uma menina" fld="33" subtotal="count" baseField="0" baseItem="0"/>
  </dataFields>
  <pivotTableStyleInfo name="PivotStyleLight16" showRowHeaders="1" showColHeaders="1" showRowStripes="0" showColStripes="0" showLastColumn="1"/>
</pivotTableDefinition>
</file>

<file path=xl/pivotTables/pivotTable77.xml><?xml version="1.0" encoding="utf-8"?>
<pivotTableDefinition xmlns="http://schemas.openxmlformats.org/spreadsheetml/2006/main" name="Tabela dinâmica14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80:G84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8">
        <item x="4"/>
        <item x="1"/>
        <item m="1" x="6"/>
        <item x="5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4"/>
  </colFields>
  <colItems count="5">
    <i>
      <x/>
    </i>
    <i>
      <x v="1"/>
    </i>
    <i>
      <x v="3"/>
    </i>
    <i>
      <x v="5"/>
    </i>
    <i t="grand">
      <x/>
    </i>
  </colItems>
  <dataFields count="1">
    <dataField name="Contar de 13-Quantas vezes ficaste sozinho no recreio porque não quiseram brincar contigo?" fld="14" subtotal="count" baseField="0" baseItem="0"/>
  </dataFields>
  <pivotTableStyleInfo name="PivotStyleLight16" showRowHeaders="1" showColHeaders="1" showRowStripes="0" showColStripes="0" showLastColumn="1"/>
</pivotTableDefinition>
</file>

<file path=xl/pivotTables/pivotTable78.xml><?xml version="1.0" encoding="utf-8"?>
<pivotTableDefinition xmlns="http://schemas.openxmlformats.org/spreadsheetml/2006/main" name="Tabela dinâmica33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212:G216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7">
        <item x="4"/>
        <item x="1"/>
        <item x="2"/>
        <item x="3"/>
        <item x="0"/>
        <item x="5"/>
        <item t="default"/>
      </items>
    </pivotField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40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r de 21-O que fazes quando vês que estão a fazer mal a um menino/menina da tua idade?" fld="40" subtotal="count" baseField="0" baseItem="0"/>
  </dataFields>
  <pivotTableStyleInfo name="PivotStyleLight16" showRowHeaders="1" showColHeaders="1" showRowStripes="0" showColStripes="0" showLastColumn="1"/>
</pivotTableDefinition>
</file>

<file path=xl/pivotTables/pivotTable79.xml><?xml version="1.0" encoding="utf-8"?>
<pivotTableDefinition xmlns="http://schemas.openxmlformats.org/spreadsheetml/2006/main" name="Tabela dinâmica25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65:D169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0"/>
  </colFields>
  <colItems count="2">
    <i>
      <x v="3"/>
    </i>
    <i t="grand">
      <x/>
    </i>
  </colItems>
  <dataFields count="1">
    <dataField name="Contar de G-Outro sítio" fld="30" subtotal="count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Tabela dinâmica2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CB14:CG22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5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B-Nos corredores" fld="25" subtotal="count" baseField="0" baseItem="0"/>
  </dataFields>
  <pivotTableStyleInfo name="PivotStyleLight16" showRowHeaders="1" showColHeaders="1" showRowStripes="0" showColStripes="0" showLastColumn="1"/>
</pivotTableDefinition>
</file>

<file path=xl/pivotTables/pivotTable80.xml><?xml version="1.0" encoding="utf-8"?>
<pivotTableDefinition xmlns="http://schemas.openxmlformats.org/spreadsheetml/2006/main" name="Tabela dinâmica7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 colHeaderCaption="  ">
  <location ref="B24:E30" firstHeaderRow="1" firstDataRow="2" firstDataCol="1"/>
  <pivotFields count="42">
    <pivotField showAll="0"/>
    <pivotField showAll="0"/>
    <pivotField showAll="0"/>
    <pivotField axis="axisCol" showAll="0">
      <items count="6">
        <item m="1" x="4"/>
        <item x="0"/>
        <item x="3"/>
        <item x="1"/>
        <item x="2"/>
        <item t="default"/>
      </items>
    </pivotField>
    <pivotField showAll="0"/>
    <pivotField showAll="0"/>
    <pivotField showAll="0"/>
    <pivotField axis="axisRow" dataField="1" showAll="0">
      <items count="7">
        <item x="0"/>
        <item x="2"/>
        <item x="3"/>
        <item h="1" x="4"/>
        <item x="1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Fields count="1">
    <field x="3"/>
  </colFields>
  <colItems count="3">
    <i>
      <x v="1"/>
    </i>
    <i>
      <x v="2"/>
    </i>
    <i t="grand">
      <x/>
    </i>
  </colItems>
  <dataFields count="1">
    <dataField name="Contar de 6-Tens irmãos?" fld="7" subtotal="count" baseField="0" baseItem="0"/>
  </dataFields>
  <pivotTableStyleInfo name="PivotStyleLight16" showRowHeaders="1" showColHeaders="1" showRowStripes="0" showColStripes="0" showLastColumn="1"/>
</pivotTableDefinition>
</file>

<file path=xl/pivotTables/pivotTable81.xml><?xml version="1.0" encoding="utf-8"?>
<pivotTableDefinition xmlns="http://schemas.openxmlformats.org/spreadsheetml/2006/main" name="Tabela dinâmica12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67:G72" firstHeaderRow="1" firstDataRow="2" firstDataCol="1"/>
  <pivotFields count="4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4"/>
        <item x="0"/>
        <item x="1"/>
        <item x="3"/>
        <item x="2"/>
        <item t="default"/>
      </items>
    </pivotField>
    <pivotField axis="axisCol" showAll="0">
      <items count="7">
        <item h="1" x="3"/>
        <item x="2"/>
        <item x="5"/>
        <item x="1"/>
        <item x="0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"/>
  </rowFields>
  <rowItems count="4">
    <i>
      <x/>
    </i>
    <i>
      <x v="1"/>
    </i>
    <i>
      <x v="3"/>
    </i>
    <i t="grand">
      <x/>
    </i>
  </rowItems>
  <colFields count="1">
    <field x="13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r de 11-Tens amigos? Quantos?" fld="12" subtotal="count" baseField="0" baseItem="0"/>
  </dataFields>
  <pivotTableStyleInfo name="PivotStyleLight16" showRowHeaders="1" showColHeaders="1" showRowStripes="0" showColStripes="0" showLastColumn="1"/>
</pivotTableDefinition>
</file>

<file path=xl/pivotTables/pivotTable82.xml><?xml version="1.0" encoding="utf-8"?>
<pivotTableDefinition xmlns="http://schemas.openxmlformats.org/spreadsheetml/2006/main" name="Tabela dinâmica32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B206:G210" firstHeaderRow="1" firstDataRow="2" firstDataCol="1"/>
  <pivotFields count="42">
    <pivotField showAll="0"/>
    <pivotField axis="axisRow" showAll="0">
      <items count="5">
        <item x="1"/>
        <item x="0"/>
        <item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7">
        <item h="1" x="4"/>
        <item x="2"/>
        <item x="0"/>
        <item x="3"/>
        <item x="1"/>
        <item h="1" x="5"/>
        <item t="default"/>
      </items>
    </pivotField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8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r de 19-Disseste aos teus pais que outros meninos te fizeram mal?" fld="38" subtotal="count" baseField="0" baseItem="0"/>
  </dataFields>
  <pivotTableStyleInfo name="PivotStyleLight16" showRowHeaders="1" showColHeaders="1" showRowStripes="0" showColStripes="0" showLastColumn="1"/>
</pivotTableDefinition>
</file>

<file path=xl/pivotTables/pivotTable83.xml><?xml version="1.0" encoding="utf-8"?>
<pivotTableDefinition xmlns="http://schemas.openxmlformats.org/spreadsheetml/2006/main" name="Tabela dinâmica29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89:D192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4"/>
        <item h="1" x="2"/>
        <item h="1" x="0"/>
        <item h="1"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"/>
  </rowFields>
  <rowItems count="2">
    <i>
      <x/>
    </i>
    <i t="grand">
      <x/>
    </i>
  </rowItems>
  <colFields count="1">
    <field x="35"/>
  </colFields>
  <colItems count="2">
    <i>
      <x/>
    </i>
    <i t="grand">
      <x/>
    </i>
  </colItems>
  <dataFields count="1">
    <dataField name="Contar de 17B - Quem é que te fez mal? - Muitas meninas" fld="35" subtotal="count" baseField="0" baseItem="0"/>
  </dataFields>
  <pivotTableStyleInfo name="PivotStyleLight16" showRowHeaders="1" showColHeaders="1" showRowStripes="0" showColStripes="0" showLastColumn="1"/>
</pivotTableDefinition>
</file>

<file path=xl/pivotTables/pivotTable84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35:D139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4"/>
  </colFields>
  <colItems count="2">
    <i>
      <x v="3"/>
    </i>
    <i t="grand">
      <x/>
    </i>
  </colItems>
  <dataFields count="1">
    <dataField name="Contar de 16-Em que sítios te fizeram mal? A-Em lado nenhum" fld="24" subtotal="count" baseField="0" baseItem="0"/>
  </dataFields>
  <pivotTableStyleInfo name="PivotStyleLight16" showRowHeaders="1" showColHeaders="1" showRowStripes="0" showColStripes="0" showLastColumn="1"/>
</pivotTableDefinition>
</file>

<file path=xl/pivotTables/pivotTable85.xml><?xml version="1.0" encoding="utf-8"?>
<pivotTableDefinition xmlns="http://schemas.openxmlformats.org/spreadsheetml/2006/main" name="Tabela dinâmica19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10:D114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0"/>
  </colFields>
  <colItems count="2">
    <i>
      <x v="3"/>
    </i>
    <i t="grand">
      <x/>
    </i>
  </colItems>
  <dataFields count="1">
    <dataField name="Contar de E-Chamaram-me nomes feios" fld="20" subtotal="count" baseField="0" baseItem="0"/>
  </dataFields>
  <pivotTableStyleInfo name="PivotStyleLight16" showRowHeaders="1" showColHeaders="1" showRowStripes="0" showColStripes="0" showLastColumn="1"/>
</pivotTableDefinition>
</file>

<file path=xl/pivotTables/pivotTable86.xml><?xml version="1.0" encoding="utf-8"?>
<pivotTableDefinition xmlns="http://schemas.openxmlformats.org/spreadsheetml/2006/main" name="Tabela dinâmica23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53:D157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8"/>
  </colFields>
  <colItems count="2">
    <i>
      <x v="3"/>
    </i>
    <i t="grand">
      <x/>
    </i>
  </colItems>
  <dataFields count="1">
    <dataField name="Contar de E-No refeitório" fld="28" subtotal="count" baseField="0" baseItem="0"/>
  </dataFields>
  <pivotTableStyleInfo name="PivotStyleLight16" showRowHeaders="1" showColHeaders="1" showRowStripes="0" showColStripes="0" showLastColumn="1"/>
</pivotTableDefinition>
</file>

<file path=xl/pivotTables/pivotTable87.xml><?xml version="1.0" encoding="utf-8"?>
<pivotTableDefinition xmlns="http://schemas.openxmlformats.org/spreadsheetml/2006/main" name="Tabela dinâmica11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56:E65" firstHeaderRow="1" firstDataRow="2" firstDataCol="1"/>
  <pivotFields count="4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5">
        <item h="1" x="2"/>
        <item x="1"/>
        <item x="0"/>
        <item h="1" x="3"/>
        <item t="default"/>
      </items>
    </pivotField>
    <pivotField axis="axisRow" showAll="0">
      <items count="10">
        <item x="4"/>
        <item x="8"/>
        <item x="1"/>
        <item x="7"/>
        <item x="3"/>
        <item x="5"/>
        <item x="0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8">
    <i>
      <x/>
    </i>
    <i>
      <x v="1"/>
    </i>
    <i>
      <x v="2"/>
    </i>
    <i>
      <x v="3"/>
    </i>
    <i>
      <x v="4"/>
    </i>
    <i>
      <x v="6"/>
    </i>
    <i>
      <x v="7"/>
    </i>
    <i t="grand">
      <x/>
    </i>
  </rowItems>
  <colFields count="1">
    <field x="10"/>
  </colFields>
  <colItems count="3">
    <i>
      <x v="1"/>
    </i>
    <i>
      <x v="2"/>
    </i>
    <i t="grand">
      <x/>
    </i>
  </colItems>
  <dataFields count="1">
    <dataField name="Contar de 9-A tua mãe trabalha?" fld="10" subtotal="count" baseField="0" baseItem="0"/>
  </dataFields>
  <pivotTableStyleInfo name="PivotStyleLight16" showRowHeaders="1" showColHeaders="1" showRowStripes="0" showColStripes="0" showLastColumn="1"/>
</pivotTableDefinition>
</file>

<file path=xl/pivotTables/pivotTable88.xml><?xml version="1.0" encoding="utf-8"?>
<pivotTableDefinition xmlns="http://schemas.openxmlformats.org/spreadsheetml/2006/main" name="Tabela dinâmica17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98:D102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8"/>
  </colFields>
  <colItems count="2">
    <i>
      <x v="3"/>
    </i>
    <i t="grand">
      <x/>
    </i>
  </colItems>
  <dataFields count="1">
    <dataField name="Contar de C-Tiraram-me coisas" fld="18" subtotal="count" baseField="0" baseItem="0"/>
  </dataFields>
  <pivotTableStyleInfo name="PivotStyleLight16" showRowHeaders="1" showColHeaders="1" showRowStripes="0" showColStripes="0" showLastColumn="1"/>
</pivotTableDefinition>
</file>

<file path=xl/pivotTables/pivotTable89.xml><?xml version="1.0" encoding="utf-8"?>
<pivotTableDefinition xmlns="http://schemas.openxmlformats.org/spreadsheetml/2006/main" name="Tabela dinâmica28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83:D187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h="1" x="3"/>
        <item h="1" x="0"/>
        <item h="1" x="2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4"/>
  </colFields>
  <colItems count="2">
    <i>
      <x/>
    </i>
    <i t="grand">
      <x/>
    </i>
  </colItems>
  <dataFields count="1">
    <dataField name="Contar de 17B - Quem é que te fez mal? - Muitos meninos" fld="34" subtotal="count" baseField="0" baseItem="0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Tabela dinâmica15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Idade">
  <location ref="BS85:BX93" firstHeaderRow="1" firstDataRow="2" firstDataCol="1"/>
  <pivotFields count="42"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axis="axisRow" multipleItemSelectionAllowed="1" showAll="0">
      <items count="6">
        <item x="0"/>
        <item x="3"/>
        <item h="1" x="1"/>
        <item h="1" x="2"/>
        <item h="1"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23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H-Fizeram-me outras coisas" fld="23" subtotal="count" baseField="0" baseItem="0"/>
  </dataFields>
  <pivotTableStyleInfo name="PivotStyleLight16" showRowHeaders="1" showColHeaders="1" showRowStripes="0" showColStripes="0" showLastColumn="1"/>
</pivotTableDefinition>
</file>

<file path=xl/pivotTables/pivotTable90.xml><?xml version="1.0" encoding="utf-8"?>
<pivotTableDefinition xmlns="http://schemas.openxmlformats.org/spreadsheetml/2006/main" name="Tabela dinâmica18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04:D108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9"/>
  </colFields>
  <colItems count="2">
    <i>
      <x v="3"/>
    </i>
    <i t="grand">
      <x/>
    </i>
  </colItems>
  <dataFields count="1">
    <dataField name="Contar de D-Meteram-me medo" fld="19" subtotal="count" baseField="0" baseItem="0"/>
  </dataFields>
  <pivotTableStyleInfo name="PivotStyleLight16" showRowHeaders="1" showColHeaders="1" showRowStripes="0" showColStripes="0" showLastColumn="1"/>
</pivotTableDefinition>
</file>

<file path=xl/pivotTables/pivotTable91.xml><?xml version="1.0" encoding="utf-8"?>
<pivotTableDefinition xmlns="http://schemas.openxmlformats.org/spreadsheetml/2006/main" name="Tabela dinâmica2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41:D145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5"/>
  </colFields>
  <colItems count="2">
    <i>
      <x v="3"/>
    </i>
    <i t="grand">
      <x/>
    </i>
  </colItems>
  <dataFields count="1">
    <dataField name="Contar de B-Nos corredores" fld="25" subtotal="count" baseField="0" baseItem="0"/>
  </dataFields>
  <pivotTableStyleInfo name="PivotStyleLight16" showRowHeaders="1" showColHeaders="1" showRowStripes="0" showColStripes="0" showLastColumn="1"/>
</pivotTableDefinition>
</file>

<file path=xl/pivotTables/pivotTable92.xml><?xml version="1.0" encoding="utf-8"?>
<pivotTableDefinition xmlns="http://schemas.openxmlformats.org/spreadsheetml/2006/main" name="Tabela dinâmica31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B200:G204" firstHeaderRow="1" firstDataRow="2" firstDataCol="1"/>
  <pivotFields count="42">
    <pivotField showAll="0"/>
    <pivotField axis="axisRow" showAll="0">
      <items count="5">
        <item x="1"/>
        <item x="0"/>
        <item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7">
        <item h="1" x="4"/>
        <item x="1"/>
        <item x="0"/>
        <item x="3"/>
        <item x="2"/>
        <item h="1" x="5"/>
        <item t="default"/>
      </items>
    </pivotField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7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r de 18-Disseste ao professor que outros meninos te fizeram mal?" fld="37" subtotal="count" baseField="0" baseItem="0"/>
  </dataFields>
  <pivotTableStyleInfo name="PivotStyleLight16" showRowHeaders="1" showColHeaders="1" showRowStripes="0" showColStripes="0" showLastColumn="1"/>
</pivotTableDefinition>
</file>

<file path=xl/pivotTables/pivotTable93.xml><?xml version="1.0" encoding="utf-8"?>
<pivotTableDefinition xmlns="http://schemas.openxmlformats.org/spreadsheetml/2006/main" name="Tabela dinâmica13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74:I78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9">
        <item x="5"/>
        <item x="0"/>
        <item m="1" x="7"/>
        <item x="2"/>
        <item x="3"/>
        <item x="1"/>
        <item x="6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5"/>
  </colFields>
  <colItems count="7">
    <i>
      <x/>
    </i>
    <i>
      <x v="1"/>
    </i>
    <i>
      <x v="3"/>
    </i>
    <i>
      <x v="4"/>
    </i>
    <i>
      <x v="5"/>
    </i>
    <i>
      <x v="6"/>
    </i>
    <i t="grand">
      <x/>
    </i>
  </colItems>
  <dataFields count="1">
    <dataField name="Contar de 14-Quantas vezes te fizeram mal, dentro da escola, desde que as aulas começaram?" fld="15" subtotal="count" baseField="0" baseItem="0"/>
  </dataFields>
  <pivotTableStyleInfo name="PivotStyleLight16" showRowHeaders="1" showColHeaders="1" showRowStripes="0" showColStripes="0" showLastColumn="1"/>
</pivotTableDefinition>
</file>

<file path=xl/pivotTables/pivotTable94.xml><?xml version="1.0" encoding="utf-8"?>
<pivotTableDefinition xmlns="http://schemas.openxmlformats.org/spreadsheetml/2006/main" name="Tabela dinâmica20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16:D120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1"/>
  </colFields>
  <colItems count="2">
    <i>
      <x v="3"/>
    </i>
    <i t="grand">
      <x/>
    </i>
  </colItems>
  <dataFields count="1">
    <dataField name="Contar de F-Não me falaram" fld="21" subtotal="count" baseField="0" baseItem="0"/>
  </dataFields>
  <pivotTableStyleInfo name="PivotStyleLight16" showRowHeaders="1" showColHeaders="1" showRowStripes="0" showColStripes="0" showLastColumn="1"/>
</pivotTableDefinition>
</file>

<file path=xl/pivotTables/pivotTable95.xml><?xml version="1.0" encoding="utf-8"?>
<pivotTableDefinition xmlns="http://schemas.openxmlformats.org/spreadsheetml/2006/main" name="Tabela dinâmica22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28:D132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3"/>
  </colFields>
  <colItems count="2">
    <i>
      <x v="3"/>
    </i>
    <i t="grand">
      <x/>
    </i>
  </colItems>
  <dataFields count="1">
    <dataField name="Contar de H-Fizeram-me outras coisas" fld="23" subtotal="count" baseField="0" baseItem="0"/>
  </dataFields>
  <pivotTableStyleInfo name="PivotStyleLight16" showRowHeaders="1" showColHeaders="1" showRowStripes="0" showColStripes="0" showLastColumn="1"/>
</pivotTableDefinition>
</file>

<file path=xl/pivotTables/pivotTable96.xml><?xml version="1.0" encoding="utf-8"?>
<pivotTableDefinition xmlns="http://schemas.openxmlformats.org/spreadsheetml/2006/main" name="Tabela dinâmica16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92:D96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17"/>
  </colFields>
  <colItems count="2">
    <i>
      <x v="3"/>
    </i>
    <i t="grand">
      <x/>
    </i>
  </colItems>
  <dataFields count="1">
    <dataField name="Contar de B-Bateram-me, deram-me murros e pontapés" fld="17" subtotal="count" baseField="0" baseItem="0"/>
  </dataFields>
  <pivotTableStyleInfo name="PivotStyleLight16" showRowHeaders="1" showColHeaders="1" showRowStripes="0" showColStripes="0" showLastColumn="1"/>
</pivotTableDefinition>
</file>

<file path=xl/pivotTables/pivotTable97.xml><?xml version="1.0" encoding="utf-8"?>
<pivotTableDefinition xmlns="http://schemas.openxmlformats.org/spreadsheetml/2006/main" name="Tabela dinâmica36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220:I224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12">
        <item x="6"/>
        <item x="1"/>
        <item x="2"/>
        <item x="4"/>
        <item m="1" x="10"/>
        <item m="1" x="9"/>
        <item m="1" x="8"/>
        <item x="3"/>
        <item x="5"/>
        <item x="0"/>
        <item x="7"/>
        <item t="default"/>
      </items>
    </pivotField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9"/>
  </colFields>
  <colItems count="7">
    <i>
      <x/>
    </i>
    <i>
      <x v="1"/>
    </i>
    <i>
      <x v="2"/>
    </i>
    <i>
      <x v="7"/>
    </i>
    <i>
      <x v="9"/>
    </i>
    <i>
      <x v="10"/>
    </i>
    <i t="grand">
      <x/>
    </i>
  </colItems>
  <dataFields count="1">
    <dataField name="Contagem de 20-Há meninos/meninas que te defendem quando outros te tentam fazer mal?" fld="39" subtotal="count" baseField="0" baseItem="0"/>
  </dataFields>
  <pivotTableStyleInfo name="PivotStyleLight16" showRowHeaders="1" showColHeaders="1" showRowStripes="0" showColStripes="0" showLastColumn="1"/>
</pivotTableDefinition>
</file>

<file path=xl/pivotTables/pivotTable98.xml><?xml version="1.0" encoding="utf-8"?>
<pivotTableDefinition xmlns="http://schemas.openxmlformats.org/spreadsheetml/2006/main" name="Tabela dinâmica26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71:D175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3"/>
        <item h="1" x="0"/>
        <item h="1" x="2"/>
        <item x="1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2"/>
  </colFields>
  <colItems count="2">
    <i>
      <x v="3"/>
    </i>
    <i t="grand">
      <x/>
    </i>
  </colItems>
  <dataFields count="1">
    <dataField name="Contar de 17B - Quem é que te fez mal? - Um menino" fld="32" subtotal="count" baseField="0" baseItem="0"/>
  </dataFields>
  <pivotTableStyleInfo name="PivotStyleLight16" showRowHeaders="1" showColHeaders="1" showRowStripes="0" showColStripes="0" showLastColumn="1"/>
</pivotTableDefinition>
</file>

<file path=xl/pivotTables/pivotTable99.xml><?xml version="1.0" encoding="utf-8"?>
<pivotTableDefinition xmlns="http://schemas.openxmlformats.org/spreadsheetml/2006/main" name="Tabela dinâmica3" cacheId="1" applyNumberFormats="0" applyBorderFormats="0" applyFontFormats="0" applyPatternFormats="0" applyAlignmentFormats="0" applyWidthHeightFormats="1" dataCaption="Valores" updatedVersion="4" minRefreshableVersion="3" showCalcMbrs="0" useAutoFormatting="1" itemPrintTitles="1" createdVersion="3" indent="0" outline="1" outlineData="1" multipleFieldFilters="0">
  <location ref="B147:D151" firstHeaderRow="1" firstDataRow="2" firstDataCol="1"/>
  <pivotFields count="42">
    <pivotField showAll="0"/>
    <pivotField axis="axisRow" showAll="0">
      <items count="5">
        <item x="1"/>
        <item x="0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h="1" x="2"/>
        <item h="1" x="0"/>
        <item h="1" x="4"/>
        <item x="1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27"/>
  </colFields>
  <colItems count="2">
    <i>
      <x v="3"/>
    </i>
    <i t="grand">
      <x/>
    </i>
  </colItems>
  <dataFields count="1">
    <dataField name="Contar de D-No recreio" fld="27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5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2.xml"/><Relationship Id="rId2" Type="http://schemas.openxmlformats.org/officeDocument/2006/relationships/pivotTable" Target="../pivotTables/pivotTable61.xml"/><Relationship Id="rId1" Type="http://schemas.openxmlformats.org/officeDocument/2006/relationships/pivotTable" Target="../pivotTables/pivotTable60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70.xml"/><Relationship Id="rId3" Type="http://schemas.openxmlformats.org/officeDocument/2006/relationships/pivotTable" Target="../pivotTables/pivotTable65.xml"/><Relationship Id="rId7" Type="http://schemas.openxmlformats.org/officeDocument/2006/relationships/pivotTable" Target="../pivotTables/pivotTable69.xml"/><Relationship Id="rId2" Type="http://schemas.openxmlformats.org/officeDocument/2006/relationships/pivotTable" Target="../pivotTables/pivotTable64.xml"/><Relationship Id="rId1" Type="http://schemas.openxmlformats.org/officeDocument/2006/relationships/pivotTable" Target="../pivotTables/pivotTable63.xml"/><Relationship Id="rId6" Type="http://schemas.openxmlformats.org/officeDocument/2006/relationships/pivotTable" Target="../pivotTables/pivotTable68.xml"/><Relationship Id="rId5" Type="http://schemas.openxmlformats.org/officeDocument/2006/relationships/pivotTable" Target="../pivotTables/pivotTable67.xml"/><Relationship Id="rId10" Type="http://schemas.openxmlformats.org/officeDocument/2006/relationships/printerSettings" Target="../printerSettings/printerSettings12.bin"/><Relationship Id="rId4" Type="http://schemas.openxmlformats.org/officeDocument/2006/relationships/pivotTable" Target="../pivotTables/pivotTable66.xml"/><Relationship Id="rId9" Type="http://schemas.openxmlformats.org/officeDocument/2006/relationships/pivotTable" Target="../pivotTables/pivotTable71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79.xml"/><Relationship Id="rId13" Type="http://schemas.openxmlformats.org/officeDocument/2006/relationships/pivotTable" Target="../pivotTables/pivotTable84.xml"/><Relationship Id="rId18" Type="http://schemas.openxmlformats.org/officeDocument/2006/relationships/pivotTable" Target="../pivotTables/pivotTable89.xml"/><Relationship Id="rId26" Type="http://schemas.openxmlformats.org/officeDocument/2006/relationships/pivotTable" Target="../pivotTables/pivotTable97.xml"/><Relationship Id="rId3" Type="http://schemas.openxmlformats.org/officeDocument/2006/relationships/pivotTable" Target="../pivotTables/pivotTable74.xml"/><Relationship Id="rId21" Type="http://schemas.openxmlformats.org/officeDocument/2006/relationships/pivotTable" Target="../pivotTables/pivotTable92.xml"/><Relationship Id="rId34" Type="http://schemas.openxmlformats.org/officeDocument/2006/relationships/pivotTable" Target="../pivotTables/pivotTable105.xml"/><Relationship Id="rId7" Type="http://schemas.openxmlformats.org/officeDocument/2006/relationships/pivotTable" Target="../pivotTables/pivotTable78.xml"/><Relationship Id="rId12" Type="http://schemas.openxmlformats.org/officeDocument/2006/relationships/pivotTable" Target="../pivotTables/pivotTable83.xml"/><Relationship Id="rId17" Type="http://schemas.openxmlformats.org/officeDocument/2006/relationships/pivotTable" Target="../pivotTables/pivotTable88.xml"/><Relationship Id="rId25" Type="http://schemas.openxmlformats.org/officeDocument/2006/relationships/pivotTable" Target="../pivotTables/pivotTable96.xml"/><Relationship Id="rId33" Type="http://schemas.openxmlformats.org/officeDocument/2006/relationships/pivotTable" Target="../pivotTables/pivotTable104.xml"/><Relationship Id="rId2" Type="http://schemas.openxmlformats.org/officeDocument/2006/relationships/pivotTable" Target="../pivotTables/pivotTable73.xml"/><Relationship Id="rId16" Type="http://schemas.openxmlformats.org/officeDocument/2006/relationships/pivotTable" Target="../pivotTables/pivotTable87.xml"/><Relationship Id="rId20" Type="http://schemas.openxmlformats.org/officeDocument/2006/relationships/pivotTable" Target="../pivotTables/pivotTable91.xml"/><Relationship Id="rId29" Type="http://schemas.openxmlformats.org/officeDocument/2006/relationships/pivotTable" Target="../pivotTables/pivotTable100.xml"/><Relationship Id="rId1" Type="http://schemas.openxmlformats.org/officeDocument/2006/relationships/pivotTable" Target="../pivotTables/pivotTable72.xml"/><Relationship Id="rId6" Type="http://schemas.openxmlformats.org/officeDocument/2006/relationships/pivotTable" Target="../pivotTables/pivotTable77.xml"/><Relationship Id="rId11" Type="http://schemas.openxmlformats.org/officeDocument/2006/relationships/pivotTable" Target="../pivotTables/pivotTable82.xml"/><Relationship Id="rId24" Type="http://schemas.openxmlformats.org/officeDocument/2006/relationships/pivotTable" Target="../pivotTables/pivotTable95.xml"/><Relationship Id="rId32" Type="http://schemas.openxmlformats.org/officeDocument/2006/relationships/pivotTable" Target="../pivotTables/pivotTable103.xml"/><Relationship Id="rId37" Type="http://schemas.openxmlformats.org/officeDocument/2006/relationships/drawing" Target="../drawings/drawing1.xml"/><Relationship Id="rId5" Type="http://schemas.openxmlformats.org/officeDocument/2006/relationships/pivotTable" Target="../pivotTables/pivotTable76.xml"/><Relationship Id="rId15" Type="http://schemas.openxmlformats.org/officeDocument/2006/relationships/pivotTable" Target="../pivotTables/pivotTable86.xml"/><Relationship Id="rId23" Type="http://schemas.openxmlformats.org/officeDocument/2006/relationships/pivotTable" Target="../pivotTables/pivotTable94.xml"/><Relationship Id="rId28" Type="http://schemas.openxmlformats.org/officeDocument/2006/relationships/pivotTable" Target="../pivotTables/pivotTable99.xml"/><Relationship Id="rId36" Type="http://schemas.openxmlformats.org/officeDocument/2006/relationships/printerSettings" Target="../printerSettings/printerSettings13.bin"/><Relationship Id="rId10" Type="http://schemas.openxmlformats.org/officeDocument/2006/relationships/pivotTable" Target="../pivotTables/pivotTable81.xml"/><Relationship Id="rId19" Type="http://schemas.openxmlformats.org/officeDocument/2006/relationships/pivotTable" Target="../pivotTables/pivotTable90.xml"/><Relationship Id="rId31" Type="http://schemas.openxmlformats.org/officeDocument/2006/relationships/pivotTable" Target="../pivotTables/pivotTable102.xml"/><Relationship Id="rId4" Type="http://schemas.openxmlformats.org/officeDocument/2006/relationships/pivotTable" Target="../pivotTables/pivotTable75.xml"/><Relationship Id="rId9" Type="http://schemas.openxmlformats.org/officeDocument/2006/relationships/pivotTable" Target="../pivotTables/pivotTable80.xml"/><Relationship Id="rId14" Type="http://schemas.openxmlformats.org/officeDocument/2006/relationships/pivotTable" Target="../pivotTables/pivotTable85.xml"/><Relationship Id="rId22" Type="http://schemas.openxmlformats.org/officeDocument/2006/relationships/pivotTable" Target="../pivotTables/pivotTable93.xml"/><Relationship Id="rId27" Type="http://schemas.openxmlformats.org/officeDocument/2006/relationships/pivotTable" Target="../pivotTables/pivotTable98.xml"/><Relationship Id="rId30" Type="http://schemas.openxmlformats.org/officeDocument/2006/relationships/pivotTable" Target="../pivotTables/pivotTable101.xml"/><Relationship Id="rId35" Type="http://schemas.openxmlformats.org/officeDocument/2006/relationships/pivotTable" Target="../pivotTables/pivotTable10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13" Type="http://schemas.openxmlformats.org/officeDocument/2006/relationships/pivotTable" Target="../pivotTables/pivotTable15.xml"/><Relationship Id="rId18" Type="http://schemas.openxmlformats.org/officeDocument/2006/relationships/pivotTable" Target="../pivotTables/pivotTable20.xml"/><Relationship Id="rId26" Type="http://schemas.openxmlformats.org/officeDocument/2006/relationships/pivotTable" Target="../pivotTables/pivotTable28.xml"/><Relationship Id="rId3" Type="http://schemas.openxmlformats.org/officeDocument/2006/relationships/pivotTable" Target="../pivotTables/pivotTable5.xml"/><Relationship Id="rId21" Type="http://schemas.openxmlformats.org/officeDocument/2006/relationships/pivotTable" Target="../pivotTables/pivotTable23.xml"/><Relationship Id="rId7" Type="http://schemas.openxmlformats.org/officeDocument/2006/relationships/pivotTable" Target="../pivotTables/pivotTable9.xml"/><Relationship Id="rId12" Type="http://schemas.openxmlformats.org/officeDocument/2006/relationships/pivotTable" Target="../pivotTables/pivotTable14.xml"/><Relationship Id="rId17" Type="http://schemas.openxmlformats.org/officeDocument/2006/relationships/pivotTable" Target="../pivotTables/pivotTable19.xml"/><Relationship Id="rId25" Type="http://schemas.openxmlformats.org/officeDocument/2006/relationships/pivotTable" Target="../pivotTables/pivotTable27.xml"/><Relationship Id="rId2" Type="http://schemas.openxmlformats.org/officeDocument/2006/relationships/pivotTable" Target="../pivotTables/pivotTable4.xml"/><Relationship Id="rId16" Type="http://schemas.openxmlformats.org/officeDocument/2006/relationships/pivotTable" Target="../pivotTables/pivotTable18.xml"/><Relationship Id="rId20" Type="http://schemas.openxmlformats.org/officeDocument/2006/relationships/pivotTable" Target="../pivotTables/pivotTable22.xml"/><Relationship Id="rId29" Type="http://schemas.openxmlformats.org/officeDocument/2006/relationships/pivotTable" Target="../pivotTables/pivotTable31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11" Type="http://schemas.openxmlformats.org/officeDocument/2006/relationships/pivotTable" Target="../pivotTables/pivotTable13.xml"/><Relationship Id="rId24" Type="http://schemas.openxmlformats.org/officeDocument/2006/relationships/pivotTable" Target="../pivotTables/pivotTable26.xml"/><Relationship Id="rId5" Type="http://schemas.openxmlformats.org/officeDocument/2006/relationships/pivotTable" Target="../pivotTables/pivotTable7.xml"/><Relationship Id="rId15" Type="http://schemas.openxmlformats.org/officeDocument/2006/relationships/pivotTable" Target="../pivotTables/pivotTable17.xml"/><Relationship Id="rId23" Type="http://schemas.openxmlformats.org/officeDocument/2006/relationships/pivotTable" Target="../pivotTables/pivotTable25.xml"/><Relationship Id="rId28" Type="http://schemas.openxmlformats.org/officeDocument/2006/relationships/pivotTable" Target="../pivotTables/pivotTable30.xml"/><Relationship Id="rId10" Type="http://schemas.openxmlformats.org/officeDocument/2006/relationships/pivotTable" Target="../pivotTables/pivotTable12.xml"/><Relationship Id="rId19" Type="http://schemas.openxmlformats.org/officeDocument/2006/relationships/pivotTable" Target="../pivotTables/pivotTable21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Relationship Id="rId14" Type="http://schemas.openxmlformats.org/officeDocument/2006/relationships/pivotTable" Target="../pivotTables/pivotTable16.xml"/><Relationship Id="rId22" Type="http://schemas.openxmlformats.org/officeDocument/2006/relationships/pivotTable" Target="../pivotTables/pivotTable24.xml"/><Relationship Id="rId27" Type="http://schemas.openxmlformats.org/officeDocument/2006/relationships/pivotTable" Target="../pivotTables/pivotTable29.xml"/><Relationship Id="rId30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39.xml"/><Relationship Id="rId13" Type="http://schemas.openxmlformats.org/officeDocument/2006/relationships/pivotTable" Target="../pivotTables/pivotTable44.xml"/><Relationship Id="rId18" Type="http://schemas.openxmlformats.org/officeDocument/2006/relationships/pivotTable" Target="../pivotTables/pivotTable49.xml"/><Relationship Id="rId26" Type="http://schemas.openxmlformats.org/officeDocument/2006/relationships/pivotTable" Target="../pivotTables/pivotTable57.xml"/><Relationship Id="rId3" Type="http://schemas.openxmlformats.org/officeDocument/2006/relationships/pivotTable" Target="../pivotTables/pivotTable34.xml"/><Relationship Id="rId21" Type="http://schemas.openxmlformats.org/officeDocument/2006/relationships/pivotTable" Target="../pivotTables/pivotTable52.xml"/><Relationship Id="rId7" Type="http://schemas.openxmlformats.org/officeDocument/2006/relationships/pivotTable" Target="../pivotTables/pivotTable38.xml"/><Relationship Id="rId12" Type="http://schemas.openxmlformats.org/officeDocument/2006/relationships/pivotTable" Target="../pivotTables/pivotTable43.xml"/><Relationship Id="rId17" Type="http://schemas.openxmlformats.org/officeDocument/2006/relationships/pivotTable" Target="../pivotTables/pivotTable48.xml"/><Relationship Id="rId25" Type="http://schemas.openxmlformats.org/officeDocument/2006/relationships/pivotTable" Target="../pivotTables/pivotTable56.xml"/><Relationship Id="rId2" Type="http://schemas.openxmlformats.org/officeDocument/2006/relationships/pivotTable" Target="../pivotTables/pivotTable33.xml"/><Relationship Id="rId16" Type="http://schemas.openxmlformats.org/officeDocument/2006/relationships/pivotTable" Target="../pivotTables/pivotTable47.xml"/><Relationship Id="rId20" Type="http://schemas.openxmlformats.org/officeDocument/2006/relationships/pivotTable" Target="../pivotTables/pivotTable51.xml"/><Relationship Id="rId1" Type="http://schemas.openxmlformats.org/officeDocument/2006/relationships/pivotTable" Target="../pivotTables/pivotTable32.xml"/><Relationship Id="rId6" Type="http://schemas.openxmlformats.org/officeDocument/2006/relationships/pivotTable" Target="../pivotTables/pivotTable37.xml"/><Relationship Id="rId11" Type="http://schemas.openxmlformats.org/officeDocument/2006/relationships/pivotTable" Target="../pivotTables/pivotTable42.xml"/><Relationship Id="rId24" Type="http://schemas.openxmlformats.org/officeDocument/2006/relationships/pivotTable" Target="../pivotTables/pivotTable55.xml"/><Relationship Id="rId5" Type="http://schemas.openxmlformats.org/officeDocument/2006/relationships/pivotTable" Target="../pivotTables/pivotTable36.xml"/><Relationship Id="rId15" Type="http://schemas.openxmlformats.org/officeDocument/2006/relationships/pivotTable" Target="../pivotTables/pivotTable46.xml"/><Relationship Id="rId23" Type="http://schemas.openxmlformats.org/officeDocument/2006/relationships/pivotTable" Target="../pivotTables/pivotTable54.xml"/><Relationship Id="rId28" Type="http://schemas.openxmlformats.org/officeDocument/2006/relationships/printerSettings" Target="../printerSettings/printerSettings3.bin"/><Relationship Id="rId10" Type="http://schemas.openxmlformats.org/officeDocument/2006/relationships/pivotTable" Target="../pivotTables/pivotTable41.xml"/><Relationship Id="rId19" Type="http://schemas.openxmlformats.org/officeDocument/2006/relationships/pivotTable" Target="../pivotTables/pivotTable50.xml"/><Relationship Id="rId4" Type="http://schemas.openxmlformats.org/officeDocument/2006/relationships/pivotTable" Target="../pivotTables/pivotTable35.xml"/><Relationship Id="rId9" Type="http://schemas.openxmlformats.org/officeDocument/2006/relationships/pivotTable" Target="../pivotTables/pivotTable40.xml"/><Relationship Id="rId14" Type="http://schemas.openxmlformats.org/officeDocument/2006/relationships/pivotTable" Target="../pivotTables/pivotTable45.xml"/><Relationship Id="rId22" Type="http://schemas.openxmlformats.org/officeDocument/2006/relationships/pivotTable" Target="../pivotTables/pivotTable53.xml"/><Relationship Id="rId27" Type="http://schemas.openxmlformats.org/officeDocument/2006/relationships/pivotTable" Target="../pivotTables/pivotTable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8"/>
  <sheetViews>
    <sheetView workbookViewId="0">
      <selection activeCell="C22" sqref="C22"/>
    </sheetView>
  </sheetViews>
  <sheetFormatPr defaultRowHeight="15" x14ac:dyDescent="0.25"/>
  <cols>
    <col min="1" max="1" width="22.28515625" bestFit="1" customWidth="1"/>
    <col min="2" max="2" width="11.42578125" bestFit="1" customWidth="1"/>
    <col min="7" max="7" width="28.7109375" bestFit="1" customWidth="1"/>
    <col min="8" max="8" width="24" bestFit="1" customWidth="1"/>
    <col min="9" max="9" width="7.42578125" bestFit="1" customWidth="1"/>
    <col min="10" max="10" width="24" bestFit="1" customWidth="1"/>
    <col min="11" max="12" width="3.28515625" bestFit="1" customWidth="1"/>
    <col min="13" max="13" width="4.140625" bestFit="1" customWidth="1"/>
    <col min="14" max="15" width="3.42578125" bestFit="1" customWidth="1"/>
    <col min="16" max="18" width="3.28515625" bestFit="1" customWidth="1"/>
    <col min="19" max="19" width="3.140625" bestFit="1" customWidth="1"/>
    <col min="20" max="20" width="3.5703125" bestFit="1" customWidth="1"/>
    <col min="21" max="21" width="4" bestFit="1" customWidth="1"/>
    <col min="22" max="23" width="3.28515625" bestFit="1" customWidth="1"/>
    <col min="24" max="24" width="3.42578125" bestFit="1" customWidth="1"/>
    <col min="25" max="25" width="3.140625" bestFit="1" customWidth="1"/>
    <col min="26" max="26" width="3" bestFit="1" customWidth="1"/>
    <col min="27" max="27" width="3.28515625" bestFit="1" customWidth="1"/>
    <col min="28" max="29" width="3.140625" bestFit="1" customWidth="1"/>
    <col min="30" max="31" width="3.42578125" bestFit="1" customWidth="1"/>
    <col min="32" max="32" width="4.140625" bestFit="1" customWidth="1"/>
    <col min="33" max="35" width="3.42578125" bestFit="1" customWidth="1"/>
    <col min="36" max="36" width="3" bestFit="1" customWidth="1"/>
    <col min="37" max="37" width="3.28515625" bestFit="1" customWidth="1"/>
    <col min="38" max="39" width="3.140625" bestFit="1" customWidth="1"/>
    <col min="40" max="40" width="3.42578125" bestFit="1" customWidth="1"/>
    <col min="41" max="41" width="3.85546875" bestFit="1" customWidth="1"/>
    <col min="42" max="42" width="3.140625" bestFit="1" customWidth="1"/>
    <col min="43" max="43" width="3.28515625" bestFit="1" customWidth="1"/>
    <col min="44" max="44" width="3.42578125" bestFit="1" customWidth="1"/>
    <col min="45" max="45" width="3.85546875" bestFit="1" customWidth="1"/>
    <col min="46" max="46" width="3.5703125" bestFit="1" customWidth="1"/>
    <col min="47" max="48" width="3.42578125" bestFit="1" customWidth="1"/>
    <col min="49" max="49" width="3.7109375" bestFit="1" customWidth="1"/>
    <col min="50" max="50" width="2.85546875" bestFit="1" customWidth="1"/>
    <col min="51" max="51" width="2.5703125" bestFit="1" customWidth="1"/>
    <col min="52" max="52" width="3" bestFit="1" customWidth="1"/>
    <col min="53" max="53" width="2.7109375" bestFit="1" customWidth="1"/>
    <col min="54" max="54" width="2.5703125" bestFit="1" customWidth="1"/>
    <col min="55" max="55" width="3" bestFit="1" customWidth="1"/>
    <col min="56" max="57" width="2.7109375" bestFit="1" customWidth="1"/>
    <col min="58" max="58" width="3" bestFit="1" customWidth="1"/>
    <col min="59" max="59" width="3.7109375" bestFit="1" customWidth="1"/>
    <col min="60" max="60" width="3" bestFit="1" customWidth="1"/>
    <col min="61" max="61" width="4" bestFit="1" customWidth="1"/>
    <col min="62" max="62" width="3.85546875" bestFit="1" customWidth="1"/>
    <col min="63" max="63" width="4.7109375" bestFit="1" customWidth="1"/>
    <col min="64" max="65" width="4" bestFit="1" customWidth="1"/>
    <col min="66" max="66" width="3.85546875" bestFit="1" customWidth="1"/>
    <col min="67" max="68" width="4.85546875" bestFit="1" customWidth="1"/>
    <col min="69" max="69" width="3.5703125" bestFit="1" customWidth="1"/>
    <col min="70" max="70" width="2.7109375" bestFit="1" customWidth="1"/>
    <col min="71" max="72" width="3.28515625" bestFit="1" customWidth="1"/>
    <col min="73" max="73" width="3" bestFit="1" customWidth="1"/>
    <col min="74" max="74" width="4" bestFit="1" customWidth="1"/>
    <col min="75" max="75" width="3.5703125" bestFit="1" customWidth="1"/>
    <col min="76" max="77" width="3.140625" bestFit="1" customWidth="1"/>
    <col min="78" max="78" width="3" bestFit="1" customWidth="1"/>
    <col min="79" max="79" width="3.85546875" bestFit="1" customWidth="1"/>
    <col min="80" max="80" width="3.42578125" bestFit="1" customWidth="1"/>
    <col min="81" max="82" width="3.140625" bestFit="1" customWidth="1"/>
    <col min="83" max="83" width="3" bestFit="1" customWidth="1"/>
    <col min="84" max="85" width="3.42578125" bestFit="1" customWidth="1"/>
    <col min="86" max="86" width="10.7109375" bestFit="1" customWidth="1"/>
  </cols>
  <sheetData>
    <row r="1" spans="1:10" x14ac:dyDescent="0.25">
      <c r="A1" t="s">
        <v>0</v>
      </c>
      <c r="B1" t="s">
        <v>335</v>
      </c>
      <c r="C1" t="s">
        <v>343</v>
      </c>
      <c r="G1" s="8" t="s">
        <v>335</v>
      </c>
      <c r="H1" s="8" t="s">
        <v>0</v>
      </c>
      <c r="I1" s="8" t="s">
        <v>343</v>
      </c>
      <c r="J1" t="s">
        <v>337</v>
      </c>
    </row>
    <row r="2" spans="1:10" x14ac:dyDescent="0.25">
      <c r="A2" s="3" t="s">
        <v>122</v>
      </c>
      <c r="B2" s="3" t="s">
        <v>123</v>
      </c>
      <c r="C2" t="s">
        <v>338</v>
      </c>
      <c r="G2" t="s">
        <v>210</v>
      </c>
      <c r="H2" t="s">
        <v>211</v>
      </c>
      <c r="I2" t="s">
        <v>338</v>
      </c>
      <c r="J2" s="9">
        <v>1</v>
      </c>
    </row>
    <row r="3" spans="1:10" x14ac:dyDescent="0.25">
      <c r="A3" s="3" t="s">
        <v>130</v>
      </c>
      <c r="B3" s="3" t="s">
        <v>208</v>
      </c>
      <c r="C3" t="s">
        <v>338</v>
      </c>
      <c r="H3" t="s">
        <v>344</v>
      </c>
      <c r="J3" s="9">
        <v>1</v>
      </c>
    </row>
    <row r="4" spans="1:10" x14ac:dyDescent="0.25">
      <c r="A4" s="3" t="s">
        <v>131</v>
      </c>
      <c r="B4" s="3" t="s">
        <v>209</v>
      </c>
      <c r="C4" t="s">
        <v>338</v>
      </c>
      <c r="G4" t="s">
        <v>345</v>
      </c>
      <c r="J4" s="9">
        <v>1</v>
      </c>
    </row>
    <row r="5" spans="1:10" x14ac:dyDescent="0.25">
      <c r="A5" s="3" t="s">
        <v>211</v>
      </c>
      <c r="B5" s="3" t="s">
        <v>210</v>
      </c>
      <c r="C5" t="s">
        <v>338</v>
      </c>
      <c r="G5" t="s">
        <v>248</v>
      </c>
      <c r="H5" t="s">
        <v>172</v>
      </c>
      <c r="I5" t="s">
        <v>341</v>
      </c>
      <c r="J5" s="9">
        <v>1</v>
      </c>
    </row>
    <row r="6" spans="1:10" x14ac:dyDescent="0.25">
      <c r="A6" s="3" t="s">
        <v>132</v>
      </c>
      <c r="B6" s="3" t="s">
        <v>212</v>
      </c>
      <c r="C6" t="s">
        <v>338</v>
      </c>
      <c r="H6" t="s">
        <v>346</v>
      </c>
      <c r="J6" s="9">
        <v>1</v>
      </c>
    </row>
    <row r="7" spans="1:10" x14ac:dyDescent="0.25">
      <c r="A7" s="3" t="s">
        <v>133</v>
      </c>
      <c r="B7" s="3" t="s">
        <v>213</v>
      </c>
      <c r="C7" t="s">
        <v>338</v>
      </c>
      <c r="G7" t="s">
        <v>347</v>
      </c>
      <c r="J7" s="9">
        <v>1</v>
      </c>
    </row>
    <row r="8" spans="1:10" x14ac:dyDescent="0.25">
      <c r="A8" s="3" t="s">
        <v>134</v>
      </c>
      <c r="B8" s="3" t="s">
        <v>214</v>
      </c>
      <c r="C8" t="s">
        <v>338</v>
      </c>
      <c r="G8" t="s">
        <v>129</v>
      </c>
      <c r="H8" t="s">
        <v>156</v>
      </c>
      <c r="I8" t="s">
        <v>340</v>
      </c>
      <c r="J8" s="9">
        <v>1</v>
      </c>
    </row>
    <row r="9" spans="1:10" x14ac:dyDescent="0.25">
      <c r="A9" s="3" t="s">
        <v>135</v>
      </c>
      <c r="B9" s="3" t="s">
        <v>215</v>
      </c>
      <c r="C9" t="s">
        <v>338</v>
      </c>
      <c r="H9" t="s">
        <v>348</v>
      </c>
      <c r="J9" s="9">
        <v>1</v>
      </c>
    </row>
    <row r="10" spans="1:10" x14ac:dyDescent="0.25">
      <c r="A10" s="3" t="s">
        <v>136</v>
      </c>
      <c r="B10" s="3" t="s">
        <v>216</v>
      </c>
      <c r="C10" t="s">
        <v>338</v>
      </c>
      <c r="H10" t="s">
        <v>191</v>
      </c>
      <c r="I10" t="s">
        <v>342</v>
      </c>
      <c r="J10" s="9">
        <v>1</v>
      </c>
    </row>
    <row r="11" spans="1:10" x14ac:dyDescent="0.25">
      <c r="A11" s="3" t="s">
        <v>137</v>
      </c>
      <c r="B11" s="3" t="s">
        <v>217</v>
      </c>
      <c r="C11" t="s">
        <v>338</v>
      </c>
      <c r="H11" t="s">
        <v>349</v>
      </c>
      <c r="J11" s="9">
        <v>1</v>
      </c>
    </row>
    <row r="12" spans="1:10" x14ac:dyDescent="0.25">
      <c r="A12" s="3" t="s">
        <v>138</v>
      </c>
      <c r="B12" s="3" t="s">
        <v>218</v>
      </c>
      <c r="C12" t="s">
        <v>338</v>
      </c>
      <c r="G12" t="s">
        <v>350</v>
      </c>
      <c r="J12" s="9">
        <v>2</v>
      </c>
    </row>
    <row r="13" spans="1:10" x14ac:dyDescent="0.25">
      <c r="A13" s="3" t="s">
        <v>139</v>
      </c>
      <c r="B13" s="3" t="s">
        <v>219</v>
      </c>
      <c r="C13" t="s">
        <v>338</v>
      </c>
      <c r="G13" t="s">
        <v>249</v>
      </c>
      <c r="H13" t="s">
        <v>173</v>
      </c>
      <c r="I13" t="s">
        <v>341</v>
      </c>
      <c r="J13" s="9">
        <v>1</v>
      </c>
    </row>
    <row r="14" spans="1:10" x14ac:dyDescent="0.25">
      <c r="A14" s="3" t="s">
        <v>140</v>
      </c>
      <c r="B14" s="3" t="s">
        <v>220</v>
      </c>
      <c r="C14" t="s">
        <v>338</v>
      </c>
      <c r="H14" t="s">
        <v>351</v>
      </c>
      <c r="J14" s="9">
        <v>1</v>
      </c>
    </row>
    <row r="15" spans="1:10" x14ac:dyDescent="0.25">
      <c r="A15" s="3" t="s">
        <v>141</v>
      </c>
      <c r="B15" s="3" t="s">
        <v>221</v>
      </c>
      <c r="C15" t="s">
        <v>338</v>
      </c>
      <c r="G15" t="s">
        <v>352</v>
      </c>
      <c r="J15" s="9">
        <v>1</v>
      </c>
    </row>
    <row r="16" spans="1:10" x14ac:dyDescent="0.25">
      <c r="A16" s="3" t="s">
        <v>142</v>
      </c>
      <c r="B16" s="3" t="s">
        <v>222</v>
      </c>
      <c r="C16" t="s">
        <v>338</v>
      </c>
      <c r="G16" t="s">
        <v>236</v>
      </c>
      <c r="H16" t="s">
        <v>157</v>
      </c>
      <c r="I16" t="s">
        <v>340</v>
      </c>
      <c r="J16" s="9">
        <v>1</v>
      </c>
    </row>
    <row r="17" spans="1:10" x14ac:dyDescent="0.25">
      <c r="A17" s="3" t="s">
        <v>143</v>
      </c>
      <c r="B17" s="3" t="s">
        <v>223</v>
      </c>
      <c r="C17" t="s">
        <v>338</v>
      </c>
      <c r="H17" t="s">
        <v>353</v>
      </c>
      <c r="J17" s="9">
        <v>1</v>
      </c>
    </row>
    <row r="18" spans="1:10" x14ac:dyDescent="0.25">
      <c r="A18" s="6" t="s">
        <v>299</v>
      </c>
      <c r="B18" s="3" t="s">
        <v>302</v>
      </c>
      <c r="C18" t="s">
        <v>338</v>
      </c>
      <c r="G18" t="s">
        <v>354</v>
      </c>
      <c r="J18" s="9">
        <v>1</v>
      </c>
    </row>
    <row r="19" spans="1:10" x14ac:dyDescent="0.25">
      <c r="A19" s="6" t="s">
        <v>298</v>
      </c>
      <c r="B19" s="3" t="s">
        <v>262</v>
      </c>
      <c r="C19" t="s">
        <v>338</v>
      </c>
      <c r="G19" t="s">
        <v>123</v>
      </c>
      <c r="H19" t="s">
        <v>126</v>
      </c>
      <c r="I19" t="s">
        <v>340</v>
      </c>
      <c r="J19" s="9">
        <v>1</v>
      </c>
    </row>
    <row r="20" spans="1:10" x14ac:dyDescent="0.25">
      <c r="A20" s="6" t="s">
        <v>303</v>
      </c>
      <c r="B20" s="3" t="s">
        <v>230</v>
      </c>
      <c r="C20" t="s">
        <v>338</v>
      </c>
      <c r="H20" t="s">
        <v>355</v>
      </c>
      <c r="J20" s="9">
        <v>1</v>
      </c>
    </row>
    <row r="21" spans="1:10" x14ac:dyDescent="0.25">
      <c r="A21" s="6" t="s">
        <v>300</v>
      </c>
      <c r="B21" s="3" t="s">
        <v>309</v>
      </c>
      <c r="C21" t="s">
        <v>338</v>
      </c>
      <c r="H21" t="s">
        <v>122</v>
      </c>
      <c r="I21" t="s">
        <v>338</v>
      </c>
      <c r="J21" s="9">
        <v>1</v>
      </c>
    </row>
    <row r="22" spans="1:10" x14ac:dyDescent="0.25">
      <c r="A22" s="6" t="s">
        <v>301</v>
      </c>
      <c r="B22" s="3" t="s">
        <v>310</v>
      </c>
      <c r="C22" t="s">
        <v>338</v>
      </c>
      <c r="H22" t="s">
        <v>356</v>
      </c>
      <c r="J22" s="9">
        <v>1</v>
      </c>
    </row>
    <row r="23" spans="1:10" x14ac:dyDescent="0.25">
      <c r="A23" s="3" t="s">
        <v>124</v>
      </c>
      <c r="B23" s="3" t="s">
        <v>125</v>
      </c>
      <c r="C23" t="s">
        <v>339</v>
      </c>
      <c r="H23" t="s">
        <v>174</v>
      </c>
      <c r="I23" t="s">
        <v>341</v>
      </c>
      <c r="J23" s="9">
        <v>1</v>
      </c>
    </row>
    <row r="24" spans="1:10" x14ac:dyDescent="0.25">
      <c r="A24" s="3" t="s">
        <v>144</v>
      </c>
      <c r="B24" s="3" t="s">
        <v>224</v>
      </c>
      <c r="C24" t="s">
        <v>339</v>
      </c>
      <c r="H24" t="s">
        <v>357</v>
      </c>
      <c r="J24" s="9">
        <v>1</v>
      </c>
    </row>
    <row r="25" spans="1:10" x14ac:dyDescent="0.25">
      <c r="A25" s="3" t="s">
        <v>145</v>
      </c>
      <c r="B25" s="3" t="s">
        <v>225</v>
      </c>
      <c r="C25" t="s">
        <v>339</v>
      </c>
      <c r="G25" t="s">
        <v>358</v>
      </c>
      <c r="J25" s="9">
        <v>3</v>
      </c>
    </row>
    <row r="26" spans="1:10" x14ac:dyDescent="0.25">
      <c r="A26" s="3" t="s">
        <v>146</v>
      </c>
      <c r="B26" s="3" t="s">
        <v>226</v>
      </c>
      <c r="C26" t="s">
        <v>339</v>
      </c>
      <c r="G26" t="s">
        <v>208</v>
      </c>
      <c r="H26" t="s">
        <v>130</v>
      </c>
      <c r="I26" t="s">
        <v>338</v>
      </c>
      <c r="J26" s="9">
        <v>1</v>
      </c>
    </row>
    <row r="27" spans="1:10" x14ac:dyDescent="0.25">
      <c r="A27" s="3" t="s">
        <v>147</v>
      </c>
      <c r="B27" s="3" t="s">
        <v>227</v>
      </c>
      <c r="C27" t="s">
        <v>339</v>
      </c>
      <c r="H27" t="s">
        <v>359</v>
      </c>
      <c r="J27" s="9">
        <v>1</v>
      </c>
    </row>
    <row r="28" spans="1:10" x14ac:dyDescent="0.25">
      <c r="A28" s="3" t="s">
        <v>148</v>
      </c>
      <c r="B28" s="3" t="s">
        <v>228</v>
      </c>
      <c r="C28" t="s">
        <v>339</v>
      </c>
      <c r="G28" t="s">
        <v>360</v>
      </c>
      <c r="J28" s="9">
        <v>1</v>
      </c>
    </row>
    <row r="29" spans="1:10" x14ac:dyDescent="0.25">
      <c r="A29" s="3" t="s">
        <v>149</v>
      </c>
      <c r="B29" s="3" t="s">
        <v>229</v>
      </c>
      <c r="C29" t="s">
        <v>339</v>
      </c>
      <c r="G29" t="s">
        <v>250</v>
      </c>
      <c r="H29" t="s">
        <v>175</v>
      </c>
      <c r="I29" t="s">
        <v>341</v>
      </c>
      <c r="J29" s="9">
        <v>1</v>
      </c>
    </row>
    <row r="30" spans="1:10" x14ac:dyDescent="0.25">
      <c r="A30" s="3" t="s">
        <v>150</v>
      </c>
      <c r="B30" s="3" t="s">
        <v>230</v>
      </c>
      <c r="C30" t="s">
        <v>339</v>
      </c>
      <c r="H30" t="s">
        <v>361</v>
      </c>
      <c r="J30" s="9">
        <v>1</v>
      </c>
    </row>
    <row r="31" spans="1:10" x14ac:dyDescent="0.25">
      <c r="A31" s="3" t="s">
        <v>151</v>
      </c>
      <c r="B31" s="3" t="s">
        <v>231</v>
      </c>
      <c r="C31" t="s">
        <v>339</v>
      </c>
      <c r="H31" t="s">
        <v>192</v>
      </c>
      <c r="I31" t="s">
        <v>342</v>
      </c>
      <c r="J31" s="9">
        <v>1</v>
      </c>
    </row>
    <row r="32" spans="1:10" x14ac:dyDescent="0.25">
      <c r="A32" s="3" t="s">
        <v>152</v>
      </c>
      <c r="B32" s="3" t="s">
        <v>232</v>
      </c>
      <c r="C32" t="s">
        <v>339</v>
      </c>
      <c r="H32" t="s">
        <v>362</v>
      </c>
      <c r="J32" s="9">
        <v>1</v>
      </c>
    </row>
    <row r="33" spans="1:10" x14ac:dyDescent="0.25">
      <c r="A33" s="3" t="s">
        <v>153</v>
      </c>
      <c r="B33" s="3" t="s">
        <v>233</v>
      </c>
      <c r="C33" t="s">
        <v>339</v>
      </c>
      <c r="G33" t="s">
        <v>363</v>
      </c>
      <c r="J33" s="9">
        <v>2</v>
      </c>
    </row>
    <row r="34" spans="1:10" x14ac:dyDescent="0.25">
      <c r="A34" s="3" t="s">
        <v>154</v>
      </c>
      <c r="B34" s="3" t="s">
        <v>234</v>
      </c>
      <c r="C34" t="s">
        <v>339</v>
      </c>
      <c r="G34" t="s">
        <v>209</v>
      </c>
      <c r="H34" t="s">
        <v>131</v>
      </c>
      <c r="I34" t="s">
        <v>338</v>
      </c>
      <c r="J34" s="9">
        <v>1</v>
      </c>
    </row>
    <row r="35" spans="1:10" x14ac:dyDescent="0.25">
      <c r="A35" s="3" t="s">
        <v>155</v>
      </c>
      <c r="B35" s="3" t="s">
        <v>235</v>
      </c>
      <c r="C35" t="s">
        <v>339</v>
      </c>
      <c r="H35" t="s">
        <v>364</v>
      </c>
      <c r="J35" s="9">
        <v>1</v>
      </c>
    </row>
    <row r="36" spans="1:10" x14ac:dyDescent="0.25">
      <c r="A36" s="6" t="s">
        <v>311</v>
      </c>
      <c r="B36" s="3" t="s">
        <v>240</v>
      </c>
      <c r="C36" t="s">
        <v>339</v>
      </c>
      <c r="G36" t="s">
        <v>365</v>
      </c>
      <c r="J36" s="9">
        <v>1</v>
      </c>
    </row>
    <row r="37" spans="1:10" x14ac:dyDescent="0.25">
      <c r="A37" s="6" t="s">
        <v>312</v>
      </c>
      <c r="B37" s="3" t="s">
        <v>326</v>
      </c>
      <c r="C37" t="s">
        <v>339</v>
      </c>
      <c r="G37" t="s">
        <v>128</v>
      </c>
      <c r="H37" t="s">
        <v>127</v>
      </c>
      <c r="I37" t="s">
        <v>341</v>
      </c>
      <c r="J37" s="9">
        <v>1</v>
      </c>
    </row>
    <row r="38" spans="1:10" x14ac:dyDescent="0.25">
      <c r="A38" s="6" t="s">
        <v>313</v>
      </c>
      <c r="B38" s="3" t="s">
        <v>327</v>
      </c>
      <c r="C38" t="s">
        <v>339</v>
      </c>
      <c r="H38" t="s">
        <v>366</v>
      </c>
      <c r="J38" s="9">
        <v>1</v>
      </c>
    </row>
    <row r="39" spans="1:10" x14ac:dyDescent="0.25">
      <c r="A39" s="6" t="s">
        <v>314</v>
      </c>
      <c r="B39" s="3" t="s">
        <v>328</v>
      </c>
      <c r="C39" t="s">
        <v>339</v>
      </c>
      <c r="G39" t="s">
        <v>367</v>
      </c>
      <c r="J39" s="9">
        <v>1</v>
      </c>
    </row>
    <row r="40" spans="1:10" x14ac:dyDescent="0.25">
      <c r="A40" s="6" t="s">
        <v>315</v>
      </c>
      <c r="B40" s="3" t="s">
        <v>222</v>
      </c>
      <c r="C40" t="s">
        <v>339</v>
      </c>
      <c r="G40" t="s">
        <v>125</v>
      </c>
      <c r="H40" t="s">
        <v>176</v>
      </c>
      <c r="I40" t="s">
        <v>341</v>
      </c>
      <c r="J40" s="9">
        <v>1</v>
      </c>
    </row>
    <row r="41" spans="1:10" x14ac:dyDescent="0.25">
      <c r="A41" s="6" t="s">
        <v>316</v>
      </c>
      <c r="B41" s="3" t="s">
        <v>267</v>
      </c>
      <c r="C41" t="s">
        <v>339</v>
      </c>
      <c r="H41" t="s">
        <v>368</v>
      </c>
      <c r="J41" s="9">
        <v>1</v>
      </c>
    </row>
    <row r="42" spans="1:10" x14ac:dyDescent="0.25">
      <c r="A42" s="3" t="s">
        <v>126</v>
      </c>
      <c r="B42" s="3" t="s">
        <v>123</v>
      </c>
      <c r="C42" t="s">
        <v>340</v>
      </c>
      <c r="H42" t="s">
        <v>124</v>
      </c>
      <c r="I42" t="s">
        <v>339</v>
      </c>
      <c r="J42" s="9">
        <v>1</v>
      </c>
    </row>
    <row r="43" spans="1:10" x14ac:dyDescent="0.25">
      <c r="A43" s="3" t="s">
        <v>156</v>
      </c>
      <c r="B43" s="3" t="s">
        <v>129</v>
      </c>
      <c r="C43" t="s">
        <v>340</v>
      </c>
      <c r="H43" t="s">
        <v>369</v>
      </c>
      <c r="J43" s="9">
        <v>1</v>
      </c>
    </row>
    <row r="44" spans="1:10" x14ac:dyDescent="0.25">
      <c r="A44" s="3" t="s">
        <v>157</v>
      </c>
      <c r="B44" s="3" t="s">
        <v>236</v>
      </c>
      <c r="C44" t="s">
        <v>340</v>
      </c>
      <c r="H44" t="s">
        <v>160</v>
      </c>
      <c r="I44" t="s">
        <v>340</v>
      </c>
      <c r="J44" s="9">
        <v>1</v>
      </c>
    </row>
    <row r="45" spans="1:10" x14ac:dyDescent="0.25">
      <c r="A45" s="3" t="s">
        <v>158</v>
      </c>
      <c r="B45" s="3" t="s">
        <v>237</v>
      </c>
      <c r="C45" t="s">
        <v>340</v>
      </c>
      <c r="H45" t="s">
        <v>370</v>
      </c>
      <c r="J45" s="9">
        <v>1</v>
      </c>
    </row>
    <row r="46" spans="1:10" x14ac:dyDescent="0.25">
      <c r="A46" s="3" t="s">
        <v>159</v>
      </c>
      <c r="B46" s="3" t="s">
        <v>238</v>
      </c>
      <c r="C46" t="s">
        <v>340</v>
      </c>
      <c r="G46" t="s">
        <v>371</v>
      </c>
      <c r="J46" s="9">
        <v>3</v>
      </c>
    </row>
    <row r="47" spans="1:10" x14ac:dyDescent="0.25">
      <c r="A47" s="3" t="s">
        <v>160</v>
      </c>
      <c r="B47" s="3" t="s">
        <v>125</v>
      </c>
      <c r="C47" t="s">
        <v>340</v>
      </c>
      <c r="G47" t="s">
        <v>237</v>
      </c>
      <c r="H47" t="s">
        <v>158</v>
      </c>
      <c r="I47" t="s">
        <v>340</v>
      </c>
      <c r="J47" s="9">
        <v>1</v>
      </c>
    </row>
    <row r="48" spans="1:10" x14ac:dyDescent="0.25">
      <c r="A48" s="3" t="s">
        <v>161</v>
      </c>
      <c r="B48" s="3" t="s">
        <v>239</v>
      </c>
      <c r="C48" t="s">
        <v>340</v>
      </c>
      <c r="H48" t="s">
        <v>372</v>
      </c>
      <c r="J48" s="9">
        <v>1</v>
      </c>
    </row>
    <row r="49" spans="1:10" x14ac:dyDescent="0.25">
      <c r="A49" s="3" t="s">
        <v>162</v>
      </c>
      <c r="B49" s="3" t="s">
        <v>240</v>
      </c>
      <c r="C49" t="s">
        <v>340</v>
      </c>
      <c r="G49" t="s">
        <v>373</v>
      </c>
      <c r="J49" s="9">
        <v>1</v>
      </c>
    </row>
    <row r="50" spans="1:10" x14ac:dyDescent="0.25">
      <c r="A50" s="3" t="s">
        <v>163</v>
      </c>
      <c r="B50" s="3" t="s">
        <v>241</v>
      </c>
      <c r="C50" t="s">
        <v>340</v>
      </c>
      <c r="G50" t="s">
        <v>251</v>
      </c>
      <c r="H50" t="s">
        <v>177</v>
      </c>
      <c r="I50" t="s">
        <v>341</v>
      </c>
      <c r="J50" s="9">
        <v>1</v>
      </c>
    </row>
    <row r="51" spans="1:10" x14ac:dyDescent="0.25">
      <c r="A51" s="3" t="s">
        <v>164</v>
      </c>
      <c r="B51" s="3" t="s">
        <v>242</v>
      </c>
      <c r="C51" t="s">
        <v>340</v>
      </c>
      <c r="H51" t="s">
        <v>374</v>
      </c>
      <c r="J51" s="9">
        <v>1</v>
      </c>
    </row>
    <row r="52" spans="1:10" x14ac:dyDescent="0.25">
      <c r="A52" s="3" t="s">
        <v>165</v>
      </c>
      <c r="B52" s="3" t="s">
        <v>243</v>
      </c>
      <c r="C52" t="s">
        <v>340</v>
      </c>
      <c r="G52" t="s">
        <v>375</v>
      </c>
      <c r="J52" s="9">
        <v>1</v>
      </c>
    </row>
    <row r="53" spans="1:10" x14ac:dyDescent="0.25">
      <c r="A53" s="3" t="s">
        <v>166</v>
      </c>
      <c r="B53" s="3" t="s">
        <v>244</v>
      </c>
      <c r="C53" t="s">
        <v>340</v>
      </c>
      <c r="G53" t="s">
        <v>238</v>
      </c>
      <c r="H53" t="s">
        <v>159</v>
      </c>
      <c r="I53" t="s">
        <v>340</v>
      </c>
      <c r="J53" s="9">
        <v>1</v>
      </c>
    </row>
    <row r="54" spans="1:10" x14ac:dyDescent="0.25">
      <c r="A54" s="3" t="s">
        <v>167</v>
      </c>
      <c r="B54" s="3" t="s">
        <v>245</v>
      </c>
      <c r="C54" t="s">
        <v>340</v>
      </c>
      <c r="H54" t="s">
        <v>376</v>
      </c>
      <c r="J54" s="9">
        <v>1</v>
      </c>
    </row>
    <row r="55" spans="1:10" x14ac:dyDescent="0.25">
      <c r="A55" s="3" t="s">
        <v>168</v>
      </c>
      <c r="B55" s="3" t="s">
        <v>221</v>
      </c>
      <c r="C55" t="s">
        <v>340</v>
      </c>
      <c r="G55" t="s">
        <v>377</v>
      </c>
      <c r="J55" s="9">
        <v>1</v>
      </c>
    </row>
    <row r="56" spans="1:10" x14ac:dyDescent="0.25">
      <c r="A56" s="3" t="s">
        <v>169</v>
      </c>
      <c r="B56" s="3" t="s">
        <v>232</v>
      </c>
      <c r="C56" t="s">
        <v>340</v>
      </c>
      <c r="G56" t="s">
        <v>260</v>
      </c>
      <c r="H56" t="s">
        <v>193</v>
      </c>
      <c r="I56" t="s">
        <v>342</v>
      </c>
      <c r="J56" s="9">
        <v>1</v>
      </c>
    </row>
    <row r="57" spans="1:10" x14ac:dyDescent="0.25">
      <c r="A57" s="3" t="s">
        <v>170</v>
      </c>
      <c r="B57" s="3" t="s">
        <v>246</v>
      </c>
      <c r="C57" t="s">
        <v>340</v>
      </c>
      <c r="H57" t="s">
        <v>378</v>
      </c>
      <c r="J57" s="9">
        <v>1</v>
      </c>
    </row>
    <row r="58" spans="1:10" x14ac:dyDescent="0.25">
      <c r="A58" s="3" t="s">
        <v>171</v>
      </c>
      <c r="B58" s="3" t="s">
        <v>247</v>
      </c>
      <c r="C58" t="s">
        <v>340</v>
      </c>
      <c r="G58" t="s">
        <v>379</v>
      </c>
      <c r="J58" s="9">
        <v>1</v>
      </c>
    </row>
    <row r="59" spans="1:10" x14ac:dyDescent="0.25">
      <c r="A59" s="6" t="s">
        <v>317</v>
      </c>
      <c r="B59" s="3" t="s">
        <v>329</v>
      </c>
      <c r="C59" t="s">
        <v>340</v>
      </c>
      <c r="G59" t="s">
        <v>224</v>
      </c>
      <c r="H59" t="s">
        <v>144</v>
      </c>
      <c r="I59" t="s">
        <v>339</v>
      </c>
      <c r="J59" s="9">
        <v>1</v>
      </c>
    </row>
    <row r="60" spans="1:10" x14ac:dyDescent="0.25">
      <c r="A60" s="3" t="s">
        <v>127</v>
      </c>
      <c r="B60" s="3" t="s">
        <v>128</v>
      </c>
      <c r="C60" t="s">
        <v>341</v>
      </c>
      <c r="H60" t="s">
        <v>380</v>
      </c>
      <c r="J60" s="9">
        <v>1</v>
      </c>
    </row>
    <row r="61" spans="1:10" x14ac:dyDescent="0.25">
      <c r="A61" s="3" t="s">
        <v>172</v>
      </c>
      <c r="B61" s="3" t="s">
        <v>248</v>
      </c>
      <c r="C61" t="s">
        <v>341</v>
      </c>
      <c r="G61" t="s">
        <v>381</v>
      </c>
      <c r="J61" s="9">
        <v>1</v>
      </c>
    </row>
    <row r="62" spans="1:10" x14ac:dyDescent="0.25">
      <c r="A62" s="3" t="s">
        <v>173</v>
      </c>
      <c r="B62" s="3" t="s">
        <v>249</v>
      </c>
      <c r="C62" t="s">
        <v>341</v>
      </c>
      <c r="G62" t="s">
        <v>261</v>
      </c>
      <c r="H62" t="s">
        <v>195</v>
      </c>
      <c r="I62" t="s">
        <v>342</v>
      </c>
      <c r="J62" s="9">
        <v>1</v>
      </c>
    </row>
    <row r="63" spans="1:10" x14ac:dyDescent="0.25">
      <c r="A63" s="3" t="s">
        <v>174</v>
      </c>
      <c r="B63" s="3" t="s">
        <v>123</v>
      </c>
      <c r="C63" t="s">
        <v>341</v>
      </c>
      <c r="H63" t="s">
        <v>382</v>
      </c>
      <c r="J63" s="9">
        <v>1</v>
      </c>
    </row>
    <row r="64" spans="1:10" x14ac:dyDescent="0.25">
      <c r="A64" s="3" t="s">
        <v>175</v>
      </c>
      <c r="B64" s="3" t="s">
        <v>250</v>
      </c>
      <c r="C64" t="s">
        <v>341</v>
      </c>
      <c r="G64" t="s">
        <v>383</v>
      </c>
      <c r="J64" s="9">
        <v>1</v>
      </c>
    </row>
    <row r="65" spans="1:10" x14ac:dyDescent="0.25">
      <c r="A65" s="3" t="s">
        <v>176</v>
      </c>
      <c r="B65" s="3" t="s">
        <v>125</v>
      </c>
      <c r="C65" t="s">
        <v>341</v>
      </c>
      <c r="G65" t="s">
        <v>239</v>
      </c>
      <c r="H65" t="s">
        <v>194</v>
      </c>
      <c r="I65" t="s">
        <v>342</v>
      </c>
      <c r="J65" s="9">
        <v>1</v>
      </c>
    </row>
    <row r="66" spans="1:10" x14ac:dyDescent="0.25">
      <c r="A66" s="3" t="s">
        <v>177</v>
      </c>
      <c r="B66" s="3" t="s">
        <v>251</v>
      </c>
      <c r="C66" t="s">
        <v>341</v>
      </c>
      <c r="H66" t="s">
        <v>384</v>
      </c>
      <c r="J66" s="9">
        <v>1</v>
      </c>
    </row>
    <row r="67" spans="1:10" x14ac:dyDescent="0.25">
      <c r="A67" s="3" t="s">
        <v>178</v>
      </c>
      <c r="B67" s="3" t="s">
        <v>252</v>
      </c>
      <c r="C67" t="s">
        <v>341</v>
      </c>
      <c r="H67" t="s">
        <v>161</v>
      </c>
      <c r="I67" t="s">
        <v>340</v>
      </c>
      <c r="J67" s="9">
        <v>1</v>
      </c>
    </row>
    <row r="68" spans="1:10" x14ac:dyDescent="0.25">
      <c r="A68" s="3" t="s">
        <v>179</v>
      </c>
      <c r="B68" s="3" t="s">
        <v>212</v>
      </c>
      <c r="C68" t="s">
        <v>341</v>
      </c>
      <c r="H68" t="s">
        <v>385</v>
      </c>
      <c r="J68" s="9">
        <v>1</v>
      </c>
    </row>
    <row r="69" spans="1:10" x14ac:dyDescent="0.25">
      <c r="A69" s="3" t="s">
        <v>180</v>
      </c>
      <c r="B69" s="3" t="s">
        <v>214</v>
      </c>
      <c r="C69" t="s">
        <v>341</v>
      </c>
      <c r="G69" t="s">
        <v>386</v>
      </c>
      <c r="J69" s="9">
        <v>2</v>
      </c>
    </row>
    <row r="70" spans="1:10" x14ac:dyDescent="0.25">
      <c r="A70" s="3" t="s">
        <v>181</v>
      </c>
      <c r="B70" s="3" t="s">
        <v>253</v>
      </c>
      <c r="C70" t="s">
        <v>341</v>
      </c>
      <c r="G70" t="s">
        <v>225</v>
      </c>
      <c r="H70" t="s">
        <v>145</v>
      </c>
      <c r="I70" t="s">
        <v>339</v>
      </c>
      <c r="J70" s="9">
        <v>1</v>
      </c>
    </row>
    <row r="71" spans="1:10" x14ac:dyDescent="0.25">
      <c r="A71" s="3" t="s">
        <v>182</v>
      </c>
      <c r="B71" s="3" t="s">
        <v>254</v>
      </c>
      <c r="C71" t="s">
        <v>341</v>
      </c>
      <c r="H71" t="s">
        <v>387</v>
      </c>
      <c r="J71" s="9">
        <v>1</v>
      </c>
    </row>
    <row r="72" spans="1:10" x14ac:dyDescent="0.25">
      <c r="A72" s="3" t="s">
        <v>183</v>
      </c>
      <c r="B72" s="3" t="s">
        <v>255</v>
      </c>
      <c r="C72" t="s">
        <v>341</v>
      </c>
      <c r="G72" t="s">
        <v>388</v>
      </c>
      <c r="J72" s="9">
        <v>1</v>
      </c>
    </row>
    <row r="73" spans="1:10" x14ac:dyDescent="0.25">
      <c r="A73" s="3" t="s">
        <v>184</v>
      </c>
      <c r="B73" s="3" t="s">
        <v>256</v>
      </c>
      <c r="C73" t="s">
        <v>341</v>
      </c>
      <c r="G73" t="s">
        <v>212</v>
      </c>
      <c r="H73" t="s">
        <v>132</v>
      </c>
      <c r="I73" t="s">
        <v>338</v>
      </c>
      <c r="J73" s="9">
        <v>1</v>
      </c>
    </row>
    <row r="74" spans="1:10" x14ac:dyDescent="0.25">
      <c r="A74" s="3" t="s">
        <v>185</v>
      </c>
      <c r="B74" s="3" t="s">
        <v>231</v>
      </c>
      <c r="C74" t="s">
        <v>341</v>
      </c>
      <c r="H74" t="s">
        <v>389</v>
      </c>
      <c r="J74" s="9">
        <v>1</v>
      </c>
    </row>
    <row r="75" spans="1:10" x14ac:dyDescent="0.25">
      <c r="A75" s="3" t="s">
        <v>186</v>
      </c>
      <c r="B75" s="3" t="s">
        <v>230</v>
      </c>
      <c r="C75" t="s">
        <v>341</v>
      </c>
      <c r="H75" t="s">
        <v>179</v>
      </c>
      <c r="I75" t="s">
        <v>341</v>
      </c>
      <c r="J75" s="9">
        <v>1</v>
      </c>
    </row>
    <row r="76" spans="1:10" x14ac:dyDescent="0.25">
      <c r="A76" s="3" t="s">
        <v>187</v>
      </c>
      <c r="B76" s="3" t="s">
        <v>232</v>
      </c>
      <c r="C76" t="s">
        <v>341</v>
      </c>
      <c r="H76" t="s">
        <v>390</v>
      </c>
      <c r="J76" s="9">
        <v>1</v>
      </c>
    </row>
    <row r="77" spans="1:10" x14ac:dyDescent="0.25">
      <c r="A77" s="3" t="s">
        <v>188</v>
      </c>
      <c r="B77" s="3" t="s">
        <v>257</v>
      </c>
      <c r="C77" t="s">
        <v>341</v>
      </c>
      <c r="G77" t="s">
        <v>391</v>
      </c>
      <c r="J77" s="9">
        <v>2</v>
      </c>
    </row>
    <row r="78" spans="1:10" x14ac:dyDescent="0.25">
      <c r="A78" s="3" t="s">
        <v>189</v>
      </c>
      <c r="B78" s="3" t="s">
        <v>258</v>
      </c>
      <c r="C78" t="s">
        <v>341</v>
      </c>
      <c r="G78" t="s">
        <v>226</v>
      </c>
      <c r="H78" t="s">
        <v>146</v>
      </c>
      <c r="I78" t="s">
        <v>339</v>
      </c>
      <c r="J78" s="9">
        <v>1</v>
      </c>
    </row>
    <row r="79" spans="1:10" x14ac:dyDescent="0.25">
      <c r="A79" s="3" t="s">
        <v>190</v>
      </c>
      <c r="B79" s="3" t="s">
        <v>259</v>
      </c>
      <c r="C79" t="s">
        <v>341</v>
      </c>
      <c r="H79" t="s">
        <v>392</v>
      </c>
      <c r="J79" s="9">
        <v>1</v>
      </c>
    </row>
    <row r="80" spans="1:10" x14ac:dyDescent="0.25">
      <c r="A80" s="6" t="s">
        <v>318</v>
      </c>
      <c r="B80" s="3" t="s">
        <v>330</v>
      </c>
      <c r="C80" t="s">
        <v>341</v>
      </c>
      <c r="G80" t="s">
        <v>393</v>
      </c>
      <c r="J80" s="9">
        <v>1</v>
      </c>
    </row>
    <row r="81" spans="1:10" x14ac:dyDescent="0.25">
      <c r="A81" s="3" t="s">
        <v>191</v>
      </c>
      <c r="B81" s="3" t="s">
        <v>129</v>
      </c>
      <c r="C81" t="s">
        <v>342</v>
      </c>
      <c r="G81" t="s">
        <v>252</v>
      </c>
      <c r="H81" t="s">
        <v>178</v>
      </c>
      <c r="I81" t="s">
        <v>341</v>
      </c>
      <c r="J81" s="9">
        <v>1</v>
      </c>
    </row>
    <row r="82" spans="1:10" x14ac:dyDescent="0.25">
      <c r="A82" s="3" t="s">
        <v>192</v>
      </c>
      <c r="B82" s="3" t="s">
        <v>250</v>
      </c>
      <c r="C82" t="s">
        <v>342</v>
      </c>
      <c r="H82" t="s">
        <v>394</v>
      </c>
      <c r="J82" s="9">
        <v>1</v>
      </c>
    </row>
    <row r="83" spans="1:10" x14ac:dyDescent="0.25">
      <c r="A83" s="3" t="s">
        <v>193</v>
      </c>
      <c r="B83" s="3" t="s">
        <v>260</v>
      </c>
      <c r="C83" t="s">
        <v>342</v>
      </c>
      <c r="G83" t="s">
        <v>395</v>
      </c>
      <c r="J83" s="9">
        <v>1</v>
      </c>
    </row>
    <row r="84" spans="1:10" x14ac:dyDescent="0.25">
      <c r="A84" s="3" t="s">
        <v>194</v>
      </c>
      <c r="B84" s="3" t="s">
        <v>239</v>
      </c>
      <c r="C84" t="s">
        <v>342</v>
      </c>
      <c r="G84" t="s">
        <v>241</v>
      </c>
      <c r="H84" t="s">
        <v>163</v>
      </c>
      <c r="I84" t="s">
        <v>340</v>
      </c>
      <c r="J84" s="9">
        <v>1</v>
      </c>
    </row>
    <row r="85" spans="1:10" x14ac:dyDescent="0.25">
      <c r="A85" s="3" t="s">
        <v>195</v>
      </c>
      <c r="B85" s="3" t="s">
        <v>261</v>
      </c>
      <c r="C85" t="s">
        <v>342</v>
      </c>
      <c r="H85" t="s">
        <v>396</v>
      </c>
      <c r="J85" s="9">
        <v>1</v>
      </c>
    </row>
    <row r="86" spans="1:10" x14ac:dyDescent="0.25">
      <c r="A86" s="3" t="s">
        <v>196</v>
      </c>
      <c r="B86" s="3" t="s">
        <v>227</v>
      </c>
      <c r="C86" t="s">
        <v>342</v>
      </c>
      <c r="G86" t="s">
        <v>397</v>
      </c>
      <c r="J86" s="9">
        <v>1</v>
      </c>
    </row>
    <row r="87" spans="1:10" x14ac:dyDescent="0.25">
      <c r="A87" s="3" t="s">
        <v>197</v>
      </c>
      <c r="B87" s="3" t="s">
        <v>262</v>
      </c>
      <c r="C87" t="s">
        <v>342</v>
      </c>
      <c r="G87" t="s">
        <v>240</v>
      </c>
      <c r="H87" t="s">
        <v>162</v>
      </c>
      <c r="I87" t="s">
        <v>340</v>
      </c>
      <c r="J87" s="9">
        <v>1</v>
      </c>
    </row>
    <row r="88" spans="1:10" x14ac:dyDescent="0.25">
      <c r="A88" s="3" t="s">
        <v>198</v>
      </c>
      <c r="B88" s="3" t="s">
        <v>263</v>
      </c>
      <c r="C88" t="s">
        <v>342</v>
      </c>
      <c r="H88" t="s">
        <v>398</v>
      </c>
      <c r="J88" s="9">
        <v>1</v>
      </c>
    </row>
    <row r="89" spans="1:10" x14ac:dyDescent="0.25">
      <c r="A89" s="3" t="s">
        <v>199</v>
      </c>
      <c r="B89" s="3" t="s">
        <v>264</v>
      </c>
      <c r="C89" t="s">
        <v>342</v>
      </c>
      <c r="H89" t="s">
        <v>311</v>
      </c>
      <c r="I89" t="s">
        <v>339</v>
      </c>
      <c r="J89" s="9">
        <v>1</v>
      </c>
    </row>
    <row r="90" spans="1:10" x14ac:dyDescent="0.25">
      <c r="A90" s="3" t="s">
        <v>200</v>
      </c>
      <c r="B90" s="3" t="s">
        <v>265</v>
      </c>
      <c r="C90" t="s">
        <v>342</v>
      </c>
      <c r="H90" t="s">
        <v>399</v>
      </c>
      <c r="J90" s="9">
        <v>1</v>
      </c>
    </row>
    <row r="91" spans="1:10" x14ac:dyDescent="0.25">
      <c r="A91" s="3" t="s">
        <v>201</v>
      </c>
      <c r="B91" s="3" t="s">
        <v>266</v>
      </c>
      <c r="C91" t="s">
        <v>342</v>
      </c>
      <c r="G91" t="s">
        <v>400</v>
      </c>
      <c r="J91" s="9">
        <v>2</v>
      </c>
    </row>
    <row r="92" spans="1:10" x14ac:dyDescent="0.25">
      <c r="A92" s="3" t="s">
        <v>332</v>
      </c>
      <c r="B92" s="3" t="s">
        <v>331</v>
      </c>
      <c r="C92" t="s">
        <v>342</v>
      </c>
      <c r="G92" t="s">
        <v>227</v>
      </c>
      <c r="H92" t="s">
        <v>147</v>
      </c>
      <c r="I92" t="s">
        <v>339</v>
      </c>
      <c r="J92" s="9">
        <v>1</v>
      </c>
    </row>
    <row r="93" spans="1:10" x14ac:dyDescent="0.25">
      <c r="A93" s="3" t="s">
        <v>202</v>
      </c>
      <c r="B93" s="3" t="s">
        <v>221</v>
      </c>
      <c r="C93" t="s">
        <v>342</v>
      </c>
      <c r="H93" t="s">
        <v>401</v>
      </c>
      <c r="J93" s="9">
        <v>1</v>
      </c>
    </row>
    <row r="94" spans="1:10" x14ac:dyDescent="0.25">
      <c r="A94" s="3" t="s">
        <v>203</v>
      </c>
      <c r="B94" s="3" t="s">
        <v>268</v>
      </c>
      <c r="C94" t="s">
        <v>342</v>
      </c>
      <c r="H94" t="s">
        <v>196</v>
      </c>
      <c r="I94" t="s">
        <v>342</v>
      </c>
      <c r="J94" s="9">
        <v>1</v>
      </c>
    </row>
    <row r="95" spans="1:10" x14ac:dyDescent="0.25">
      <c r="A95" s="3" t="s">
        <v>204</v>
      </c>
      <c r="B95" s="3" t="s">
        <v>269</v>
      </c>
      <c r="C95" t="s">
        <v>342</v>
      </c>
      <c r="H95" t="s">
        <v>402</v>
      </c>
      <c r="J95" s="9">
        <v>1</v>
      </c>
    </row>
    <row r="96" spans="1:10" x14ac:dyDescent="0.25">
      <c r="A96" s="3" t="s">
        <v>205</v>
      </c>
      <c r="B96" s="3" t="s">
        <v>270</v>
      </c>
      <c r="C96" t="s">
        <v>342</v>
      </c>
      <c r="G96" t="s">
        <v>403</v>
      </c>
      <c r="J96" s="9">
        <v>2</v>
      </c>
    </row>
    <row r="97" spans="1:10" x14ac:dyDescent="0.25">
      <c r="A97" s="3" t="s">
        <v>206</v>
      </c>
      <c r="B97" s="3" t="s">
        <v>271</v>
      </c>
      <c r="C97" t="s">
        <v>342</v>
      </c>
      <c r="G97" t="s">
        <v>302</v>
      </c>
      <c r="H97" t="s">
        <v>299</v>
      </c>
      <c r="I97" t="s">
        <v>338</v>
      </c>
      <c r="J97" s="9">
        <v>1</v>
      </c>
    </row>
    <row r="98" spans="1:10" x14ac:dyDescent="0.25">
      <c r="A98" s="3" t="s">
        <v>207</v>
      </c>
      <c r="B98" s="3" t="s">
        <v>272</v>
      </c>
      <c r="C98" t="s">
        <v>342</v>
      </c>
      <c r="H98" t="s">
        <v>404</v>
      </c>
      <c r="J98" s="9">
        <v>1</v>
      </c>
    </row>
    <row r="99" spans="1:10" x14ac:dyDescent="0.25">
      <c r="A99" s="6" t="s">
        <v>319</v>
      </c>
      <c r="B99" s="3" t="s">
        <v>330</v>
      </c>
      <c r="C99" t="s">
        <v>342</v>
      </c>
      <c r="G99" t="s">
        <v>405</v>
      </c>
      <c r="J99" s="9">
        <v>1</v>
      </c>
    </row>
    <row r="100" spans="1:10" x14ac:dyDescent="0.25">
      <c r="A100" s="6" t="s">
        <v>333</v>
      </c>
      <c r="B100" s="3" t="s">
        <v>334</v>
      </c>
      <c r="C100" t="s">
        <v>342</v>
      </c>
      <c r="G100" t="s">
        <v>242</v>
      </c>
      <c r="H100" t="s">
        <v>164</v>
      </c>
      <c r="I100" t="s">
        <v>340</v>
      </c>
      <c r="J100" s="9">
        <v>1</v>
      </c>
    </row>
    <row r="101" spans="1:10" x14ac:dyDescent="0.25">
      <c r="H101" t="s">
        <v>406</v>
      </c>
      <c r="J101" s="9">
        <v>1</v>
      </c>
    </row>
    <row r="102" spans="1:10" x14ac:dyDescent="0.25">
      <c r="G102" t="s">
        <v>407</v>
      </c>
      <c r="J102" s="9">
        <v>1</v>
      </c>
    </row>
    <row r="103" spans="1:10" x14ac:dyDescent="0.25">
      <c r="G103" t="s">
        <v>326</v>
      </c>
      <c r="H103" t="s">
        <v>312</v>
      </c>
      <c r="I103" t="s">
        <v>339</v>
      </c>
      <c r="J103" s="9">
        <v>1</v>
      </c>
    </row>
    <row r="104" spans="1:10" x14ac:dyDescent="0.25">
      <c r="H104" t="s">
        <v>408</v>
      </c>
      <c r="J104" s="9">
        <v>1</v>
      </c>
    </row>
    <row r="105" spans="1:10" x14ac:dyDescent="0.25">
      <c r="G105" t="s">
        <v>409</v>
      </c>
      <c r="J105" s="9">
        <v>1</v>
      </c>
    </row>
    <row r="106" spans="1:10" x14ac:dyDescent="0.25">
      <c r="G106" t="s">
        <v>213</v>
      </c>
      <c r="H106" t="s">
        <v>133</v>
      </c>
      <c r="I106" t="s">
        <v>338</v>
      </c>
      <c r="J106" s="9">
        <v>1</v>
      </c>
    </row>
    <row r="107" spans="1:10" x14ac:dyDescent="0.25">
      <c r="H107" t="s">
        <v>410</v>
      </c>
      <c r="J107" s="9">
        <v>1</v>
      </c>
    </row>
    <row r="108" spans="1:10" x14ac:dyDescent="0.25">
      <c r="G108" t="s">
        <v>411</v>
      </c>
      <c r="J108" s="9">
        <v>1</v>
      </c>
    </row>
    <row r="109" spans="1:10" x14ac:dyDescent="0.25">
      <c r="G109" t="s">
        <v>214</v>
      </c>
      <c r="H109" t="s">
        <v>180</v>
      </c>
      <c r="I109" t="s">
        <v>341</v>
      </c>
      <c r="J109" s="9">
        <v>1</v>
      </c>
    </row>
    <row r="110" spans="1:10" x14ac:dyDescent="0.25">
      <c r="H110" t="s">
        <v>412</v>
      </c>
      <c r="J110" s="9">
        <v>1</v>
      </c>
    </row>
    <row r="111" spans="1:10" x14ac:dyDescent="0.25">
      <c r="H111" t="s">
        <v>134</v>
      </c>
      <c r="I111" t="s">
        <v>338</v>
      </c>
      <c r="J111" s="9">
        <v>1</v>
      </c>
    </row>
    <row r="112" spans="1:10" x14ac:dyDescent="0.25">
      <c r="H112" t="s">
        <v>413</v>
      </c>
      <c r="J112" s="9">
        <v>1</v>
      </c>
    </row>
    <row r="113" spans="7:10" x14ac:dyDescent="0.25">
      <c r="G113" t="s">
        <v>414</v>
      </c>
      <c r="J113" s="9">
        <v>2</v>
      </c>
    </row>
    <row r="114" spans="7:10" x14ac:dyDescent="0.25">
      <c r="G114" t="s">
        <v>264</v>
      </c>
      <c r="H114" t="s">
        <v>199</v>
      </c>
      <c r="I114" t="s">
        <v>342</v>
      </c>
      <c r="J114" s="9">
        <v>1</v>
      </c>
    </row>
    <row r="115" spans="7:10" x14ac:dyDescent="0.25">
      <c r="H115" t="s">
        <v>415</v>
      </c>
      <c r="J115" s="9">
        <v>1</v>
      </c>
    </row>
    <row r="116" spans="7:10" x14ac:dyDescent="0.25">
      <c r="G116" t="s">
        <v>416</v>
      </c>
      <c r="J116" s="9">
        <v>1</v>
      </c>
    </row>
    <row r="117" spans="7:10" x14ac:dyDescent="0.25">
      <c r="G117" t="s">
        <v>254</v>
      </c>
      <c r="H117" t="s">
        <v>182</v>
      </c>
      <c r="I117" t="s">
        <v>341</v>
      </c>
      <c r="J117" s="9">
        <v>1</v>
      </c>
    </row>
    <row r="118" spans="7:10" x14ac:dyDescent="0.25">
      <c r="H118" t="s">
        <v>417</v>
      </c>
      <c r="J118" s="9">
        <v>1</v>
      </c>
    </row>
    <row r="119" spans="7:10" x14ac:dyDescent="0.25">
      <c r="G119" t="s">
        <v>418</v>
      </c>
      <c r="J119" s="9">
        <v>1</v>
      </c>
    </row>
    <row r="120" spans="7:10" x14ac:dyDescent="0.25">
      <c r="G120" t="s">
        <v>262</v>
      </c>
      <c r="H120" t="s">
        <v>197</v>
      </c>
      <c r="I120" t="s">
        <v>342</v>
      </c>
      <c r="J120" s="9">
        <v>1</v>
      </c>
    </row>
    <row r="121" spans="7:10" x14ac:dyDescent="0.25">
      <c r="H121" t="s">
        <v>419</v>
      </c>
      <c r="J121" s="9">
        <v>1</v>
      </c>
    </row>
    <row r="122" spans="7:10" x14ac:dyDescent="0.25">
      <c r="H122" t="s">
        <v>298</v>
      </c>
      <c r="I122" t="s">
        <v>338</v>
      </c>
      <c r="J122" s="9">
        <v>1</v>
      </c>
    </row>
    <row r="123" spans="7:10" x14ac:dyDescent="0.25">
      <c r="H123" t="s">
        <v>420</v>
      </c>
      <c r="J123" s="9">
        <v>1</v>
      </c>
    </row>
    <row r="124" spans="7:10" x14ac:dyDescent="0.25">
      <c r="G124" t="s">
        <v>421</v>
      </c>
      <c r="J124" s="9">
        <v>2</v>
      </c>
    </row>
    <row r="125" spans="7:10" x14ac:dyDescent="0.25">
      <c r="G125" t="s">
        <v>215</v>
      </c>
      <c r="H125" t="s">
        <v>135</v>
      </c>
      <c r="I125" t="s">
        <v>338</v>
      </c>
      <c r="J125" s="9">
        <v>1</v>
      </c>
    </row>
    <row r="126" spans="7:10" x14ac:dyDescent="0.25">
      <c r="H126" t="s">
        <v>422</v>
      </c>
      <c r="J126" s="9">
        <v>1</v>
      </c>
    </row>
    <row r="127" spans="7:10" x14ac:dyDescent="0.25">
      <c r="G127" t="s">
        <v>423</v>
      </c>
      <c r="J127" s="9">
        <v>1</v>
      </c>
    </row>
    <row r="128" spans="7:10" x14ac:dyDescent="0.25">
      <c r="G128" t="s">
        <v>253</v>
      </c>
      <c r="H128" t="s">
        <v>181</v>
      </c>
      <c r="I128" t="s">
        <v>341</v>
      </c>
      <c r="J128" s="9">
        <v>1</v>
      </c>
    </row>
    <row r="129" spans="7:10" x14ac:dyDescent="0.25">
      <c r="H129" t="s">
        <v>424</v>
      </c>
      <c r="J129" s="9">
        <v>1</v>
      </c>
    </row>
    <row r="130" spans="7:10" x14ac:dyDescent="0.25">
      <c r="G130" t="s">
        <v>425</v>
      </c>
      <c r="J130" s="9">
        <v>1</v>
      </c>
    </row>
    <row r="131" spans="7:10" x14ac:dyDescent="0.25">
      <c r="G131" t="s">
        <v>263</v>
      </c>
      <c r="H131" t="s">
        <v>198</v>
      </c>
      <c r="I131" t="s">
        <v>342</v>
      </c>
      <c r="J131" s="9">
        <v>1</v>
      </c>
    </row>
    <row r="132" spans="7:10" x14ac:dyDescent="0.25">
      <c r="H132" t="s">
        <v>426</v>
      </c>
      <c r="J132" s="9">
        <v>1</v>
      </c>
    </row>
    <row r="133" spans="7:10" x14ac:dyDescent="0.25">
      <c r="G133" t="s">
        <v>427</v>
      </c>
      <c r="J133" s="9">
        <v>1</v>
      </c>
    </row>
    <row r="134" spans="7:10" x14ac:dyDescent="0.25">
      <c r="G134" t="s">
        <v>229</v>
      </c>
      <c r="H134" t="s">
        <v>149</v>
      </c>
      <c r="I134" t="s">
        <v>339</v>
      </c>
      <c r="J134" s="9">
        <v>1</v>
      </c>
    </row>
    <row r="135" spans="7:10" x14ac:dyDescent="0.25">
      <c r="H135" t="s">
        <v>428</v>
      </c>
      <c r="J135" s="9">
        <v>1</v>
      </c>
    </row>
    <row r="136" spans="7:10" x14ac:dyDescent="0.25">
      <c r="G136" t="s">
        <v>429</v>
      </c>
      <c r="J136" s="9">
        <v>1</v>
      </c>
    </row>
    <row r="137" spans="7:10" x14ac:dyDescent="0.25">
      <c r="G137" t="s">
        <v>216</v>
      </c>
      <c r="H137" t="s">
        <v>136</v>
      </c>
      <c r="I137" t="s">
        <v>338</v>
      </c>
      <c r="J137" s="9">
        <v>1</v>
      </c>
    </row>
    <row r="138" spans="7:10" x14ac:dyDescent="0.25">
      <c r="H138" t="s">
        <v>430</v>
      </c>
      <c r="J138" s="9">
        <v>1</v>
      </c>
    </row>
    <row r="139" spans="7:10" x14ac:dyDescent="0.25">
      <c r="G139" t="s">
        <v>431</v>
      </c>
      <c r="J139" s="9">
        <v>1</v>
      </c>
    </row>
    <row r="140" spans="7:10" x14ac:dyDescent="0.25">
      <c r="G140" t="s">
        <v>327</v>
      </c>
      <c r="H140" t="s">
        <v>313</v>
      </c>
      <c r="I140" t="s">
        <v>339</v>
      </c>
      <c r="J140" s="9">
        <v>1</v>
      </c>
    </row>
    <row r="141" spans="7:10" x14ac:dyDescent="0.25">
      <c r="H141" t="s">
        <v>432</v>
      </c>
      <c r="J141" s="9">
        <v>1</v>
      </c>
    </row>
    <row r="142" spans="7:10" x14ac:dyDescent="0.25">
      <c r="G142" t="s">
        <v>433</v>
      </c>
      <c r="J142" s="9">
        <v>1</v>
      </c>
    </row>
    <row r="143" spans="7:10" x14ac:dyDescent="0.25">
      <c r="G143" t="s">
        <v>228</v>
      </c>
      <c r="H143" t="s">
        <v>148</v>
      </c>
      <c r="I143" t="s">
        <v>339</v>
      </c>
      <c r="J143" s="9">
        <v>1</v>
      </c>
    </row>
    <row r="144" spans="7:10" x14ac:dyDescent="0.25">
      <c r="H144" t="s">
        <v>434</v>
      </c>
      <c r="J144" s="9">
        <v>1</v>
      </c>
    </row>
    <row r="145" spans="7:10" x14ac:dyDescent="0.25">
      <c r="G145" t="s">
        <v>435</v>
      </c>
      <c r="J145" s="9">
        <v>1</v>
      </c>
    </row>
    <row r="146" spans="7:10" x14ac:dyDescent="0.25">
      <c r="G146" t="s">
        <v>330</v>
      </c>
      <c r="H146" t="s">
        <v>319</v>
      </c>
      <c r="I146" t="s">
        <v>342</v>
      </c>
      <c r="J146" s="9">
        <v>1</v>
      </c>
    </row>
    <row r="147" spans="7:10" x14ac:dyDescent="0.25">
      <c r="H147" t="s">
        <v>436</v>
      </c>
      <c r="J147" s="9">
        <v>1</v>
      </c>
    </row>
    <row r="148" spans="7:10" x14ac:dyDescent="0.25">
      <c r="H148" t="s">
        <v>318</v>
      </c>
      <c r="I148" t="s">
        <v>341</v>
      </c>
      <c r="J148" s="9">
        <v>1</v>
      </c>
    </row>
    <row r="149" spans="7:10" x14ac:dyDescent="0.25">
      <c r="H149" t="s">
        <v>437</v>
      </c>
      <c r="J149" s="9">
        <v>1</v>
      </c>
    </row>
    <row r="150" spans="7:10" x14ac:dyDescent="0.25">
      <c r="G150" t="s">
        <v>438</v>
      </c>
      <c r="J150" s="9">
        <v>2</v>
      </c>
    </row>
    <row r="151" spans="7:10" x14ac:dyDescent="0.25">
      <c r="G151" t="s">
        <v>255</v>
      </c>
      <c r="H151" t="s">
        <v>183</v>
      </c>
      <c r="I151" t="s">
        <v>341</v>
      </c>
      <c r="J151" s="9">
        <v>1</v>
      </c>
    </row>
    <row r="152" spans="7:10" x14ac:dyDescent="0.25">
      <c r="H152" t="s">
        <v>439</v>
      </c>
      <c r="J152" s="9">
        <v>1</v>
      </c>
    </row>
    <row r="153" spans="7:10" x14ac:dyDescent="0.25">
      <c r="G153" t="s">
        <v>440</v>
      </c>
      <c r="J153" s="9">
        <v>1</v>
      </c>
    </row>
    <row r="154" spans="7:10" x14ac:dyDescent="0.25">
      <c r="G154" t="s">
        <v>243</v>
      </c>
      <c r="H154" t="s">
        <v>165</v>
      </c>
      <c r="I154" t="s">
        <v>340</v>
      </c>
      <c r="J154" s="9">
        <v>1</v>
      </c>
    </row>
    <row r="155" spans="7:10" x14ac:dyDescent="0.25">
      <c r="H155" t="s">
        <v>441</v>
      </c>
      <c r="J155" s="9">
        <v>1</v>
      </c>
    </row>
    <row r="156" spans="7:10" x14ac:dyDescent="0.25">
      <c r="G156" t="s">
        <v>442</v>
      </c>
      <c r="J156" s="9">
        <v>1</v>
      </c>
    </row>
    <row r="157" spans="7:10" x14ac:dyDescent="0.25">
      <c r="G157" t="s">
        <v>218</v>
      </c>
      <c r="H157" t="s">
        <v>138</v>
      </c>
      <c r="I157" t="s">
        <v>338</v>
      </c>
      <c r="J157" s="9">
        <v>1</v>
      </c>
    </row>
    <row r="158" spans="7:10" x14ac:dyDescent="0.25">
      <c r="H158" t="s">
        <v>443</v>
      </c>
      <c r="J158" s="9">
        <v>1</v>
      </c>
    </row>
    <row r="159" spans="7:10" x14ac:dyDescent="0.25">
      <c r="G159" t="s">
        <v>444</v>
      </c>
      <c r="J159" s="9">
        <v>1</v>
      </c>
    </row>
    <row r="160" spans="7:10" x14ac:dyDescent="0.25">
      <c r="G160" t="s">
        <v>328</v>
      </c>
      <c r="H160" t="s">
        <v>314</v>
      </c>
      <c r="I160" t="s">
        <v>339</v>
      </c>
      <c r="J160" s="9">
        <v>1</v>
      </c>
    </row>
    <row r="161" spans="7:10" x14ac:dyDescent="0.25">
      <c r="H161" t="s">
        <v>445</v>
      </c>
      <c r="J161" s="9">
        <v>1</v>
      </c>
    </row>
    <row r="162" spans="7:10" x14ac:dyDescent="0.25">
      <c r="G162" t="s">
        <v>446</v>
      </c>
      <c r="J162" s="9">
        <v>1</v>
      </c>
    </row>
    <row r="163" spans="7:10" x14ac:dyDescent="0.25">
      <c r="G163" t="s">
        <v>217</v>
      </c>
      <c r="H163" t="s">
        <v>137</v>
      </c>
      <c r="I163" t="s">
        <v>338</v>
      </c>
      <c r="J163" s="9">
        <v>1</v>
      </c>
    </row>
    <row r="164" spans="7:10" x14ac:dyDescent="0.25">
      <c r="H164" t="s">
        <v>447</v>
      </c>
      <c r="J164" s="9">
        <v>1</v>
      </c>
    </row>
    <row r="165" spans="7:10" x14ac:dyDescent="0.25">
      <c r="G165" t="s">
        <v>448</v>
      </c>
      <c r="J165" s="9">
        <v>1</v>
      </c>
    </row>
    <row r="166" spans="7:10" x14ac:dyDescent="0.25">
      <c r="G166" t="s">
        <v>265</v>
      </c>
      <c r="H166" t="s">
        <v>200</v>
      </c>
      <c r="I166" t="s">
        <v>342</v>
      </c>
      <c r="J166" s="9">
        <v>1</v>
      </c>
    </row>
    <row r="167" spans="7:10" x14ac:dyDescent="0.25">
      <c r="H167" t="s">
        <v>449</v>
      </c>
      <c r="J167" s="9">
        <v>1</v>
      </c>
    </row>
    <row r="168" spans="7:10" x14ac:dyDescent="0.25">
      <c r="G168" t="s">
        <v>450</v>
      </c>
      <c r="J168" s="9">
        <v>1</v>
      </c>
    </row>
    <row r="169" spans="7:10" x14ac:dyDescent="0.25">
      <c r="G169" t="s">
        <v>219</v>
      </c>
      <c r="H169" t="s">
        <v>139</v>
      </c>
      <c r="I169" t="s">
        <v>338</v>
      </c>
      <c r="J169" s="9">
        <v>1</v>
      </c>
    </row>
    <row r="170" spans="7:10" x14ac:dyDescent="0.25">
      <c r="H170" t="s">
        <v>451</v>
      </c>
      <c r="J170" s="9">
        <v>1</v>
      </c>
    </row>
    <row r="171" spans="7:10" x14ac:dyDescent="0.25">
      <c r="G171" t="s">
        <v>452</v>
      </c>
      <c r="J171" s="9">
        <v>1</v>
      </c>
    </row>
    <row r="172" spans="7:10" x14ac:dyDescent="0.25">
      <c r="G172" t="s">
        <v>220</v>
      </c>
      <c r="H172" t="s">
        <v>140</v>
      </c>
      <c r="I172" t="s">
        <v>338</v>
      </c>
      <c r="J172" s="9">
        <v>1</v>
      </c>
    </row>
    <row r="173" spans="7:10" x14ac:dyDescent="0.25">
      <c r="H173" t="s">
        <v>453</v>
      </c>
      <c r="J173" s="9">
        <v>1</v>
      </c>
    </row>
    <row r="174" spans="7:10" x14ac:dyDescent="0.25">
      <c r="G174" t="s">
        <v>454</v>
      </c>
      <c r="J174" s="9">
        <v>1</v>
      </c>
    </row>
    <row r="175" spans="7:10" x14ac:dyDescent="0.25">
      <c r="G175" t="s">
        <v>256</v>
      </c>
      <c r="H175" t="s">
        <v>184</v>
      </c>
      <c r="I175" t="s">
        <v>341</v>
      </c>
      <c r="J175" s="9">
        <v>1</v>
      </c>
    </row>
    <row r="176" spans="7:10" x14ac:dyDescent="0.25">
      <c r="H176" t="s">
        <v>455</v>
      </c>
      <c r="J176" s="9">
        <v>1</v>
      </c>
    </row>
    <row r="177" spans="7:10" x14ac:dyDescent="0.25">
      <c r="G177" t="s">
        <v>456</v>
      </c>
      <c r="J177" s="9">
        <v>1</v>
      </c>
    </row>
    <row r="178" spans="7:10" x14ac:dyDescent="0.25">
      <c r="G178" t="s">
        <v>244</v>
      </c>
      <c r="H178" t="s">
        <v>166</v>
      </c>
      <c r="I178" t="s">
        <v>340</v>
      </c>
      <c r="J178" s="9">
        <v>1</v>
      </c>
    </row>
    <row r="179" spans="7:10" x14ac:dyDescent="0.25">
      <c r="H179" t="s">
        <v>457</v>
      </c>
      <c r="J179" s="9">
        <v>1</v>
      </c>
    </row>
    <row r="180" spans="7:10" x14ac:dyDescent="0.25">
      <c r="G180" t="s">
        <v>458</v>
      </c>
      <c r="J180" s="9">
        <v>1</v>
      </c>
    </row>
    <row r="181" spans="7:10" x14ac:dyDescent="0.25">
      <c r="G181" t="s">
        <v>266</v>
      </c>
      <c r="H181" t="s">
        <v>201</v>
      </c>
      <c r="I181" t="s">
        <v>342</v>
      </c>
      <c r="J181" s="9">
        <v>1</v>
      </c>
    </row>
    <row r="182" spans="7:10" x14ac:dyDescent="0.25">
      <c r="H182" t="s">
        <v>459</v>
      </c>
      <c r="J182" s="9">
        <v>1</v>
      </c>
    </row>
    <row r="183" spans="7:10" x14ac:dyDescent="0.25">
      <c r="G183" t="s">
        <v>460</v>
      </c>
      <c r="J183" s="9">
        <v>1</v>
      </c>
    </row>
    <row r="184" spans="7:10" x14ac:dyDescent="0.25">
      <c r="G184" t="s">
        <v>245</v>
      </c>
      <c r="H184" t="s">
        <v>167</v>
      </c>
      <c r="I184" t="s">
        <v>340</v>
      </c>
      <c r="J184" s="9">
        <v>1</v>
      </c>
    </row>
    <row r="185" spans="7:10" x14ac:dyDescent="0.25">
      <c r="H185" t="s">
        <v>461</v>
      </c>
      <c r="J185" s="9">
        <v>1</v>
      </c>
    </row>
    <row r="186" spans="7:10" x14ac:dyDescent="0.25">
      <c r="G186" t="s">
        <v>462</v>
      </c>
      <c r="J186" s="9">
        <v>1</v>
      </c>
    </row>
    <row r="187" spans="7:10" x14ac:dyDescent="0.25">
      <c r="G187" t="s">
        <v>221</v>
      </c>
      <c r="H187" t="s">
        <v>168</v>
      </c>
      <c r="I187" t="s">
        <v>340</v>
      </c>
      <c r="J187" s="9">
        <v>1</v>
      </c>
    </row>
    <row r="188" spans="7:10" x14ac:dyDescent="0.25">
      <c r="H188" t="s">
        <v>463</v>
      </c>
      <c r="J188" s="9">
        <v>1</v>
      </c>
    </row>
    <row r="189" spans="7:10" x14ac:dyDescent="0.25">
      <c r="H189" t="s">
        <v>141</v>
      </c>
      <c r="I189" t="s">
        <v>338</v>
      </c>
      <c r="J189" s="9">
        <v>1</v>
      </c>
    </row>
    <row r="190" spans="7:10" x14ac:dyDescent="0.25">
      <c r="H190" t="s">
        <v>464</v>
      </c>
      <c r="J190" s="9">
        <v>1</v>
      </c>
    </row>
    <row r="191" spans="7:10" x14ac:dyDescent="0.25">
      <c r="H191" t="s">
        <v>202</v>
      </c>
      <c r="I191" t="s">
        <v>342</v>
      </c>
      <c r="J191" s="9">
        <v>1</v>
      </c>
    </row>
    <row r="192" spans="7:10" x14ac:dyDescent="0.25">
      <c r="H192" t="s">
        <v>465</v>
      </c>
      <c r="J192" s="9">
        <v>1</v>
      </c>
    </row>
    <row r="193" spans="7:10" x14ac:dyDescent="0.25">
      <c r="G193" t="s">
        <v>466</v>
      </c>
      <c r="J193" s="9">
        <v>3</v>
      </c>
    </row>
    <row r="194" spans="7:10" x14ac:dyDescent="0.25">
      <c r="G194" t="s">
        <v>231</v>
      </c>
      <c r="H194" t="s">
        <v>185</v>
      </c>
      <c r="I194" t="s">
        <v>341</v>
      </c>
      <c r="J194" s="9">
        <v>1</v>
      </c>
    </row>
    <row r="195" spans="7:10" x14ac:dyDescent="0.25">
      <c r="H195" t="s">
        <v>467</v>
      </c>
      <c r="J195" s="9">
        <v>1</v>
      </c>
    </row>
    <row r="196" spans="7:10" x14ac:dyDescent="0.25">
      <c r="H196" t="s">
        <v>151</v>
      </c>
      <c r="I196" t="s">
        <v>339</v>
      </c>
      <c r="J196" s="9">
        <v>1</v>
      </c>
    </row>
    <row r="197" spans="7:10" x14ac:dyDescent="0.25">
      <c r="H197" t="s">
        <v>468</v>
      </c>
      <c r="J197" s="9">
        <v>1</v>
      </c>
    </row>
    <row r="198" spans="7:10" x14ac:dyDescent="0.25">
      <c r="G198" t="s">
        <v>469</v>
      </c>
      <c r="J198" s="9">
        <v>2</v>
      </c>
    </row>
    <row r="199" spans="7:10" x14ac:dyDescent="0.25">
      <c r="G199" t="s">
        <v>232</v>
      </c>
      <c r="H199" t="s">
        <v>169</v>
      </c>
      <c r="I199" t="s">
        <v>340</v>
      </c>
      <c r="J199" s="9">
        <v>1</v>
      </c>
    </row>
    <row r="200" spans="7:10" x14ac:dyDescent="0.25">
      <c r="H200" t="s">
        <v>470</v>
      </c>
      <c r="J200" s="9">
        <v>1</v>
      </c>
    </row>
    <row r="201" spans="7:10" x14ac:dyDescent="0.25">
      <c r="H201" t="s">
        <v>152</v>
      </c>
      <c r="I201" t="s">
        <v>339</v>
      </c>
      <c r="J201" s="9">
        <v>1</v>
      </c>
    </row>
    <row r="202" spans="7:10" x14ac:dyDescent="0.25">
      <c r="H202" t="s">
        <v>471</v>
      </c>
      <c r="J202" s="9">
        <v>1</v>
      </c>
    </row>
    <row r="203" spans="7:10" x14ac:dyDescent="0.25">
      <c r="H203" t="s">
        <v>187</v>
      </c>
      <c r="I203" t="s">
        <v>341</v>
      </c>
      <c r="J203" s="9">
        <v>1</v>
      </c>
    </row>
    <row r="204" spans="7:10" x14ac:dyDescent="0.25">
      <c r="H204" t="s">
        <v>472</v>
      </c>
      <c r="J204" s="9">
        <v>1</v>
      </c>
    </row>
    <row r="205" spans="7:10" x14ac:dyDescent="0.25">
      <c r="G205" t="s">
        <v>473</v>
      </c>
      <c r="J205" s="9">
        <v>3</v>
      </c>
    </row>
    <row r="206" spans="7:10" x14ac:dyDescent="0.25">
      <c r="G206" t="s">
        <v>222</v>
      </c>
      <c r="H206" t="s">
        <v>315</v>
      </c>
      <c r="I206" t="s">
        <v>339</v>
      </c>
      <c r="J206" s="9">
        <v>1</v>
      </c>
    </row>
    <row r="207" spans="7:10" x14ac:dyDescent="0.25">
      <c r="H207" t="s">
        <v>474</v>
      </c>
      <c r="J207" s="9">
        <v>1</v>
      </c>
    </row>
    <row r="208" spans="7:10" x14ac:dyDescent="0.25">
      <c r="H208" t="s">
        <v>142</v>
      </c>
      <c r="I208" t="s">
        <v>338</v>
      </c>
      <c r="J208" s="9">
        <v>1</v>
      </c>
    </row>
    <row r="209" spans="7:10" x14ac:dyDescent="0.25">
      <c r="H209" t="s">
        <v>475</v>
      </c>
      <c r="J209" s="9">
        <v>1</v>
      </c>
    </row>
    <row r="210" spans="7:10" x14ac:dyDescent="0.25">
      <c r="G210" t="s">
        <v>476</v>
      </c>
      <c r="J210" s="9">
        <v>2</v>
      </c>
    </row>
    <row r="211" spans="7:10" x14ac:dyDescent="0.25">
      <c r="G211" t="s">
        <v>230</v>
      </c>
      <c r="H211" t="s">
        <v>303</v>
      </c>
      <c r="I211" t="s">
        <v>338</v>
      </c>
      <c r="J211" s="9">
        <v>1</v>
      </c>
    </row>
    <row r="212" spans="7:10" x14ac:dyDescent="0.25">
      <c r="H212" t="s">
        <v>477</v>
      </c>
      <c r="J212" s="9">
        <v>1</v>
      </c>
    </row>
    <row r="213" spans="7:10" x14ac:dyDescent="0.25">
      <c r="H213" t="s">
        <v>150</v>
      </c>
      <c r="I213" t="s">
        <v>339</v>
      </c>
      <c r="J213" s="9">
        <v>1</v>
      </c>
    </row>
    <row r="214" spans="7:10" x14ac:dyDescent="0.25">
      <c r="H214" t="s">
        <v>478</v>
      </c>
      <c r="J214" s="9">
        <v>1</v>
      </c>
    </row>
    <row r="215" spans="7:10" x14ac:dyDescent="0.25">
      <c r="H215" t="s">
        <v>186</v>
      </c>
      <c r="I215" t="s">
        <v>341</v>
      </c>
      <c r="J215" s="9">
        <v>1</v>
      </c>
    </row>
    <row r="216" spans="7:10" x14ac:dyDescent="0.25">
      <c r="H216" t="s">
        <v>479</v>
      </c>
      <c r="J216" s="9">
        <v>1</v>
      </c>
    </row>
    <row r="217" spans="7:10" x14ac:dyDescent="0.25">
      <c r="G217" t="s">
        <v>480</v>
      </c>
      <c r="J217" s="9">
        <v>3</v>
      </c>
    </row>
    <row r="218" spans="7:10" x14ac:dyDescent="0.25">
      <c r="G218" t="s">
        <v>267</v>
      </c>
      <c r="H218" t="s">
        <v>316</v>
      </c>
      <c r="I218" t="s">
        <v>339</v>
      </c>
      <c r="J218" s="9">
        <v>1</v>
      </c>
    </row>
    <row r="219" spans="7:10" x14ac:dyDescent="0.25">
      <c r="H219" t="s">
        <v>481</v>
      </c>
      <c r="J219" s="9">
        <v>1</v>
      </c>
    </row>
    <row r="220" spans="7:10" x14ac:dyDescent="0.25">
      <c r="G220" t="s">
        <v>482</v>
      </c>
      <c r="J220" s="9">
        <v>1</v>
      </c>
    </row>
    <row r="221" spans="7:10" x14ac:dyDescent="0.25">
      <c r="G221" t="s">
        <v>331</v>
      </c>
      <c r="H221" t="s">
        <v>332</v>
      </c>
      <c r="I221" t="s">
        <v>342</v>
      </c>
      <c r="J221" s="9">
        <v>1</v>
      </c>
    </row>
    <row r="222" spans="7:10" x14ac:dyDescent="0.25">
      <c r="H222" t="s">
        <v>483</v>
      </c>
      <c r="J222" s="9">
        <v>1</v>
      </c>
    </row>
    <row r="223" spans="7:10" x14ac:dyDescent="0.25">
      <c r="G223" t="s">
        <v>484</v>
      </c>
      <c r="J223" s="9">
        <v>1</v>
      </c>
    </row>
    <row r="224" spans="7:10" x14ac:dyDescent="0.25">
      <c r="G224" t="s">
        <v>334</v>
      </c>
      <c r="H224" t="s">
        <v>333</v>
      </c>
      <c r="I224" t="s">
        <v>342</v>
      </c>
      <c r="J224" s="9">
        <v>1</v>
      </c>
    </row>
    <row r="225" spans="7:10" x14ac:dyDescent="0.25">
      <c r="H225" t="s">
        <v>485</v>
      </c>
      <c r="J225" s="9">
        <v>1</v>
      </c>
    </row>
    <row r="226" spans="7:10" x14ac:dyDescent="0.25">
      <c r="G226" t="s">
        <v>486</v>
      </c>
      <c r="J226" s="9">
        <v>1</v>
      </c>
    </row>
    <row r="227" spans="7:10" x14ac:dyDescent="0.25">
      <c r="G227" t="s">
        <v>309</v>
      </c>
      <c r="H227" t="s">
        <v>300</v>
      </c>
      <c r="I227" t="s">
        <v>338</v>
      </c>
      <c r="J227" s="9">
        <v>1</v>
      </c>
    </row>
    <row r="228" spans="7:10" x14ac:dyDescent="0.25">
      <c r="H228" t="s">
        <v>487</v>
      </c>
      <c r="J228" s="9">
        <v>1</v>
      </c>
    </row>
    <row r="229" spans="7:10" x14ac:dyDescent="0.25">
      <c r="G229" t="s">
        <v>488</v>
      </c>
      <c r="J229" s="9">
        <v>1</v>
      </c>
    </row>
    <row r="230" spans="7:10" x14ac:dyDescent="0.25">
      <c r="G230" t="s">
        <v>233</v>
      </c>
      <c r="H230" t="s">
        <v>153</v>
      </c>
      <c r="I230" t="s">
        <v>339</v>
      </c>
      <c r="J230" s="9">
        <v>1</v>
      </c>
    </row>
    <row r="231" spans="7:10" x14ac:dyDescent="0.25">
      <c r="H231" t="s">
        <v>489</v>
      </c>
      <c r="J231" s="9">
        <v>1</v>
      </c>
    </row>
    <row r="232" spans="7:10" x14ac:dyDescent="0.25">
      <c r="G232" t="s">
        <v>490</v>
      </c>
      <c r="J232" s="9">
        <v>1</v>
      </c>
    </row>
    <row r="233" spans="7:10" x14ac:dyDescent="0.25">
      <c r="G233" t="s">
        <v>223</v>
      </c>
      <c r="H233" t="s">
        <v>143</v>
      </c>
      <c r="I233" t="s">
        <v>338</v>
      </c>
      <c r="J233" s="9">
        <v>1</v>
      </c>
    </row>
    <row r="234" spans="7:10" x14ac:dyDescent="0.25">
      <c r="H234" t="s">
        <v>491</v>
      </c>
      <c r="J234" s="9">
        <v>1</v>
      </c>
    </row>
    <row r="235" spans="7:10" x14ac:dyDescent="0.25">
      <c r="G235" t="s">
        <v>492</v>
      </c>
      <c r="J235" s="9">
        <v>1</v>
      </c>
    </row>
    <row r="236" spans="7:10" x14ac:dyDescent="0.25">
      <c r="G236" t="s">
        <v>268</v>
      </c>
      <c r="H236" t="s">
        <v>203</v>
      </c>
      <c r="I236" t="s">
        <v>342</v>
      </c>
      <c r="J236" s="9">
        <v>1</v>
      </c>
    </row>
    <row r="237" spans="7:10" x14ac:dyDescent="0.25">
      <c r="H237" t="s">
        <v>493</v>
      </c>
      <c r="J237" s="9">
        <v>1</v>
      </c>
    </row>
    <row r="238" spans="7:10" x14ac:dyDescent="0.25">
      <c r="G238" t="s">
        <v>494</v>
      </c>
      <c r="J238" s="9">
        <v>1</v>
      </c>
    </row>
    <row r="239" spans="7:10" x14ac:dyDescent="0.25">
      <c r="G239" t="s">
        <v>257</v>
      </c>
      <c r="H239" t="s">
        <v>188</v>
      </c>
      <c r="I239" t="s">
        <v>341</v>
      </c>
      <c r="J239" s="9">
        <v>1</v>
      </c>
    </row>
    <row r="240" spans="7:10" x14ac:dyDescent="0.25">
      <c r="H240" t="s">
        <v>495</v>
      </c>
      <c r="J240" s="9">
        <v>1</v>
      </c>
    </row>
    <row r="241" spans="7:10" x14ac:dyDescent="0.25">
      <c r="G241" t="s">
        <v>496</v>
      </c>
      <c r="J241" s="9">
        <v>1</v>
      </c>
    </row>
    <row r="242" spans="7:10" x14ac:dyDescent="0.25">
      <c r="G242" t="s">
        <v>329</v>
      </c>
      <c r="H242" t="s">
        <v>317</v>
      </c>
      <c r="I242" t="s">
        <v>340</v>
      </c>
      <c r="J242" s="9">
        <v>1</v>
      </c>
    </row>
    <row r="243" spans="7:10" x14ac:dyDescent="0.25">
      <c r="H243" t="s">
        <v>497</v>
      </c>
      <c r="J243" s="9">
        <v>1</v>
      </c>
    </row>
    <row r="244" spans="7:10" x14ac:dyDescent="0.25">
      <c r="G244" t="s">
        <v>498</v>
      </c>
      <c r="J244" s="9">
        <v>1</v>
      </c>
    </row>
    <row r="245" spans="7:10" x14ac:dyDescent="0.25">
      <c r="G245" t="s">
        <v>258</v>
      </c>
      <c r="H245" t="s">
        <v>189</v>
      </c>
      <c r="I245" t="s">
        <v>341</v>
      </c>
      <c r="J245" s="9">
        <v>1</v>
      </c>
    </row>
    <row r="246" spans="7:10" x14ac:dyDescent="0.25">
      <c r="H246" t="s">
        <v>499</v>
      </c>
      <c r="J246" s="9">
        <v>1</v>
      </c>
    </row>
    <row r="247" spans="7:10" x14ac:dyDescent="0.25">
      <c r="G247" t="s">
        <v>500</v>
      </c>
      <c r="J247" s="9">
        <v>1</v>
      </c>
    </row>
    <row r="248" spans="7:10" x14ac:dyDescent="0.25">
      <c r="G248" t="s">
        <v>310</v>
      </c>
      <c r="H248" t="s">
        <v>301</v>
      </c>
      <c r="I248" t="s">
        <v>338</v>
      </c>
      <c r="J248" s="9">
        <v>1</v>
      </c>
    </row>
    <row r="249" spans="7:10" x14ac:dyDescent="0.25">
      <c r="H249" t="s">
        <v>501</v>
      </c>
      <c r="J249" s="9">
        <v>1</v>
      </c>
    </row>
    <row r="250" spans="7:10" x14ac:dyDescent="0.25">
      <c r="G250" t="s">
        <v>502</v>
      </c>
      <c r="J250" s="9">
        <v>1</v>
      </c>
    </row>
    <row r="251" spans="7:10" x14ac:dyDescent="0.25">
      <c r="G251" t="s">
        <v>269</v>
      </c>
      <c r="H251" t="s">
        <v>204</v>
      </c>
      <c r="I251" t="s">
        <v>342</v>
      </c>
      <c r="J251" s="9">
        <v>1</v>
      </c>
    </row>
    <row r="252" spans="7:10" x14ac:dyDescent="0.25">
      <c r="H252" t="s">
        <v>503</v>
      </c>
      <c r="J252" s="9">
        <v>1</v>
      </c>
    </row>
    <row r="253" spans="7:10" x14ac:dyDescent="0.25">
      <c r="G253" t="s">
        <v>504</v>
      </c>
      <c r="J253" s="9">
        <v>1</v>
      </c>
    </row>
    <row r="254" spans="7:10" x14ac:dyDescent="0.25">
      <c r="G254" t="s">
        <v>270</v>
      </c>
      <c r="H254" t="s">
        <v>205</v>
      </c>
      <c r="I254" t="s">
        <v>342</v>
      </c>
      <c r="J254" s="9">
        <v>1</v>
      </c>
    </row>
    <row r="255" spans="7:10" x14ac:dyDescent="0.25">
      <c r="H255" t="s">
        <v>505</v>
      </c>
      <c r="J255" s="9">
        <v>1</v>
      </c>
    </row>
    <row r="256" spans="7:10" x14ac:dyDescent="0.25">
      <c r="G256" t="s">
        <v>506</v>
      </c>
      <c r="J256" s="9">
        <v>1</v>
      </c>
    </row>
    <row r="257" spans="7:10" x14ac:dyDescent="0.25">
      <c r="G257" t="s">
        <v>271</v>
      </c>
      <c r="H257" t="s">
        <v>206</v>
      </c>
      <c r="I257" t="s">
        <v>342</v>
      </c>
      <c r="J257" s="9">
        <v>1</v>
      </c>
    </row>
    <row r="258" spans="7:10" x14ac:dyDescent="0.25">
      <c r="H258" t="s">
        <v>507</v>
      </c>
      <c r="J258" s="9">
        <v>1</v>
      </c>
    </row>
    <row r="259" spans="7:10" x14ac:dyDescent="0.25">
      <c r="G259" t="s">
        <v>508</v>
      </c>
      <c r="J259" s="9">
        <v>1</v>
      </c>
    </row>
    <row r="260" spans="7:10" x14ac:dyDescent="0.25">
      <c r="G260" t="s">
        <v>234</v>
      </c>
      <c r="H260" t="s">
        <v>154</v>
      </c>
      <c r="I260" t="s">
        <v>339</v>
      </c>
      <c r="J260" s="9">
        <v>1</v>
      </c>
    </row>
    <row r="261" spans="7:10" x14ac:dyDescent="0.25">
      <c r="H261" t="s">
        <v>509</v>
      </c>
      <c r="J261" s="9">
        <v>1</v>
      </c>
    </row>
    <row r="262" spans="7:10" x14ac:dyDescent="0.25">
      <c r="G262" t="s">
        <v>510</v>
      </c>
      <c r="J262" s="9">
        <v>1</v>
      </c>
    </row>
    <row r="263" spans="7:10" x14ac:dyDescent="0.25">
      <c r="G263" t="s">
        <v>259</v>
      </c>
      <c r="H263" t="s">
        <v>190</v>
      </c>
      <c r="I263" t="s">
        <v>341</v>
      </c>
      <c r="J263" s="9">
        <v>1</v>
      </c>
    </row>
    <row r="264" spans="7:10" x14ac:dyDescent="0.25">
      <c r="H264" t="s">
        <v>511</v>
      </c>
      <c r="J264" s="9">
        <v>1</v>
      </c>
    </row>
    <row r="265" spans="7:10" x14ac:dyDescent="0.25">
      <c r="G265" t="s">
        <v>512</v>
      </c>
      <c r="J265" s="9">
        <v>1</v>
      </c>
    </row>
    <row r="266" spans="7:10" x14ac:dyDescent="0.25">
      <c r="G266" t="s">
        <v>247</v>
      </c>
      <c r="H266" t="s">
        <v>171</v>
      </c>
      <c r="I266" t="s">
        <v>340</v>
      </c>
      <c r="J266" s="9">
        <v>1</v>
      </c>
    </row>
    <row r="267" spans="7:10" x14ac:dyDescent="0.25">
      <c r="H267" t="s">
        <v>513</v>
      </c>
      <c r="J267" s="9">
        <v>1</v>
      </c>
    </row>
    <row r="268" spans="7:10" x14ac:dyDescent="0.25">
      <c r="G268" t="s">
        <v>514</v>
      </c>
      <c r="J268" s="9">
        <v>1</v>
      </c>
    </row>
    <row r="269" spans="7:10" x14ac:dyDescent="0.25">
      <c r="G269" t="s">
        <v>235</v>
      </c>
      <c r="H269" t="s">
        <v>155</v>
      </c>
      <c r="I269" t="s">
        <v>339</v>
      </c>
      <c r="J269" s="9">
        <v>1</v>
      </c>
    </row>
    <row r="270" spans="7:10" x14ac:dyDescent="0.25">
      <c r="H270" t="s">
        <v>515</v>
      </c>
      <c r="J270" s="9">
        <v>1</v>
      </c>
    </row>
    <row r="271" spans="7:10" x14ac:dyDescent="0.25">
      <c r="G271" t="s">
        <v>516</v>
      </c>
      <c r="J271" s="9">
        <v>1</v>
      </c>
    </row>
    <row r="272" spans="7:10" x14ac:dyDescent="0.25">
      <c r="G272" t="s">
        <v>246</v>
      </c>
      <c r="H272" t="s">
        <v>170</v>
      </c>
      <c r="I272" t="s">
        <v>340</v>
      </c>
      <c r="J272" s="9">
        <v>1</v>
      </c>
    </row>
    <row r="273" spans="7:10" x14ac:dyDescent="0.25">
      <c r="H273" t="s">
        <v>517</v>
      </c>
      <c r="J273" s="9">
        <v>1</v>
      </c>
    </row>
    <row r="274" spans="7:10" x14ac:dyDescent="0.25">
      <c r="G274" t="s">
        <v>518</v>
      </c>
      <c r="J274" s="9">
        <v>1</v>
      </c>
    </row>
    <row r="275" spans="7:10" x14ac:dyDescent="0.25">
      <c r="G275" t="s">
        <v>272</v>
      </c>
      <c r="H275" t="s">
        <v>207</v>
      </c>
      <c r="I275" t="s">
        <v>342</v>
      </c>
      <c r="J275" s="9">
        <v>1</v>
      </c>
    </row>
    <row r="276" spans="7:10" x14ac:dyDescent="0.25">
      <c r="H276" t="s">
        <v>519</v>
      </c>
      <c r="J276" s="9">
        <v>1</v>
      </c>
    </row>
    <row r="277" spans="7:10" x14ac:dyDescent="0.25">
      <c r="G277" t="s">
        <v>520</v>
      </c>
      <c r="J277" s="9">
        <v>1</v>
      </c>
    </row>
    <row r="278" spans="7:10" x14ac:dyDescent="0.25">
      <c r="G278" t="s">
        <v>336</v>
      </c>
      <c r="J278" s="9">
        <v>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A265"/>
  <sheetViews>
    <sheetView showGridLines="0" showRowColHeaders="0" tabSelected="1" topLeftCell="AK181" zoomScale="80" zoomScaleNormal="80" workbookViewId="0">
      <selection activeCell="AN224" sqref="AN224:AQ224"/>
    </sheetView>
  </sheetViews>
  <sheetFormatPr defaultRowHeight="14.25" x14ac:dyDescent="0.2"/>
  <cols>
    <col min="1" max="1" width="4.42578125" style="145" bestFit="1" customWidth="1"/>
    <col min="2" max="2" width="30.7109375" style="145" bestFit="1" customWidth="1"/>
    <col min="3" max="3" width="3.7109375" style="145" bestFit="1" customWidth="1"/>
    <col min="4" max="24" width="8.7109375" style="145" bestFit="1" customWidth="1"/>
    <col min="25" max="25" width="7.42578125" style="145" bestFit="1" customWidth="1"/>
    <col min="26" max="26" width="8.7109375" style="145" bestFit="1" customWidth="1"/>
    <col min="27" max="27" width="7.42578125" style="145" bestFit="1" customWidth="1"/>
    <col min="28" max="43" width="8.7109375" style="145" bestFit="1" customWidth="1"/>
    <col min="44" max="44" width="3.140625" style="145" customWidth="1"/>
    <col min="45" max="45" width="8.7109375" style="145" bestFit="1" customWidth="1"/>
    <col min="46" max="46" width="7.42578125" style="145" bestFit="1" customWidth="1"/>
    <col min="47" max="47" width="8.7109375" style="145" bestFit="1" customWidth="1"/>
    <col min="48" max="48" width="7.42578125" style="145" bestFit="1" customWidth="1"/>
    <col min="49" max="49" width="8.7109375" style="145" bestFit="1" customWidth="1"/>
    <col min="50" max="50" width="7.42578125" style="145" bestFit="1" customWidth="1"/>
    <col min="51" max="51" width="8.7109375" style="145" bestFit="1" customWidth="1"/>
    <col min="52" max="52" width="7.42578125" style="145" bestFit="1" customWidth="1"/>
    <col min="53" max="55" width="8.7109375" style="145" bestFit="1" customWidth="1"/>
    <col min="56" max="56" width="7.42578125" style="145" bestFit="1" customWidth="1"/>
    <col min="57" max="57" width="8.7109375" style="145" bestFit="1" customWidth="1"/>
    <col min="58" max="58" width="7.42578125" style="145" bestFit="1" customWidth="1"/>
    <col min="59" max="59" width="8.7109375" style="145" bestFit="1" customWidth="1"/>
    <col min="60" max="61" width="7.42578125" style="145" bestFit="1" customWidth="1"/>
    <col min="62" max="67" width="8.7109375" style="145" bestFit="1" customWidth="1"/>
    <col min="68" max="68" width="7.42578125" style="145" bestFit="1" customWidth="1"/>
    <col min="69" max="75" width="8.7109375" style="145" bestFit="1" customWidth="1"/>
    <col min="76" max="76" width="7.42578125" style="145" bestFit="1" customWidth="1"/>
    <col min="77" max="77" width="8.7109375" style="145" bestFit="1" customWidth="1"/>
    <col min="78" max="78" width="7.42578125" style="145" bestFit="1" customWidth="1"/>
    <col min="79" max="79" width="8.7109375" style="145" bestFit="1" customWidth="1"/>
    <col min="80" max="80" width="7.42578125" style="145" bestFit="1" customWidth="1"/>
    <col min="81" max="81" width="8.7109375" style="145" bestFit="1" customWidth="1"/>
    <col min="82" max="82" width="7.42578125" style="145" bestFit="1" customWidth="1"/>
    <col min="83" max="83" width="8.7109375" style="145" bestFit="1" customWidth="1"/>
    <col min="84" max="84" width="7.42578125" style="145" bestFit="1" customWidth="1"/>
    <col min="85" max="85" width="8.7109375" style="145" bestFit="1" customWidth="1"/>
    <col min="86" max="86" width="7.42578125" style="145" bestFit="1" customWidth="1"/>
    <col min="87" max="87" width="8.7109375" style="145" bestFit="1" customWidth="1"/>
    <col min="88" max="88" width="7.42578125" style="145" bestFit="1" customWidth="1"/>
    <col min="89" max="89" width="8.7109375" style="145" bestFit="1" customWidth="1"/>
    <col min="90" max="90" width="7.42578125" style="145" bestFit="1" customWidth="1"/>
    <col min="91" max="91" width="8.7109375" style="145" bestFit="1" customWidth="1"/>
    <col min="92" max="94" width="7.42578125" style="145" bestFit="1" customWidth="1"/>
    <col min="95" max="96" width="15.140625" style="145" bestFit="1" customWidth="1"/>
    <col min="97" max="97" width="7.42578125" style="145" bestFit="1" customWidth="1"/>
    <col min="98" max="129" width="15.140625" style="145" bestFit="1" customWidth="1"/>
    <col min="130" max="130" width="9.140625" style="145"/>
    <col min="131" max="131" width="5.140625" style="145" bestFit="1" customWidth="1"/>
    <col min="132" max="133" width="15.140625" style="145" bestFit="1" customWidth="1"/>
    <col min="134" max="16384" width="9.140625" style="145"/>
  </cols>
  <sheetData>
    <row r="1" spans="1:122" hidden="1" x14ac:dyDescent="0.2"/>
    <row r="2" spans="1:122" ht="15" hidden="1" x14ac:dyDescent="0.25">
      <c r="A2" s="311" t="s">
        <v>752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</row>
    <row r="3" spans="1:122" ht="15" hidden="1" x14ac:dyDescent="0.25">
      <c r="A3" s="311" t="s">
        <v>756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</row>
    <row r="4" spans="1:122" ht="14.25" hidden="1" customHeight="1" x14ac:dyDescent="0.2"/>
    <row r="5" spans="1:122" ht="15" hidden="1" x14ac:dyDescent="0.25">
      <c r="A5" s="351" t="s">
        <v>867</v>
      </c>
      <c r="B5" s="331" t="s">
        <v>86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A5" s="331"/>
      <c r="BB5" s="331"/>
      <c r="BC5" s="331"/>
      <c r="BD5" s="331"/>
      <c r="BE5" s="331"/>
      <c r="BF5" s="331"/>
      <c r="BG5" s="331"/>
      <c r="BH5" s="331"/>
      <c r="BI5" s="331"/>
      <c r="BJ5" s="331"/>
      <c r="BK5" s="331"/>
      <c r="BL5" s="331"/>
      <c r="BM5" s="331"/>
      <c r="BN5" s="331"/>
      <c r="BO5" s="331"/>
      <c r="BP5" s="331"/>
      <c r="BQ5" s="331"/>
      <c r="BR5" s="331"/>
      <c r="BS5" s="331"/>
      <c r="BT5" s="331"/>
      <c r="BU5" s="331"/>
      <c r="BV5" s="331"/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1"/>
      <c r="CH5" s="331"/>
      <c r="CI5" s="331"/>
      <c r="CJ5" s="331"/>
      <c r="CK5" s="331"/>
      <c r="CL5" s="331"/>
      <c r="CM5" s="331"/>
      <c r="CN5" s="313"/>
      <c r="CO5" s="146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8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22" ht="15.75" hidden="1" customHeight="1" x14ac:dyDescent="0.2">
      <c r="A6" s="352"/>
      <c r="B6" s="304" t="s">
        <v>866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257"/>
      <c r="CO6" s="150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2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</row>
    <row r="7" spans="1:122" ht="15.75" hidden="1" customHeight="1" x14ac:dyDescent="0.25">
      <c r="A7" s="352"/>
      <c r="B7" s="153" t="s">
        <v>759</v>
      </c>
      <c r="C7" s="154">
        <f>+C8+C9</f>
        <v>21</v>
      </c>
      <c r="D7" s="304" t="s">
        <v>91</v>
      </c>
      <c r="E7" s="304"/>
      <c r="F7" s="304"/>
      <c r="G7" s="304"/>
      <c r="H7" s="304" t="s">
        <v>92</v>
      </c>
      <c r="I7" s="304"/>
      <c r="J7" s="304"/>
      <c r="K7" s="304"/>
      <c r="L7" s="304" t="s">
        <v>93</v>
      </c>
      <c r="M7" s="304"/>
      <c r="N7" s="304"/>
      <c r="O7" s="304"/>
      <c r="P7" s="304" t="s">
        <v>94</v>
      </c>
      <c r="Q7" s="304"/>
      <c r="R7" s="304"/>
      <c r="S7" s="304"/>
      <c r="T7" s="304" t="s">
        <v>95</v>
      </c>
      <c r="U7" s="304"/>
      <c r="V7" s="304"/>
      <c r="W7" s="304"/>
      <c r="X7" s="304" t="s">
        <v>96</v>
      </c>
      <c r="Y7" s="304"/>
      <c r="Z7" s="304"/>
      <c r="AA7" s="304"/>
      <c r="AB7" s="304" t="s">
        <v>97</v>
      </c>
      <c r="AC7" s="304"/>
      <c r="AD7" s="304"/>
      <c r="AE7" s="304"/>
      <c r="AF7" s="304" t="s">
        <v>98</v>
      </c>
      <c r="AG7" s="304"/>
      <c r="AH7" s="304"/>
      <c r="AI7" s="304"/>
      <c r="AJ7" s="304" t="s">
        <v>99</v>
      </c>
      <c r="AK7" s="304"/>
      <c r="AL7" s="304"/>
      <c r="AM7" s="304"/>
      <c r="AN7" s="286" t="s">
        <v>100</v>
      </c>
      <c r="AO7" s="287"/>
      <c r="AP7" s="287"/>
      <c r="AQ7" s="315"/>
      <c r="AR7" s="304" t="s">
        <v>101</v>
      </c>
      <c r="AS7" s="304"/>
      <c r="AT7" s="304"/>
      <c r="AU7" s="304"/>
      <c r="AV7" s="354"/>
      <c r="AW7" s="304" t="s">
        <v>107</v>
      </c>
      <c r="AX7" s="304"/>
      <c r="AY7" s="304"/>
      <c r="AZ7" s="304"/>
      <c r="BA7" s="304" t="s">
        <v>108</v>
      </c>
      <c r="BB7" s="304"/>
      <c r="BC7" s="304"/>
      <c r="BD7" s="304"/>
      <c r="BE7" s="304" t="s">
        <v>109</v>
      </c>
      <c r="BF7" s="304"/>
      <c r="BG7" s="304"/>
      <c r="BH7" s="304"/>
      <c r="BI7" s="304" t="s">
        <v>110</v>
      </c>
      <c r="BJ7" s="304"/>
      <c r="BK7" s="304"/>
      <c r="BL7" s="304"/>
      <c r="BM7" s="304" t="s">
        <v>111</v>
      </c>
      <c r="BN7" s="304"/>
      <c r="BO7" s="304"/>
      <c r="BP7" s="304"/>
      <c r="BQ7" s="304" t="s">
        <v>112</v>
      </c>
      <c r="BR7" s="304"/>
      <c r="BS7" s="304"/>
      <c r="BT7" s="304"/>
      <c r="BU7" s="304" t="s">
        <v>113</v>
      </c>
      <c r="BV7" s="304"/>
      <c r="BW7" s="304"/>
      <c r="BX7" s="304"/>
      <c r="BY7" s="304" t="s">
        <v>114</v>
      </c>
      <c r="BZ7" s="304"/>
      <c r="CA7" s="304"/>
      <c r="CB7" s="304"/>
      <c r="CC7" s="304" t="s">
        <v>115</v>
      </c>
      <c r="CD7" s="304"/>
      <c r="CE7" s="304"/>
      <c r="CF7" s="304"/>
      <c r="CG7" s="304" t="s">
        <v>116</v>
      </c>
      <c r="CH7" s="304"/>
      <c r="CI7" s="304"/>
      <c r="CJ7" s="304"/>
      <c r="CK7" s="286" t="s">
        <v>120</v>
      </c>
      <c r="CL7" s="287"/>
      <c r="CM7" s="287"/>
      <c r="CN7" s="287"/>
      <c r="CO7" s="155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</row>
    <row r="8" spans="1:122" ht="15.75" hidden="1" customHeight="1" x14ac:dyDescent="0.25">
      <c r="A8" s="352"/>
      <c r="B8" s="153" t="s">
        <v>757</v>
      </c>
      <c r="C8" s="154">
        <v>11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288"/>
      <c r="AO8" s="289"/>
      <c r="AP8" s="289"/>
      <c r="AQ8" s="300"/>
      <c r="AR8" s="304"/>
      <c r="AS8" s="304"/>
      <c r="AT8" s="304"/>
      <c r="AU8" s="304"/>
      <c r="AV8" s="355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288"/>
      <c r="CL8" s="289"/>
      <c r="CM8" s="289"/>
      <c r="CN8" s="289"/>
      <c r="CO8" s="155"/>
      <c r="DD8" s="149"/>
      <c r="DE8" s="156" t="s">
        <v>91</v>
      </c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</row>
    <row r="9" spans="1:122" ht="15.75" hidden="1" customHeight="1" x14ac:dyDescent="0.25">
      <c r="A9" s="352"/>
      <c r="B9" s="153" t="s">
        <v>758</v>
      </c>
      <c r="C9" s="154">
        <v>10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288"/>
      <c r="AO9" s="289"/>
      <c r="AP9" s="289"/>
      <c r="AQ9" s="300"/>
      <c r="AR9" s="304"/>
      <c r="AS9" s="304"/>
      <c r="AT9" s="304"/>
      <c r="AU9" s="304"/>
      <c r="AV9" s="355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288"/>
      <c r="CL9" s="289"/>
      <c r="CM9" s="289"/>
      <c r="CN9" s="289"/>
      <c r="CO9" s="155"/>
      <c r="DD9" s="149"/>
      <c r="DE9" s="156" t="s">
        <v>92</v>
      </c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</row>
    <row r="10" spans="1:122" ht="15.75" hidden="1" customHeight="1" x14ac:dyDescent="0.25">
      <c r="A10" s="352"/>
      <c r="B10" s="153"/>
      <c r="C10" s="157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288"/>
      <c r="AO10" s="289"/>
      <c r="AP10" s="289"/>
      <c r="AQ10" s="300"/>
      <c r="AR10" s="304"/>
      <c r="AS10" s="304"/>
      <c r="AT10" s="304"/>
      <c r="AU10" s="304"/>
      <c r="AV10" s="355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288"/>
      <c r="CL10" s="289"/>
      <c r="CM10" s="289"/>
      <c r="CN10" s="289"/>
      <c r="CO10" s="155"/>
      <c r="DD10" s="149"/>
      <c r="DE10" s="156" t="s">
        <v>93</v>
      </c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</row>
    <row r="11" spans="1:122" ht="15" hidden="1" customHeight="1" x14ac:dyDescent="0.25">
      <c r="A11" s="352"/>
      <c r="B11" s="158"/>
      <c r="C11" s="157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290"/>
      <c r="AO11" s="291"/>
      <c r="AP11" s="291"/>
      <c r="AQ11" s="301"/>
      <c r="AR11" s="304"/>
      <c r="AS11" s="304"/>
      <c r="AT11" s="304"/>
      <c r="AU11" s="304"/>
      <c r="AV11" s="303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290"/>
      <c r="CL11" s="291"/>
      <c r="CM11" s="291"/>
      <c r="CN11" s="291"/>
      <c r="CO11" s="155"/>
      <c r="DD11" s="149"/>
      <c r="DE11" s="156" t="s">
        <v>94</v>
      </c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</row>
    <row r="12" spans="1:122" ht="15" hidden="1" x14ac:dyDescent="0.25">
      <c r="A12" s="352"/>
      <c r="B12" s="159"/>
      <c r="C12" s="160"/>
      <c r="D12" s="161">
        <v>1</v>
      </c>
      <c r="E12" s="162">
        <v>2</v>
      </c>
      <c r="F12" s="161">
        <v>3</v>
      </c>
      <c r="G12" s="163">
        <v>4</v>
      </c>
      <c r="H12" s="164">
        <v>1</v>
      </c>
      <c r="I12" s="162">
        <v>2</v>
      </c>
      <c r="J12" s="161">
        <v>3</v>
      </c>
      <c r="K12" s="163">
        <v>4</v>
      </c>
      <c r="L12" s="164">
        <v>1</v>
      </c>
      <c r="M12" s="162">
        <v>2</v>
      </c>
      <c r="N12" s="161">
        <v>3</v>
      </c>
      <c r="O12" s="163">
        <v>4</v>
      </c>
      <c r="P12" s="164">
        <v>1</v>
      </c>
      <c r="Q12" s="162">
        <v>2</v>
      </c>
      <c r="R12" s="161">
        <v>3</v>
      </c>
      <c r="S12" s="163">
        <v>4</v>
      </c>
      <c r="T12" s="164">
        <v>1</v>
      </c>
      <c r="U12" s="162">
        <v>2</v>
      </c>
      <c r="V12" s="161">
        <v>3</v>
      </c>
      <c r="W12" s="163">
        <v>4</v>
      </c>
      <c r="X12" s="164">
        <v>1</v>
      </c>
      <c r="Y12" s="162">
        <v>2</v>
      </c>
      <c r="Z12" s="161">
        <v>3</v>
      </c>
      <c r="AA12" s="163">
        <v>4</v>
      </c>
      <c r="AB12" s="164">
        <v>1</v>
      </c>
      <c r="AC12" s="162">
        <v>2</v>
      </c>
      <c r="AD12" s="161">
        <v>3</v>
      </c>
      <c r="AE12" s="163">
        <v>4</v>
      </c>
      <c r="AF12" s="164">
        <v>1</v>
      </c>
      <c r="AG12" s="162">
        <v>2</v>
      </c>
      <c r="AH12" s="161">
        <v>3</v>
      </c>
      <c r="AI12" s="163">
        <v>4</v>
      </c>
      <c r="AJ12" s="164">
        <v>1</v>
      </c>
      <c r="AK12" s="162">
        <v>2</v>
      </c>
      <c r="AL12" s="161">
        <v>3</v>
      </c>
      <c r="AM12" s="163">
        <v>4</v>
      </c>
      <c r="AN12" s="164">
        <v>1</v>
      </c>
      <c r="AO12" s="162">
        <v>2</v>
      </c>
      <c r="AP12" s="161">
        <v>3</v>
      </c>
      <c r="AQ12" s="163">
        <v>4</v>
      </c>
      <c r="AR12" s="164">
        <v>1</v>
      </c>
      <c r="AS12" s="162">
        <v>2</v>
      </c>
      <c r="AT12" s="161">
        <v>3</v>
      </c>
      <c r="AU12" s="163">
        <v>4</v>
      </c>
      <c r="AV12" s="364"/>
      <c r="AW12" s="234">
        <v>1</v>
      </c>
      <c r="AX12" s="162">
        <v>2</v>
      </c>
      <c r="AY12" s="161">
        <v>3</v>
      </c>
      <c r="AZ12" s="163">
        <v>4</v>
      </c>
      <c r="BA12" s="164">
        <v>1</v>
      </c>
      <c r="BB12" s="162">
        <v>2</v>
      </c>
      <c r="BC12" s="161">
        <v>3</v>
      </c>
      <c r="BD12" s="163">
        <v>4</v>
      </c>
      <c r="BE12" s="164">
        <v>1</v>
      </c>
      <c r="BF12" s="162">
        <v>2</v>
      </c>
      <c r="BG12" s="161">
        <v>3</v>
      </c>
      <c r="BH12" s="163">
        <v>4</v>
      </c>
      <c r="BI12" s="164">
        <v>1</v>
      </c>
      <c r="BJ12" s="162">
        <v>2</v>
      </c>
      <c r="BK12" s="161">
        <v>3</v>
      </c>
      <c r="BL12" s="163">
        <v>4</v>
      </c>
      <c r="BM12" s="164">
        <v>1</v>
      </c>
      <c r="BN12" s="162">
        <v>2</v>
      </c>
      <c r="BO12" s="161">
        <v>3</v>
      </c>
      <c r="BP12" s="163">
        <v>4</v>
      </c>
      <c r="BQ12" s="164">
        <v>1</v>
      </c>
      <c r="BR12" s="162">
        <v>2</v>
      </c>
      <c r="BS12" s="161">
        <v>3</v>
      </c>
      <c r="BT12" s="163">
        <v>4</v>
      </c>
      <c r="BU12" s="164">
        <v>1</v>
      </c>
      <c r="BV12" s="162">
        <v>2</v>
      </c>
      <c r="BW12" s="161">
        <v>3</v>
      </c>
      <c r="BX12" s="163">
        <v>4</v>
      </c>
      <c r="BY12" s="164">
        <v>1</v>
      </c>
      <c r="BZ12" s="162">
        <v>2</v>
      </c>
      <c r="CA12" s="161">
        <v>3</v>
      </c>
      <c r="CB12" s="163">
        <v>4</v>
      </c>
      <c r="CC12" s="164">
        <v>1</v>
      </c>
      <c r="CD12" s="162">
        <v>2</v>
      </c>
      <c r="CE12" s="161">
        <v>3</v>
      </c>
      <c r="CF12" s="163">
        <v>4</v>
      </c>
      <c r="CG12" s="164">
        <v>1</v>
      </c>
      <c r="CH12" s="162">
        <v>2</v>
      </c>
      <c r="CI12" s="161">
        <v>3</v>
      </c>
      <c r="CJ12" s="163">
        <v>4</v>
      </c>
      <c r="CK12" s="166">
        <v>1</v>
      </c>
      <c r="CL12" s="167">
        <v>2</v>
      </c>
      <c r="CM12" s="161">
        <v>3</v>
      </c>
      <c r="CN12" s="165">
        <v>4</v>
      </c>
      <c r="CO12" s="155"/>
      <c r="CP12" s="330"/>
      <c r="CQ12" s="330"/>
      <c r="DD12" s="149"/>
      <c r="DE12" s="156" t="s">
        <v>95</v>
      </c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</row>
    <row r="13" spans="1:122" ht="15" hidden="1" customHeight="1" x14ac:dyDescent="0.25">
      <c r="A13" s="352"/>
      <c r="B13" s="168" t="s">
        <v>91</v>
      </c>
      <c r="C13" s="169"/>
      <c r="D13" s="170"/>
      <c r="E13" s="171"/>
      <c r="F13" s="171"/>
      <c r="G13" s="172"/>
      <c r="H13" s="173"/>
      <c r="I13" s="174">
        <v>2</v>
      </c>
      <c r="J13" s="175"/>
      <c r="K13" s="176"/>
      <c r="L13" s="173">
        <v>3</v>
      </c>
      <c r="M13" s="174"/>
      <c r="N13" s="175"/>
      <c r="O13" s="176"/>
      <c r="P13" s="173"/>
      <c r="Q13" s="174"/>
      <c r="R13" s="175"/>
      <c r="S13" s="176"/>
      <c r="T13" s="173"/>
      <c r="U13" s="174"/>
      <c r="V13" s="175"/>
      <c r="W13" s="176"/>
      <c r="X13" s="173"/>
      <c r="Y13" s="174"/>
      <c r="Z13" s="175">
        <v>2</v>
      </c>
      <c r="AA13" s="176"/>
      <c r="AB13" s="173"/>
      <c r="AC13" s="174"/>
      <c r="AD13" s="175"/>
      <c r="AE13" s="176"/>
      <c r="AF13" s="173">
        <v>1</v>
      </c>
      <c r="AG13" s="174"/>
      <c r="AH13" s="175">
        <v>1</v>
      </c>
      <c r="AI13" s="176"/>
      <c r="AJ13" s="173"/>
      <c r="AK13" s="174"/>
      <c r="AL13" s="175">
        <v>3</v>
      </c>
      <c r="AM13" s="176"/>
      <c r="AN13" s="173">
        <v>2</v>
      </c>
      <c r="AO13" s="174"/>
      <c r="AP13" s="175"/>
      <c r="AQ13" s="176"/>
      <c r="AR13" s="173"/>
      <c r="AS13" s="174">
        <v>3</v>
      </c>
      <c r="AT13" s="175"/>
      <c r="AU13" s="176"/>
      <c r="AV13" s="296"/>
      <c r="AW13" s="180"/>
      <c r="AX13" s="174"/>
      <c r="AY13" s="175"/>
      <c r="AZ13" s="176"/>
      <c r="BA13" s="173"/>
      <c r="BB13" s="174"/>
      <c r="BC13" s="175"/>
      <c r="BD13" s="176"/>
      <c r="BE13" s="173"/>
      <c r="BF13" s="174"/>
      <c r="BG13" s="175"/>
      <c r="BH13" s="176">
        <v>3</v>
      </c>
      <c r="BI13" s="173"/>
      <c r="BJ13" s="174"/>
      <c r="BK13" s="175"/>
      <c r="BL13" s="176"/>
      <c r="BM13" s="173"/>
      <c r="BN13" s="174">
        <v>1</v>
      </c>
      <c r="BO13" s="175"/>
      <c r="BP13" s="176"/>
      <c r="BQ13" s="173"/>
      <c r="BR13" s="174"/>
      <c r="BS13" s="175"/>
      <c r="BT13" s="176">
        <v>2</v>
      </c>
      <c r="BU13" s="173"/>
      <c r="BV13" s="174"/>
      <c r="BW13" s="175"/>
      <c r="BX13" s="176"/>
      <c r="BY13" s="173"/>
      <c r="BZ13" s="174"/>
      <c r="CA13" s="175"/>
      <c r="CB13" s="176"/>
      <c r="CC13" s="173"/>
      <c r="CD13" s="174"/>
      <c r="CE13" s="175"/>
      <c r="CF13" s="176">
        <v>1</v>
      </c>
      <c r="CG13" s="173"/>
      <c r="CH13" s="174"/>
      <c r="CI13" s="175"/>
      <c r="CJ13" s="176"/>
      <c r="CK13" s="178"/>
      <c r="CL13" s="179"/>
      <c r="CM13" s="175"/>
      <c r="CN13" s="177"/>
      <c r="CO13" s="155"/>
      <c r="DD13" s="149"/>
      <c r="DE13" s="156" t="s">
        <v>96</v>
      </c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</row>
    <row r="14" spans="1:122" ht="15" hidden="1" x14ac:dyDescent="0.25">
      <c r="A14" s="352"/>
      <c r="B14" s="168" t="s">
        <v>92</v>
      </c>
      <c r="C14" s="169"/>
      <c r="D14" s="180"/>
      <c r="E14" s="174"/>
      <c r="F14" s="175"/>
      <c r="G14" s="176"/>
      <c r="H14" s="181"/>
      <c r="I14" s="171"/>
      <c r="J14" s="171"/>
      <c r="K14" s="172"/>
      <c r="L14" s="173"/>
      <c r="M14" s="174"/>
      <c r="N14" s="175"/>
      <c r="O14" s="176"/>
      <c r="P14" s="173"/>
      <c r="Q14" s="174"/>
      <c r="R14" s="175"/>
      <c r="S14" s="176"/>
      <c r="T14" s="173">
        <v>2</v>
      </c>
      <c r="U14" s="174"/>
      <c r="V14" s="175">
        <v>2</v>
      </c>
      <c r="W14" s="176"/>
      <c r="X14" s="173">
        <v>3</v>
      </c>
      <c r="Y14" s="174"/>
      <c r="Z14" s="175">
        <v>3</v>
      </c>
      <c r="AA14" s="176"/>
      <c r="AB14" s="173"/>
      <c r="AC14" s="174"/>
      <c r="AD14" s="175"/>
      <c r="AE14" s="176"/>
      <c r="AF14" s="173"/>
      <c r="AG14" s="174"/>
      <c r="AH14" s="175"/>
      <c r="AI14" s="176"/>
      <c r="AJ14" s="173">
        <v>1</v>
      </c>
      <c r="AK14" s="174"/>
      <c r="AL14" s="175">
        <v>1</v>
      </c>
      <c r="AM14" s="176"/>
      <c r="AN14" s="173"/>
      <c r="AO14" s="174"/>
      <c r="AP14" s="175"/>
      <c r="AQ14" s="176"/>
      <c r="AR14" s="173"/>
      <c r="AS14" s="174"/>
      <c r="AT14" s="175"/>
      <c r="AU14" s="176"/>
      <c r="AV14" s="296"/>
      <c r="AW14" s="180"/>
      <c r="AX14" s="174"/>
      <c r="AY14" s="175"/>
      <c r="AZ14" s="176">
        <v>2</v>
      </c>
      <c r="BA14" s="173"/>
      <c r="BB14" s="174"/>
      <c r="BC14" s="175"/>
      <c r="BD14" s="176"/>
      <c r="BE14" s="173"/>
      <c r="BF14" s="174">
        <v>3</v>
      </c>
      <c r="BG14" s="175"/>
      <c r="BH14" s="176"/>
      <c r="BI14" s="173"/>
      <c r="BJ14" s="174"/>
      <c r="BK14" s="175"/>
      <c r="BL14" s="176">
        <v>3</v>
      </c>
      <c r="BM14" s="173"/>
      <c r="BN14" s="174">
        <v>2</v>
      </c>
      <c r="BO14" s="175"/>
      <c r="BP14" s="176"/>
      <c r="BQ14" s="173"/>
      <c r="BR14" s="174"/>
      <c r="BS14" s="175"/>
      <c r="BT14" s="176"/>
      <c r="BU14" s="173"/>
      <c r="BV14" s="174">
        <v>1</v>
      </c>
      <c r="BW14" s="175"/>
      <c r="BX14" s="176">
        <v>1</v>
      </c>
      <c r="BY14" s="173"/>
      <c r="BZ14" s="174"/>
      <c r="CA14" s="175"/>
      <c r="CB14" s="176"/>
      <c r="CC14" s="173"/>
      <c r="CD14" s="174"/>
      <c r="CE14" s="175"/>
      <c r="CF14" s="176"/>
      <c r="CG14" s="173"/>
      <c r="CH14" s="174"/>
      <c r="CI14" s="175"/>
      <c r="CJ14" s="176"/>
      <c r="CK14" s="178"/>
      <c r="CL14" s="179"/>
      <c r="CM14" s="175"/>
      <c r="CN14" s="177"/>
      <c r="CO14" s="155"/>
      <c r="DD14" s="149"/>
      <c r="DE14" s="156" t="s">
        <v>97</v>
      </c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</row>
    <row r="15" spans="1:122" ht="15" hidden="1" x14ac:dyDescent="0.25">
      <c r="A15" s="352"/>
      <c r="B15" s="168" t="s">
        <v>93</v>
      </c>
      <c r="C15" s="169"/>
      <c r="D15" s="180"/>
      <c r="E15" s="174"/>
      <c r="F15" s="175"/>
      <c r="G15" s="176"/>
      <c r="H15" s="173"/>
      <c r="I15" s="174"/>
      <c r="J15" s="175"/>
      <c r="K15" s="176"/>
      <c r="L15" s="181"/>
      <c r="M15" s="171"/>
      <c r="N15" s="171"/>
      <c r="O15" s="172"/>
      <c r="P15" s="173">
        <v>1</v>
      </c>
      <c r="Q15" s="174"/>
      <c r="R15" s="175">
        <v>1</v>
      </c>
      <c r="S15" s="176"/>
      <c r="T15" s="173"/>
      <c r="U15" s="174"/>
      <c r="V15" s="175"/>
      <c r="W15" s="176"/>
      <c r="X15" s="173">
        <v>2</v>
      </c>
      <c r="Y15" s="174"/>
      <c r="Z15" s="175">
        <v>2</v>
      </c>
      <c r="AA15" s="176"/>
      <c r="AB15" s="173"/>
      <c r="AC15" s="174"/>
      <c r="AD15" s="175"/>
      <c r="AE15" s="176"/>
      <c r="AF15" s="173">
        <v>3</v>
      </c>
      <c r="AG15" s="174"/>
      <c r="AH15" s="175">
        <v>3</v>
      </c>
      <c r="AI15" s="176"/>
      <c r="AJ15" s="173"/>
      <c r="AK15" s="174"/>
      <c r="AL15" s="175"/>
      <c r="AM15" s="176"/>
      <c r="AN15" s="173"/>
      <c r="AO15" s="174">
        <v>2</v>
      </c>
      <c r="AP15" s="175"/>
      <c r="AQ15" s="176"/>
      <c r="AR15" s="173"/>
      <c r="AS15" s="174">
        <v>1</v>
      </c>
      <c r="AT15" s="175"/>
      <c r="AU15" s="176">
        <v>3</v>
      </c>
      <c r="AV15" s="296"/>
      <c r="AW15" s="180"/>
      <c r="AX15" s="174"/>
      <c r="AY15" s="175"/>
      <c r="AZ15" s="176"/>
      <c r="BA15" s="173"/>
      <c r="BB15" s="174"/>
      <c r="BC15" s="175"/>
      <c r="BD15" s="176"/>
      <c r="BE15" s="173"/>
      <c r="BF15" s="174"/>
      <c r="BG15" s="175"/>
      <c r="BH15" s="176"/>
      <c r="BI15" s="173"/>
      <c r="BJ15" s="174"/>
      <c r="BK15" s="175"/>
      <c r="BL15" s="176">
        <v>1</v>
      </c>
      <c r="BM15" s="173"/>
      <c r="BN15" s="174"/>
      <c r="BO15" s="175"/>
      <c r="BP15" s="176">
        <v>2</v>
      </c>
      <c r="BQ15" s="173"/>
      <c r="BR15" s="174"/>
      <c r="BS15" s="175"/>
      <c r="BT15" s="176"/>
      <c r="BU15" s="173"/>
      <c r="BV15" s="174">
        <v>3</v>
      </c>
      <c r="BW15" s="175"/>
      <c r="BX15" s="176"/>
      <c r="BY15" s="173"/>
      <c r="BZ15" s="174"/>
      <c r="CA15" s="175"/>
      <c r="CB15" s="176"/>
      <c r="CC15" s="173"/>
      <c r="CD15" s="174"/>
      <c r="CE15" s="175"/>
      <c r="CF15" s="176"/>
      <c r="CG15" s="173"/>
      <c r="CH15" s="174"/>
      <c r="CI15" s="175"/>
      <c r="CJ15" s="176"/>
      <c r="CK15" s="178"/>
      <c r="CL15" s="179"/>
      <c r="CM15" s="175"/>
      <c r="CN15" s="177"/>
      <c r="CO15" s="155"/>
      <c r="DD15" s="149"/>
      <c r="DE15" s="156" t="s">
        <v>98</v>
      </c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</row>
    <row r="16" spans="1:122" ht="15" hidden="1" x14ac:dyDescent="0.25">
      <c r="A16" s="352"/>
      <c r="B16" s="168" t="s">
        <v>94</v>
      </c>
      <c r="C16" s="169"/>
      <c r="D16" s="180"/>
      <c r="E16" s="174">
        <v>2</v>
      </c>
      <c r="F16" s="175"/>
      <c r="G16" s="176"/>
      <c r="H16" s="173"/>
      <c r="I16" s="174">
        <v>1</v>
      </c>
      <c r="J16" s="175"/>
      <c r="K16" s="176"/>
      <c r="L16" s="173"/>
      <c r="M16" s="174"/>
      <c r="N16" s="175"/>
      <c r="O16" s="176"/>
      <c r="P16" s="181"/>
      <c r="Q16" s="171"/>
      <c r="R16" s="171"/>
      <c r="S16" s="172"/>
      <c r="T16" s="173"/>
      <c r="U16" s="174"/>
      <c r="V16" s="175"/>
      <c r="W16" s="176"/>
      <c r="X16" s="173">
        <v>2</v>
      </c>
      <c r="Y16" s="174"/>
      <c r="Z16" s="175"/>
      <c r="AA16" s="176"/>
      <c r="AB16" s="173"/>
      <c r="AC16" s="174"/>
      <c r="AD16" s="175"/>
      <c r="AE16" s="176"/>
      <c r="AF16" s="173">
        <v>3</v>
      </c>
      <c r="AG16" s="174"/>
      <c r="AH16" s="175">
        <v>3</v>
      </c>
      <c r="AI16" s="176"/>
      <c r="AJ16" s="173">
        <v>1</v>
      </c>
      <c r="AK16" s="174"/>
      <c r="AL16" s="175"/>
      <c r="AM16" s="176"/>
      <c r="AN16" s="173"/>
      <c r="AO16" s="174"/>
      <c r="AP16" s="175"/>
      <c r="AQ16" s="176">
        <v>3</v>
      </c>
      <c r="AR16" s="173"/>
      <c r="AS16" s="174">
        <v>3</v>
      </c>
      <c r="AT16" s="175"/>
      <c r="AU16" s="176">
        <v>2</v>
      </c>
      <c r="AV16" s="296"/>
      <c r="AW16" s="180"/>
      <c r="AX16" s="174"/>
      <c r="AY16" s="175">
        <v>1</v>
      </c>
      <c r="AZ16" s="176"/>
      <c r="BA16" s="173"/>
      <c r="BB16" s="174"/>
      <c r="BC16" s="175"/>
      <c r="BD16" s="176"/>
      <c r="BE16" s="173"/>
      <c r="BF16" s="174"/>
      <c r="BG16" s="175"/>
      <c r="BH16" s="176"/>
      <c r="BI16" s="173"/>
      <c r="BJ16" s="174"/>
      <c r="BK16" s="175"/>
      <c r="BL16" s="176"/>
      <c r="BM16" s="173"/>
      <c r="BN16" s="174"/>
      <c r="BO16" s="175"/>
      <c r="BP16" s="176"/>
      <c r="BQ16" s="173"/>
      <c r="BR16" s="174"/>
      <c r="BS16" s="175"/>
      <c r="BT16" s="176">
        <v>1</v>
      </c>
      <c r="BU16" s="173"/>
      <c r="BV16" s="174"/>
      <c r="BW16" s="175"/>
      <c r="BX16" s="176"/>
      <c r="BY16" s="173"/>
      <c r="BZ16" s="174"/>
      <c r="CA16" s="175">
        <v>2</v>
      </c>
      <c r="CB16" s="176"/>
      <c r="CC16" s="173"/>
      <c r="CD16" s="174"/>
      <c r="CE16" s="175"/>
      <c r="CF16" s="176"/>
      <c r="CG16" s="173"/>
      <c r="CH16" s="174"/>
      <c r="CI16" s="175"/>
      <c r="CJ16" s="176"/>
      <c r="CK16" s="178"/>
      <c r="CL16" s="179"/>
      <c r="CM16" s="175"/>
      <c r="CN16" s="177"/>
      <c r="CO16" s="155"/>
      <c r="DD16" s="149"/>
      <c r="DE16" s="156" t="s">
        <v>99</v>
      </c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</row>
    <row r="17" spans="1:122" ht="15" hidden="1" x14ac:dyDescent="0.25">
      <c r="A17" s="352"/>
      <c r="B17" s="168" t="s">
        <v>95</v>
      </c>
      <c r="C17" s="169"/>
      <c r="D17" s="180"/>
      <c r="E17" s="174"/>
      <c r="F17" s="175"/>
      <c r="G17" s="176"/>
      <c r="H17" s="173"/>
      <c r="I17" s="174"/>
      <c r="J17" s="175"/>
      <c r="K17" s="176"/>
      <c r="L17" s="173"/>
      <c r="M17" s="174"/>
      <c r="N17" s="175"/>
      <c r="O17" s="176"/>
      <c r="P17" s="173"/>
      <c r="Q17" s="174"/>
      <c r="R17" s="175"/>
      <c r="S17" s="176"/>
      <c r="T17" s="181"/>
      <c r="U17" s="171"/>
      <c r="V17" s="171"/>
      <c r="W17" s="172"/>
      <c r="X17" s="173">
        <v>2</v>
      </c>
      <c r="Y17" s="174"/>
      <c r="Z17" s="175">
        <v>3</v>
      </c>
      <c r="AA17" s="176"/>
      <c r="AB17" s="173"/>
      <c r="AC17" s="174"/>
      <c r="AD17" s="175"/>
      <c r="AE17" s="176"/>
      <c r="AF17" s="173"/>
      <c r="AG17" s="174"/>
      <c r="AH17" s="175"/>
      <c r="AI17" s="176"/>
      <c r="AJ17" s="173"/>
      <c r="AK17" s="174"/>
      <c r="AL17" s="175">
        <v>1</v>
      </c>
      <c r="AM17" s="176"/>
      <c r="AN17" s="173"/>
      <c r="AO17" s="174">
        <v>3</v>
      </c>
      <c r="AP17" s="175"/>
      <c r="AQ17" s="176">
        <v>1</v>
      </c>
      <c r="AR17" s="173"/>
      <c r="AS17" s="174">
        <v>2</v>
      </c>
      <c r="AT17" s="175"/>
      <c r="AU17" s="176">
        <v>2</v>
      </c>
      <c r="AV17" s="296"/>
      <c r="AW17" s="180">
        <v>1</v>
      </c>
      <c r="AX17" s="174"/>
      <c r="AY17" s="175">
        <v>2</v>
      </c>
      <c r="AZ17" s="176"/>
      <c r="BA17" s="173"/>
      <c r="BB17" s="174"/>
      <c r="BC17" s="175"/>
      <c r="BD17" s="176"/>
      <c r="BE17" s="173"/>
      <c r="BF17" s="174"/>
      <c r="BG17" s="175"/>
      <c r="BH17" s="176"/>
      <c r="BI17" s="173"/>
      <c r="BJ17" s="174">
        <v>1</v>
      </c>
      <c r="BK17" s="175"/>
      <c r="BL17" s="176">
        <v>3</v>
      </c>
      <c r="BM17" s="173"/>
      <c r="BN17" s="174"/>
      <c r="BO17" s="175"/>
      <c r="BP17" s="176"/>
      <c r="BQ17" s="173"/>
      <c r="BR17" s="174"/>
      <c r="BS17" s="175"/>
      <c r="BT17" s="176"/>
      <c r="BU17" s="173"/>
      <c r="BV17" s="174"/>
      <c r="BW17" s="175"/>
      <c r="BX17" s="176"/>
      <c r="BY17" s="173"/>
      <c r="BZ17" s="174"/>
      <c r="CA17" s="175"/>
      <c r="CB17" s="176"/>
      <c r="CC17" s="173"/>
      <c r="CD17" s="174"/>
      <c r="CE17" s="175"/>
      <c r="CF17" s="176"/>
      <c r="CG17" s="173"/>
      <c r="CH17" s="174"/>
      <c r="CI17" s="175"/>
      <c r="CJ17" s="176"/>
      <c r="CK17" s="178"/>
      <c r="CL17" s="179"/>
      <c r="CM17" s="175"/>
      <c r="CN17" s="177"/>
      <c r="CO17" s="155"/>
      <c r="DD17" s="149"/>
      <c r="DE17" s="156" t="s">
        <v>100</v>
      </c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</row>
    <row r="18" spans="1:122" ht="15" hidden="1" x14ac:dyDescent="0.25">
      <c r="A18" s="352"/>
      <c r="B18" s="168" t="s">
        <v>96</v>
      </c>
      <c r="C18" s="169"/>
      <c r="D18" s="180"/>
      <c r="E18" s="174"/>
      <c r="F18" s="175"/>
      <c r="G18" s="176"/>
      <c r="H18" s="173"/>
      <c r="I18" s="174"/>
      <c r="J18" s="175"/>
      <c r="K18" s="176"/>
      <c r="L18" s="173"/>
      <c r="M18" s="174"/>
      <c r="N18" s="175"/>
      <c r="O18" s="176"/>
      <c r="P18" s="173"/>
      <c r="Q18" s="174"/>
      <c r="R18" s="175"/>
      <c r="S18" s="176"/>
      <c r="T18" s="173"/>
      <c r="U18" s="174"/>
      <c r="V18" s="175">
        <v>2</v>
      </c>
      <c r="W18" s="176"/>
      <c r="X18" s="181"/>
      <c r="Y18" s="171"/>
      <c r="Z18" s="171"/>
      <c r="AA18" s="172"/>
      <c r="AB18" s="173">
        <v>2</v>
      </c>
      <c r="AC18" s="174"/>
      <c r="AD18" s="175"/>
      <c r="AE18" s="176"/>
      <c r="AF18" s="173">
        <v>3</v>
      </c>
      <c r="AG18" s="174"/>
      <c r="AH18" s="175">
        <v>3</v>
      </c>
      <c r="AI18" s="176"/>
      <c r="AJ18" s="173">
        <v>1</v>
      </c>
      <c r="AK18" s="174"/>
      <c r="AL18" s="175">
        <v>1</v>
      </c>
      <c r="AM18" s="176"/>
      <c r="AN18" s="173"/>
      <c r="AO18" s="174">
        <v>2</v>
      </c>
      <c r="AP18" s="175"/>
      <c r="AQ18" s="176"/>
      <c r="AR18" s="173"/>
      <c r="AS18" s="174">
        <v>1</v>
      </c>
      <c r="AT18" s="175"/>
      <c r="AU18" s="176"/>
      <c r="AV18" s="296"/>
      <c r="AW18" s="180"/>
      <c r="AX18" s="174"/>
      <c r="AY18" s="175"/>
      <c r="AZ18" s="176"/>
      <c r="BA18" s="173"/>
      <c r="BB18" s="174"/>
      <c r="BC18" s="175"/>
      <c r="BD18" s="176"/>
      <c r="BE18" s="173"/>
      <c r="BF18" s="174"/>
      <c r="BG18" s="175"/>
      <c r="BH18" s="176"/>
      <c r="BI18" s="173"/>
      <c r="BJ18" s="174">
        <v>3</v>
      </c>
      <c r="BK18" s="175"/>
      <c r="BL18" s="176">
        <v>1</v>
      </c>
      <c r="BM18" s="173"/>
      <c r="BN18" s="174"/>
      <c r="BO18" s="175"/>
      <c r="BP18" s="176"/>
      <c r="BQ18" s="173"/>
      <c r="BR18" s="174"/>
      <c r="BS18" s="175"/>
      <c r="BT18" s="176">
        <v>3</v>
      </c>
      <c r="BU18" s="173"/>
      <c r="BV18" s="174"/>
      <c r="BW18" s="175"/>
      <c r="BX18" s="176"/>
      <c r="BY18" s="173"/>
      <c r="BZ18" s="174"/>
      <c r="CA18" s="175"/>
      <c r="CB18" s="176"/>
      <c r="CC18" s="173"/>
      <c r="CD18" s="174"/>
      <c r="CE18" s="175"/>
      <c r="CF18" s="176">
        <v>2</v>
      </c>
      <c r="CG18" s="173"/>
      <c r="CH18" s="174"/>
      <c r="CI18" s="175"/>
      <c r="CJ18" s="176"/>
      <c r="CK18" s="178"/>
      <c r="CL18" s="179"/>
      <c r="CM18" s="175"/>
      <c r="CN18" s="177"/>
      <c r="CO18" s="155"/>
      <c r="DD18" s="149"/>
      <c r="DE18" s="156" t="s">
        <v>101</v>
      </c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</row>
    <row r="19" spans="1:122" ht="15" hidden="1" x14ac:dyDescent="0.25">
      <c r="A19" s="352"/>
      <c r="B19" s="168" t="s">
        <v>97</v>
      </c>
      <c r="C19" s="169"/>
      <c r="D19" s="180"/>
      <c r="E19" s="174"/>
      <c r="F19" s="175"/>
      <c r="G19" s="176"/>
      <c r="H19" s="173"/>
      <c r="I19" s="174"/>
      <c r="J19" s="175"/>
      <c r="K19" s="176"/>
      <c r="L19" s="173"/>
      <c r="M19" s="174"/>
      <c r="N19" s="175"/>
      <c r="O19" s="176">
        <v>2</v>
      </c>
      <c r="P19" s="173"/>
      <c r="Q19" s="174"/>
      <c r="R19" s="175"/>
      <c r="S19" s="176"/>
      <c r="T19" s="173">
        <v>2</v>
      </c>
      <c r="U19" s="174"/>
      <c r="V19" s="175">
        <v>2</v>
      </c>
      <c r="W19" s="176"/>
      <c r="X19" s="173"/>
      <c r="Y19" s="174"/>
      <c r="Z19" s="175"/>
      <c r="AA19" s="176"/>
      <c r="AB19" s="181"/>
      <c r="AC19" s="171"/>
      <c r="AD19" s="171"/>
      <c r="AE19" s="172"/>
      <c r="AF19" s="173">
        <v>3</v>
      </c>
      <c r="AG19" s="174"/>
      <c r="AH19" s="175">
        <v>3</v>
      </c>
      <c r="AI19" s="176"/>
      <c r="AJ19" s="173">
        <v>1</v>
      </c>
      <c r="AK19" s="174"/>
      <c r="AL19" s="175">
        <v>1</v>
      </c>
      <c r="AM19" s="176"/>
      <c r="AN19" s="173"/>
      <c r="AO19" s="174"/>
      <c r="AP19" s="175"/>
      <c r="AQ19" s="176">
        <v>3</v>
      </c>
      <c r="AR19" s="173"/>
      <c r="AS19" s="174">
        <v>2</v>
      </c>
      <c r="AT19" s="175"/>
      <c r="AU19" s="176">
        <v>1</v>
      </c>
      <c r="AV19" s="296"/>
      <c r="AW19" s="180"/>
      <c r="AX19" s="174"/>
      <c r="AY19" s="175"/>
      <c r="AZ19" s="176"/>
      <c r="BA19" s="173"/>
      <c r="BB19" s="174"/>
      <c r="BC19" s="175"/>
      <c r="BD19" s="176"/>
      <c r="BE19" s="173"/>
      <c r="BF19" s="174"/>
      <c r="BG19" s="175"/>
      <c r="BH19" s="176"/>
      <c r="BI19" s="173"/>
      <c r="BJ19" s="174">
        <v>1</v>
      </c>
      <c r="BK19" s="175"/>
      <c r="BL19" s="176"/>
      <c r="BM19" s="173"/>
      <c r="BN19" s="174">
        <v>3</v>
      </c>
      <c r="BO19" s="175"/>
      <c r="BP19" s="176"/>
      <c r="BQ19" s="173"/>
      <c r="BR19" s="174"/>
      <c r="BS19" s="175"/>
      <c r="BT19" s="176"/>
      <c r="BU19" s="173"/>
      <c r="BV19" s="174"/>
      <c r="BW19" s="175"/>
      <c r="BX19" s="176"/>
      <c r="BY19" s="173"/>
      <c r="BZ19" s="174"/>
      <c r="CA19" s="175"/>
      <c r="CB19" s="176"/>
      <c r="CC19" s="173"/>
      <c r="CD19" s="174"/>
      <c r="CE19" s="175"/>
      <c r="CF19" s="176"/>
      <c r="CG19" s="173"/>
      <c r="CH19" s="174"/>
      <c r="CI19" s="175"/>
      <c r="CJ19" s="176"/>
      <c r="CK19" s="178"/>
      <c r="CL19" s="179"/>
      <c r="CM19" s="175"/>
      <c r="CN19" s="177"/>
      <c r="CO19" s="155"/>
      <c r="DD19" s="149"/>
      <c r="DE19" s="156" t="s">
        <v>107</v>
      </c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</row>
    <row r="20" spans="1:122" ht="15" hidden="1" x14ac:dyDescent="0.25">
      <c r="A20" s="352"/>
      <c r="B20" s="168" t="s">
        <v>98</v>
      </c>
      <c r="C20" s="169"/>
      <c r="D20" s="180">
        <v>3</v>
      </c>
      <c r="E20" s="174"/>
      <c r="F20" s="175">
        <v>1</v>
      </c>
      <c r="G20" s="176"/>
      <c r="H20" s="173"/>
      <c r="I20" s="174"/>
      <c r="J20" s="175">
        <v>2</v>
      </c>
      <c r="K20" s="176"/>
      <c r="L20" s="173"/>
      <c r="M20" s="174"/>
      <c r="N20" s="175"/>
      <c r="O20" s="176"/>
      <c r="P20" s="173"/>
      <c r="Q20" s="174"/>
      <c r="R20" s="175"/>
      <c r="S20" s="176"/>
      <c r="T20" s="173"/>
      <c r="U20" s="174"/>
      <c r="V20" s="175"/>
      <c r="W20" s="176"/>
      <c r="X20" s="173"/>
      <c r="Y20" s="174"/>
      <c r="Z20" s="175">
        <v>3</v>
      </c>
      <c r="AA20" s="176"/>
      <c r="AB20" s="173">
        <v>2</v>
      </c>
      <c r="AC20" s="174"/>
      <c r="AD20" s="175"/>
      <c r="AE20" s="176"/>
      <c r="AF20" s="181"/>
      <c r="AG20" s="171"/>
      <c r="AH20" s="171"/>
      <c r="AI20" s="172"/>
      <c r="AJ20" s="173">
        <v>1</v>
      </c>
      <c r="AK20" s="174"/>
      <c r="AL20" s="175"/>
      <c r="AM20" s="176"/>
      <c r="AN20" s="173"/>
      <c r="AO20" s="174"/>
      <c r="AP20" s="175"/>
      <c r="AQ20" s="176"/>
      <c r="AR20" s="173"/>
      <c r="AS20" s="174">
        <v>1</v>
      </c>
      <c r="AT20" s="175"/>
      <c r="AU20" s="176"/>
      <c r="AV20" s="296"/>
      <c r="AW20" s="180"/>
      <c r="AX20" s="174"/>
      <c r="AY20" s="175"/>
      <c r="AZ20" s="176"/>
      <c r="BA20" s="173"/>
      <c r="BB20" s="174"/>
      <c r="BC20" s="175"/>
      <c r="BD20" s="176"/>
      <c r="BE20" s="173"/>
      <c r="BF20" s="174"/>
      <c r="BG20" s="175"/>
      <c r="BH20" s="176"/>
      <c r="BI20" s="173"/>
      <c r="BJ20" s="174"/>
      <c r="BK20" s="175"/>
      <c r="BL20" s="176"/>
      <c r="BM20" s="173"/>
      <c r="BN20" s="174">
        <v>3</v>
      </c>
      <c r="BO20" s="175"/>
      <c r="BP20" s="176"/>
      <c r="BQ20" s="173"/>
      <c r="BR20" s="174"/>
      <c r="BS20" s="175"/>
      <c r="BT20" s="176"/>
      <c r="BU20" s="173"/>
      <c r="BV20" s="174">
        <v>2</v>
      </c>
      <c r="BW20" s="175"/>
      <c r="BX20" s="176"/>
      <c r="BY20" s="173"/>
      <c r="BZ20" s="174"/>
      <c r="CA20" s="175"/>
      <c r="CB20" s="176"/>
      <c r="CC20" s="173"/>
      <c r="CD20" s="174"/>
      <c r="CE20" s="175"/>
      <c r="CF20" s="176"/>
      <c r="CG20" s="173"/>
      <c r="CH20" s="174"/>
      <c r="CI20" s="175"/>
      <c r="CJ20" s="176"/>
      <c r="CK20" s="178"/>
      <c r="CL20" s="179"/>
      <c r="CM20" s="175"/>
      <c r="CN20" s="177"/>
      <c r="CO20" s="155"/>
      <c r="DD20" s="149"/>
      <c r="DE20" s="156" t="s">
        <v>108</v>
      </c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</row>
    <row r="21" spans="1:122" ht="15" hidden="1" x14ac:dyDescent="0.25">
      <c r="A21" s="352"/>
      <c r="B21" s="168" t="s">
        <v>99</v>
      </c>
      <c r="C21" s="169"/>
      <c r="D21" s="180"/>
      <c r="E21" s="174"/>
      <c r="F21" s="175"/>
      <c r="G21" s="176"/>
      <c r="H21" s="173"/>
      <c r="I21" s="174"/>
      <c r="J21" s="175"/>
      <c r="K21" s="176"/>
      <c r="L21" s="173"/>
      <c r="M21" s="174"/>
      <c r="N21" s="175"/>
      <c r="O21" s="176"/>
      <c r="P21" s="173">
        <v>3</v>
      </c>
      <c r="Q21" s="174"/>
      <c r="R21" s="175"/>
      <c r="S21" s="176"/>
      <c r="T21" s="173">
        <v>2</v>
      </c>
      <c r="U21" s="174">
        <v>1</v>
      </c>
      <c r="V21" s="175"/>
      <c r="W21" s="176"/>
      <c r="X21" s="173">
        <v>1</v>
      </c>
      <c r="Y21" s="174"/>
      <c r="Z21" s="175"/>
      <c r="AA21" s="176"/>
      <c r="AB21" s="173"/>
      <c r="AC21" s="174"/>
      <c r="AD21" s="175">
        <v>3</v>
      </c>
      <c r="AE21" s="176"/>
      <c r="AF21" s="173"/>
      <c r="AG21" s="174"/>
      <c r="AH21" s="175"/>
      <c r="AI21" s="176"/>
      <c r="AJ21" s="181"/>
      <c r="AK21" s="171"/>
      <c r="AL21" s="171"/>
      <c r="AM21" s="172"/>
      <c r="AN21" s="173"/>
      <c r="AO21" s="174"/>
      <c r="AP21" s="175"/>
      <c r="AQ21" s="176"/>
      <c r="AR21" s="173"/>
      <c r="AS21" s="174">
        <v>3</v>
      </c>
      <c r="AT21" s="175"/>
      <c r="AU21" s="176">
        <v>1</v>
      </c>
      <c r="AV21" s="296"/>
      <c r="AW21" s="180"/>
      <c r="AX21" s="174"/>
      <c r="AY21" s="175"/>
      <c r="AZ21" s="176"/>
      <c r="BA21" s="173"/>
      <c r="BB21" s="174"/>
      <c r="BC21" s="175"/>
      <c r="BD21" s="176"/>
      <c r="BE21" s="173"/>
      <c r="BF21" s="174"/>
      <c r="BG21" s="175"/>
      <c r="BH21" s="176"/>
      <c r="BI21" s="173"/>
      <c r="BJ21" s="174">
        <v>2</v>
      </c>
      <c r="BK21" s="175"/>
      <c r="BL21" s="176">
        <v>2</v>
      </c>
      <c r="BM21" s="173"/>
      <c r="BN21" s="174"/>
      <c r="BO21" s="175"/>
      <c r="BP21" s="176"/>
      <c r="BQ21" s="173"/>
      <c r="BR21" s="174"/>
      <c r="BS21" s="175"/>
      <c r="BT21" s="176"/>
      <c r="BU21" s="173"/>
      <c r="BV21" s="174">
        <v>1</v>
      </c>
      <c r="BW21" s="175"/>
      <c r="BX21" s="176"/>
      <c r="BY21" s="173"/>
      <c r="BZ21" s="174"/>
      <c r="CA21" s="175"/>
      <c r="CB21" s="176"/>
      <c r="CC21" s="173"/>
      <c r="CD21" s="174"/>
      <c r="CE21" s="175"/>
      <c r="CF21" s="176"/>
      <c r="CG21" s="173"/>
      <c r="CH21" s="174"/>
      <c r="CI21" s="175"/>
      <c r="CJ21" s="176"/>
      <c r="CK21" s="178">
        <v>2</v>
      </c>
      <c r="CL21" s="179"/>
      <c r="CM21" s="175"/>
      <c r="CN21" s="177"/>
      <c r="CO21" s="155"/>
      <c r="DD21" s="149"/>
      <c r="DE21" s="156" t="s">
        <v>109</v>
      </c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</row>
    <row r="22" spans="1:122" ht="15" hidden="1" x14ac:dyDescent="0.25">
      <c r="A22" s="352"/>
      <c r="B22" s="168" t="s">
        <v>100</v>
      </c>
      <c r="C22" s="169"/>
      <c r="D22" s="180"/>
      <c r="E22" s="174">
        <v>2</v>
      </c>
      <c r="F22" s="175"/>
      <c r="G22" s="176"/>
      <c r="H22" s="173"/>
      <c r="I22" s="174"/>
      <c r="J22" s="175"/>
      <c r="K22" s="176"/>
      <c r="L22" s="173"/>
      <c r="M22" s="174">
        <v>3</v>
      </c>
      <c r="N22" s="175"/>
      <c r="O22" s="176"/>
      <c r="P22" s="173"/>
      <c r="Q22" s="174"/>
      <c r="R22" s="175"/>
      <c r="S22" s="176"/>
      <c r="T22" s="173"/>
      <c r="U22" s="174"/>
      <c r="V22" s="175"/>
      <c r="W22" s="176"/>
      <c r="X22" s="173"/>
      <c r="Y22" s="174"/>
      <c r="Z22" s="175"/>
      <c r="AA22" s="176"/>
      <c r="AB22" s="173">
        <v>3</v>
      </c>
      <c r="AC22" s="174"/>
      <c r="AD22" s="175">
        <v>3</v>
      </c>
      <c r="AE22" s="176"/>
      <c r="AF22" s="173"/>
      <c r="AG22" s="174"/>
      <c r="AH22" s="175"/>
      <c r="AI22" s="176"/>
      <c r="AJ22" s="173">
        <v>1</v>
      </c>
      <c r="AK22" s="174"/>
      <c r="AL22" s="175">
        <v>1</v>
      </c>
      <c r="AM22" s="176"/>
      <c r="AN22" s="181"/>
      <c r="AO22" s="171"/>
      <c r="AP22" s="171"/>
      <c r="AQ22" s="172"/>
      <c r="AR22" s="173"/>
      <c r="AS22" s="174">
        <v>1</v>
      </c>
      <c r="AT22" s="175"/>
      <c r="AU22" s="176"/>
      <c r="AV22" s="296"/>
      <c r="AW22" s="180"/>
      <c r="AX22" s="174"/>
      <c r="AY22" s="175"/>
      <c r="AZ22" s="176"/>
      <c r="BA22" s="173"/>
      <c r="BB22" s="174"/>
      <c r="BC22" s="175"/>
      <c r="BD22" s="176"/>
      <c r="BE22" s="173"/>
      <c r="BF22" s="174"/>
      <c r="BG22" s="175"/>
      <c r="BH22" s="176"/>
      <c r="BI22" s="173"/>
      <c r="BJ22" s="174"/>
      <c r="BK22" s="175"/>
      <c r="BL22" s="176"/>
      <c r="BM22" s="173"/>
      <c r="BN22" s="174"/>
      <c r="BO22" s="175"/>
      <c r="BP22" s="176"/>
      <c r="BQ22" s="173"/>
      <c r="BR22" s="174"/>
      <c r="BS22" s="175"/>
      <c r="BT22" s="176"/>
      <c r="BU22" s="173"/>
      <c r="BV22" s="174"/>
      <c r="BW22" s="175"/>
      <c r="BX22" s="176"/>
      <c r="BY22" s="173"/>
      <c r="BZ22" s="174"/>
      <c r="CA22" s="175"/>
      <c r="CB22" s="176"/>
      <c r="CC22" s="173"/>
      <c r="CD22" s="174"/>
      <c r="CE22" s="175"/>
      <c r="CF22" s="176"/>
      <c r="CG22" s="173"/>
      <c r="CH22" s="174"/>
      <c r="CI22" s="175"/>
      <c r="CJ22" s="176"/>
      <c r="CK22" s="178">
        <v>1</v>
      </c>
      <c r="CL22" s="179">
        <v>2</v>
      </c>
      <c r="CM22" s="175"/>
      <c r="CN22" s="177"/>
      <c r="CO22" s="155"/>
      <c r="DD22" s="149"/>
      <c r="DE22" s="156" t="s">
        <v>110</v>
      </c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</row>
    <row r="23" spans="1:122" ht="15" hidden="1" x14ac:dyDescent="0.25">
      <c r="A23" s="352"/>
      <c r="B23" s="168" t="s">
        <v>101</v>
      </c>
      <c r="C23" s="169"/>
      <c r="D23" s="180"/>
      <c r="E23" s="174"/>
      <c r="F23" s="175"/>
      <c r="G23" s="176"/>
      <c r="H23" s="173"/>
      <c r="I23" s="174"/>
      <c r="J23" s="175"/>
      <c r="K23" s="176"/>
      <c r="L23" s="173"/>
      <c r="M23" s="174"/>
      <c r="N23" s="175"/>
      <c r="O23" s="176"/>
      <c r="P23" s="173"/>
      <c r="Q23" s="174"/>
      <c r="R23" s="175"/>
      <c r="S23" s="176"/>
      <c r="T23" s="173"/>
      <c r="U23" s="174">
        <v>2</v>
      </c>
      <c r="V23" s="175"/>
      <c r="W23" s="176"/>
      <c r="X23" s="173">
        <v>2</v>
      </c>
      <c r="Y23" s="174"/>
      <c r="Z23" s="175"/>
      <c r="AA23" s="176"/>
      <c r="AB23" s="173"/>
      <c r="AC23" s="174"/>
      <c r="AD23" s="175">
        <v>3</v>
      </c>
      <c r="AE23" s="176"/>
      <c r="AF23" s="173"/>
      <c r="AG23" s="174"/>
      <c r="AH23" s="175"/>
      <c r="AI23" s="176"/>
      <c r="AJ23" s="173">
        <v>1</v>
      </c>
      <c r="AK23" s="174"/>
      <c r="AL23" s="175">
        <v>1</v>
      </c>
      <c r="AM23" s="176"/>
      <c r="AN23" s="173"/>
      <c r="AO23" s="174"/>
      <c r="AP23" s="175"/>
      <c r="AQ23" s="176"/>
      <c r="AR23" s="181"/>
      <c r="AS23" s="171"/>
      <c r="AT23" s="171"/>
      <c r="AU23" s="172"/>
      <c r="AV23" s="296"/>
      <c r="AW23" s="180"/>
      <c r="AX23" s="174"/>
      <c r="AY23" s="175"/>
      <c r="AZ23" s="176"/>
      <c r="BA23" s="173"/>
      <c r="BB23" s="174"/>
      <c r="BC23" s="175"/>
      <c r="BD23" s="176"/>
      <c r="BE23" s="173"/>
      <c r="BF23" s="174"/>
      <c r="BG23" s="175"/>
      <c r="BH23" s="176"/>
      <c r="BI23" s="173"/>
      <c r="BJ23" s="174">
        <v>1</v>
      </c>
      <c r="BK23" s="175"/>
      <c r="BL23" s="176"/>
      <c r="BM23" s="173"/>
      <c r="BN23" s="174"/>
      <c r="BO23" s="175"/>
      <c r="BP23" s="176"/>
      <c r="BQ23" s="173"/>
      <c r="BR23" s="174"/>
      <c r="BS23" s="175"/>
      <c r="BT23" s="176"/>
      <c r="BU23" s="173"/>
      <c r="BV23" s="174"/>
      <c r="BW23" s="175"/>
      <c r="BX23" s="176"/>
      <c r="BY23" s="173"/>
      <c r="BZ23" s="174"/>
      <c r="CA23" s="175"/>
      <c r="CB23" s="176"/>
      <c r="CC23" s="173"/>
      <c r="CD23" s="174"/>
      <c r="CE23" s="175"/>
      <c r="CF23" s="176"/>
      <c r="CG23" s="173"/>
      <c r="CH23" s="174"/>
      <c r="CI23" s="175"/>
      <c r="CJ23" s="176"/>
      <c r="CK23" s="178">
        <v>3</v>
      </c>
      <c r="CL23" s="179">
        <v>2</v>
      </c>
      <c r="CM23" s="175"/>
      <c r="CN23" s="177"/>
      <c r="CO23" s="155"/>
      <c r="DD23" s="149"/>
      <c r="DE23" s="183" t="s">
        <v>111</v>
      </c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</row>
    <row r="24" spans="1:122" ht="15" hidden="1" x14ac:dyDescent="0.25">
      <c r="A24" s="352"/>
      <c r="B24" s="168"/>
      <c r="C24" s="169"/>
      <c r="D24" s="282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96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  <c r="BJ24" s="283"/>
      <c r="BK24" s="283"/>
      <c r="BL24" s="283"/>
      <c r="BM24" s="283"/>
      <c r="BN24" s="283"/>
      <c r="BO24" s="283"/>
      <c r="BP24" s="283"/>
      <c r="BQ24" s="283"/>
      <c r="BR24" s="283"/>
      <c r="BS24" s="283"/>
      <c r="BT24" s="283"/>
      <c r="BU24" s="283"/>
      <c r="BV24" s="283"/>
      <c r="BW24" s="283"/>
      <c r="BX24" s="283"/>
      <c r="BY24" s="283"/>
      <c r="BZ24" s="283"/>
      <c r="CA24" s="283"/>
      <c r="CB24" s="283"/>
      <c r="CC24" s="283"/>
      <c r="CD24" s="283"/>
      <c r="CE24" s="283"/>
      <c r="CF24" s="283"/>
      <c r="CG24" s="283"/>
      <c r="CH24" s="283"/>
      <c r="CI24" s="283"/>
      <c r="CJ24" s="283"/>
      <c r="CK24" s="283"/>
      <c r="CL24" s="283"/>
      <c r="CM24" s="283"/>
      <c r="CN24" s="327"/>
      <c r="CO24" s="155"/>
      <c r="DD24" s="149"/>
      <c r="DE24" s="183" t="s">
        <v>112</v>
      </c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</row>
    <row r="25" spans="1:122" ht="15" hidden="1" x14ac:dyDescent="0.25">
      <c r="A25" s="352"/>
      <c r="B25" s="168" t="s">
        <v>107</v>
      </c>
      <c r="C25" s="169"/>
      <c r="D25" s="180"/>
      <c r="E25" s="174"/>
      <c r="F25" s="175"/>
      <c r="G25" s="176"/>
      <c r="H25" s="173"/>
      <c r="I25" s="174"/>
      <c r="J25" s="175"/>
      <c r="K25" s="176"/>
      <c r="L25" s="173"/>
      <c r="M25" s="174"/>
      <c r="N25" s="175"/>
      <c r="O25" s="176"/>
      <c r="P25" s="173"/>
      <c r="Q25" s="174"/>
      <c r="R25" s="175">
        <v>1</v>
      </c>
      <c r="S25" s="176"/>
      <c r="T25" s="173"/>
      <c r="U25" s="174"/>
      <c r="V25" s="175"/>
      <c r="W25" s="176"/>
      <c r="X25" s="173"/>
      <c r="Y25" s="174"/>
      <c r="Z25" s="175"/>
      <c r="AA25" s="176"/>
      <c r="AB25" s="173"/>
      <c r="AC25" s="174"/>
      <c r="AD25" s="175"/>
      <c r="AE25" s="176"/>
      <c r="AF25" s="173"/>
      <c r="AG25" s="174"/>
      <c r="AH25" s="175"/>
      <c r="AI25" s="176"/>
      <c r="AJ25" s="173"/>
      <c r="AK25" s="174"/>
      <c r="AL25" s="175"/>
      <c r="AM25" s="176"/>
      <c r="AN25" s="173"/>
      <c r="AO25" s="174">
        <v>2</v>
      </c>
      <c r="AP25" s="175"/>
      <c r="AQ25" s="176">
        <v>2</v>
      </c>
      <c r="AR25" s="173"/>
      <c r="AS25" s="174">
        <v>1</v>
      </c>
      <c r="AT25" s="175"/>
      <c r="AU25" s="176">
        <v>1</v>
      </c>
      <c r="AV25" s="296"/>
      <c r="AW25" s="170"/>
      <c r="AX25" s="171"/>
      <c r="AY25" s="171"/>
      <c r="AZ25" s="172"/>
      <c r="BA25" s="173"/>
      <c r="BB25" s="174"/>
      <c r="BC25" s="175"/>
      <c r="BD25" s="176"/>
      <c r="BE25" s="173"/>
      <c r="BF25" s="174"/>
      <c r="BG25" s="175"/>
      <c r="BH25" s="176"/>
      <c r="BI25" s="173"/>
      <c r="BJ25" s="174">
        <v>3</v>
      </c>
      <c r="BK25" s="175"/>
      <c r="BL25" s="176">
        <v>3</v>
      </c>
      <c r="BM25" s="173"/>
      <c r="BN25" s="174"/>
      <c r="BO25" s="175"/>
      <c r="BP25" s="176"/>
      <c r="BQ25" s="173">
        <v>2</v>
      </c>
      <c r="BR25" s="174"/>
      <c r="BS25" s="175">
        <v>3</v>
      </c>
      <c r="BT25" s="176"/>
      <c r="BU25" s="173"/>
      <c r="BV25" s="174"/>
      <c r="BW25" s="175"/>
      <c r="BX25" s="176"/>
      <c r="BY25" s="173">
        <v>3</v>
      </c>
      <c r="BZ25" s="174">
        <v>2</v>
      </c>
      <c r="CA25" s="175"/>
      <c r="CB25" s="176"/>
      <c r="CC25" s="173"/>
      <c r="CD25" s="174"/>
      <c r="CE25" s="175"/>
      <c r="CF25" s="176"/>
      <c r="CG25" s="173">
        <v>1</v>
      </c>
      <c r="CH25" s="174"/>
      <c r="CI25" s="175"/>
      <c r="CJ25" s="176"/>
      <c r="CK25" s="178"/>
      <c r="CL25" s="179"/>
      <c r="CM25" s="175"/>
      <c r="CN25" s="177"/>
      <c r="CO25" s="155"/>
      <c r="DD25" s="149"/>
      <c r="DE25" s="183" t="s">
        <v>113</v>
      </c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</row>
    <row r="26" spans="1:122" ht="15" hidden="1" x14ac:dyDescent="0.25">
      <c r="A26" s="352"/>
      <c r="B26" s="168" t="s">
        <v>108</v>
      </c>
      <c r="C26" s="169"/>
      <c r="D26" s="180"/>
      <c r="E26" s="174">
        <v>3</v>
      </c>
      <c r="F26" s="175"/>
      <c r="G26" s="176"/>
      <c r="H26" s="173"/>
      <c r="I26" s="174"/>
      <c r="J26" s="175"/>
      <c r="K26" s="176"/>
      <c r="L26" s="173"/>
      <c r="M26" s="174"/>
      <c r="N26" s="175"/>
      <c r="O26" s="176"/>
      <c r="P26" s="173"/>
      <c r="Q26" s="174"/>
      <c r="R26" s="175"/>
      <c r="S26" s="176"/>
      <c r="T26" s="173"/>
      <c r="U26" s="174"/>
      <c r="V26" s="175"/>
      <c r="W26" s="176">
        <v>3</v>
      </c>
      <c r="X26" s="173">
        <v>3</v>
      </c>
      <c r="Y26" s="174"/>
      <c r="Z26" s="175"/>
      <c r="AA26" s="176"/>
      <c r="AB26" s="173"/>
      <c r="AC26" s="174"/>
      <c r="AD26" s="175"/>
      <c r="AE26" s="176"/>
      <c r="AF26" s="173"/>
      <c r="AG26" s="174"/>
      <c r="AH26" s="175"/>
      <c r="AI26" s="176"/>
      <c r="AJ26" s="173"/>
      <c r="AK26" s="174"/>
      <c r="AL26" s="175"/>
      <c r="AM26" s="176"/>
      <c r="AN26" s="173"/>
      <c r="AO26" s="174">
        <v>1</v>
      </c>
      <c r="AP26" s="175"/>
      <c r="AQ26" s="176">
        <v>2</v>
      </c>
      <c r="AR26" s="173"/>
      <c r="AS26" s="174">
        <v>2</v>
      </c>
      <c r="AT26" s="175"/>
      <c r="AU26" s="176">
        <v>1</v>
      </c>
      <c r="AV26" s="296"/>
      <c r="AW26" s="180">
        <v>1</v>
      </c>
      <c r="AX26" s="174"/>
      <c r="AY26" s="175"/>
      <c r="AZ26" s="176"/>
      <c r="BA26" s="181"/>
      <c r="BB26" s="171"/>
      <c r="BC26" s="171"/>
      <c r="BD26" s="172"/>
      <c r="BE26" s="173"/>
      <c r="BF26" s="174"/>
      <c r="BG26" s="175">
        <v>2</v>
      </c>
      <c r="BH26" s="176"/>
      <c r="BI26" s="173"/>
      <c r="BJ26" s="174"/>
      <c r="BK26" s="175"/>
      <c r="BL26" s="176"/>
      <c r="BM26" s="173"/>
      <c r="BN26" s="174"/>
      <c r="BO26" s="175">
        <v>3</v>
      </c>
      <c r="BP26" s="176"/>
      <c r="BQ26" s="173"/>
      <c r="BR26" s="174"/>
      <c r="BS26" s="175"/>
      <c r="BT26" s="176"/>
      <c r="BU26" s="173"/>
      <c r="BV26" s="174"/>
      <c r="BW26" s="175"/>
      <c r="BX26" s="176"/>
      <c r="BY26" s="173"/>
      <c r="BZ26" s="174"/>
      <c r="CA26" s="175"/>
      <c r="CB26" s="176"/>
      <c r="CC26" s="173"/>
      <c r="CD26" s="174"/>
      <c r="CE26" s="175"/>
      <c r="CF26" s="176"/>
      <c r="CG26" s="173">
        <v>2</v>
      </c>
      <c r="CH26" s="174"/>
      <c r="CI26" s="175">
        <v>1</v>
      </c>
      <c r="CJ26" s="176"/>
      <c r="CK26" s="178"/>
      <c r="CL26" s="179"/>
      <c r="CM26" s="175"/>
      <c r="CN26" s="177"/>
      <c r="CO26" s="155"/>
      <c r="DD26" s="149"/>
      <c r="DE26" s="183" t="s">
        <v>114</v>
      </c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</row>
    <row r="27" spans="1:122" ht="15" hidden="1" x14ac:dyDescent="0.25">
      <c r="A27" s="352"/>
      <c r="B27" s="168" t="s">
        <v>109</v>
      </c>
      <c r="C27" s="169"/>
      <c r="D27" s="180"/>
      <c r="E27" s="174">
        <v>1</v>
      </c>
      <c r="F27" s="175"/>
      <c r="G27" s="176">
        <v>1</v>
      </c>
      <c r="H27" s="173"/>
      <c r="I27" s="174">
        <v>2</v>
      </c>
      <c r="J27" s="175"/>
      <c r="K27" s="176"/>
      <c r="L27" s="173"/>
      <c r="M27" s="174"/>
      <c r="N27" s="175"/>
      <c r="O27" s="176"/>
      <c r="P27" s="173"/>
      <c r="Q27" s="174"/>
      <c r="R27" s="175"/>
      <c r="S27" s="176"/>
      <c r="T27" s="173"/>
      <c r="U27" s="174"/>
      <c r="V27" s="175"/>
      <c r="W27" s="176"/>
      <c r="X27" s="173"/>
      <c r="Y27" s="174"/>
      <c r="Z27" s="175"/>
      <c r="AA27" s="176"/>
      <c r="AB27" s="173"/>
      <c r="AC27" s="174"/>
      <c r="AD27" s="175"/>
      <c r="AE27" s="176"/>
      <c r="AF27" s="173"/>
      <c r="AG27" s="174"/>
      <c r="AH27" s="175"/>
      <c r="AI27" s="176"/>
      <c r="AJ27" s="173"/>
      <c r="AK27" s="174"/>
      <c r="AL27" s="175"/>
      <c r="AM27" s="176"/>
      <c r="AN27" s="173"/>
      <c r="AO27" s="174">
        <v>3</v>
      </c>
      <c r="AP27" s="175"/>
      <c r="AQ27" s="176">
        <v>2</v>
      </c>
      <c r="AR27" s="173"/>
      <c r="AS27" s="174"/>
      <c r="AT27" s="175"/>
      <c r="AU27" s="176">
        <v>3</v>
      </c>
      <c r="AV27" s="296"/>
      <c r="AW27" s="180">
        <v>2</v>
      </c>
      <c r="AX27" s="174"/>
      <c r="AY27" s="175">
        <v>3</v>
      </c>
      <c r="AZ27" s="176"/>
      <c r="BA27" s="173"/>
      <c r="BB27" s="174"/>
      <c r="BC27" s="175"/>
      <c r="BD27" s="176"/>
      <c r="BE27" s="181"/>
      <c r="BF27" s="171"/>
      <c r="BG27" s="171"/>
      <c r="BH27" s="172"/>
      <c r="BI27" s="173"/>
      <c r="BJ27" s="174"/>
      <c r="BK27" s="175"/>
      <c r="BL27" s="176"/>
      <c r="BM27" s="173"/>
      <c r="BN27" s="174"/>
      <c r="BO27" s="175"/>
      <c r="BP27" s="176"/>
      <c r="BQ27" s="173"/>
      <c r="BR27" s="174"/>
      <c r="BS27" s="175"/>
      <c r="BT27" s="176"/>
      <c r="BU27" s="173"/>
      <c r="BV27" s="174"/>
      <c r="BW27" s="175">
        <v>2</v>
      </c>
      <c r="BX27" s="176"/>
      <c r="BY27" s="173">
        <v>3</v>
      </c>
      <c r="BZ27" s="174"/>
      <c r="CA27" s="175"/>
      <c r="CB27" s="176"/>
      <c r="CC27" s="173"/>
      <c r="CD27" s="174"/>
      <c r="CE27" s="175"/>
      <c r="CF27" s="176"/>
      <c r="CG27" s="173">
        <v>1</v>
      </c>
      <c r="CH27" s="174"/>
      <c r="CI27" s="175">
        <v>1</v>
      </c>
      <c r="CJ27" s="176"/>
      <c r="CK27" s="178"/>
      <c r="CL27" s="179"/>
      <c r="CM27" s="175"/>
      <c r="CN27" s="177"/>
      <c r="CO27" s="155"/>
      <c r="DD27" s="149"/>
      <c r="DE27" s="183" t="s">
        <v>115</v>
      </c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</row>
    <row r="28" spans="1:122" ht="15" hidden="1" x14ac:dyDescent="0.25">
      <c r="A28" s="352"/>
      <c r="B28" s="168" t="s">
        <v>110</v>
      </c>
      <c r="C28" s="169"/>
      <c r="D28" s="180"/>
      <c r="E28" s="174">
        <v>1</v>
      </c>
      <c r="F28" s="175"/>
      <c r="G28" s="176">
        <v>1</v>
      </c>
      <c r="H28" s="173"/>
      <c r="I28" s="174"/>
      <c r="J28" s="175"/>
      <c r="K28" s="176"/>
      <c r="L28" s="173"/>
      <c r="M28" s="174"/>
      <c r="N28" s="175"/>
      <c r="O28" s="176"/>
      <c r="P28" s="173"/>
      <c r="Q28" s="174"/>
      <c r="R28" s="175"/>
      <c r="S28" s="176"/>
      <c r="T28" s="173"/>
      <c r="U28" s="174"/>
      <c r="V28" s="175"/>
      <c r="W28" s="176"/>
      <c r="X28" s="173"/>
      <c r="Y28" s="174"/>
      <c r="Z28" s="175"/>
      <c r="AA28" s="176"/>
      <c r="AB28" s="173"/>
      <c r="AC28" s="174"/>
      <c r="AD28" s="175"/>
      <c r="AE28" s="176"/>
      <c r="AF28" s="173"/>
      <c r="AG28" s="174"/>
      <c r="AH28" s="175"/>
      <c r="AI28" s="176"/>
      <c r="AJ28" s="173"/>
      <c r="AK28" s="174"/>
      <c r="AL28" s="175"/>
      <c r="AM28" s="176"/>
      <c r="AN28" s="173"/>
      <c r="AO28" s="174">
        <v>3</v>
      </c>
      <c r="AP28" s="175"/>
      <c r="AQ28" s="176">
        <v>3</v>
      </c>
      <c r="AR28" s="173"/>
      <c r="AS28" s="174">
        <v>2</v>
      </c>
      <c r="AT28" s="175"/>
      <c r="AU28" s="176">
        <v>2</v>
      </c>
      <c r="AV28" s="296"/>
      <c r="AW28" s="180"/>
      <c r="AX28" s="174"/>
      <c r="AY28" s="175"/>
      <c r="AZ28" s="176"/>
      <c r="BA28" s="173">
        <v>2</v>
      </c>
      <c r="BB28" s="174"/>
      <c r="BC28" s="175">
        <v>3</v>
      </c>
      <c r="BD28" s="176"/>
      <c r="BE28" s="173"/>
      <c r="BF28" s="174"/>
      <c r="BG28" s="175"/>
      <c r="BH28" s="176"/>
      <c r="BI28" s="181"/>
      <c r="BJ28" s="171"/>
      <c r="BK28" s="171"/>
      <c r="BL28" s="172"/>
      <c r="BM28" s="173"/>
      <c r="BN28" s="174"/>
      <c r="BO28" s="175"/>
      <c r="BP28" s="176"/>
      <c r="BQ28" s="173"/>
      <c r="BR28" s="174"/>
      <c r="BS28" s="175"/>
      <c r="BT28" s="176"/>
      <c r="BU28" s="173"/>
      <c r="BV28" s="174"/>
      <c r="BW28" s="175"/>
      <c r="BX28" s="176"/>
      <c r="BY28" s="173"/>
      <c r="BZ28" s="174"/>
      <c r="CA28" s="175"/>
      <c r="CB28" s="176"/>
      <c r="CC28" s="173">
        <v>1</v>
      </c>
      <c r="CD28" s="174"/>
      <c r="CE28" s="175">
        <v>1</v>
      </c>
      <c r="CF28" s="176"/>
      <c r="CG28" s="173">
        <v>3</v>
      </c>
      <c r="CH28" s="174"/>
      <c r="CI28" s="175">
        <v>2</v>
      </c>
      <c r="CJ28" s="176"/>
      <c r="CK28" s="178"/>
      <c r="CL28" s="179"/>
      <c r="CM28" s="175"/>
      <c r="CN28" s="177"/>
      <c r="CO28" s="155"/>
      <c r="DD28" s="149"/>
      <c r="DE28" s="183" t="s">
        <v>116</v>
      </c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</row>
    <row r="29" spans="1:122" ht="15" hidden="1" x14ac:dyDescent="0.25">
      <c r="A29" s="352"/>
      <c r="B29" s="184" t="s">
        <v>111</v>
      </c>
      <c r="C29" s="185"/>
      <c r="D29" s="180"/>
      <c r="E29" s="174"/>
      <c r="F29" s="175"/>
      <c r="G29" s="176"/>
      <c r="H29" s="173"/>
      <c r="I29" s="174"/>
      <c r="J29" s="175"/>
      <c r="K29" s="176">
        <v>1</v>
      </c>
      <c r="L29" s="173"/>
      <c r="M29" s="174"/>
      <c r="N29" s="175"/>
      <c r="O29" s="176"/>
      <c r="P29" s="173"/>
      <c r="Q29" s="174"/>
      <c r="R29" s="175"/>
      <c r="S29" s="176"/>
      <c r="T29" s="173"/>
      <c r="U29" s="174"/>
      <c r="V29" s="175"/>
      <c r="W29" s="176">
        <v>3</v>
      </c>
      <c r="X29" s="173"/>
      <c r="Y29" s="174"/>
      <c r="Z29" s="175"/>
      <c r="AA29" s="176"/>
      <c r="AB29" s="173"/>
      <c r="AC29" s="174"/>
      <c r="AD29" s="175"/>
      <c r="AE29" s="176"/>
      <c r="AF29" s="173"/>
      <c r="AG29" s="174"/>
      <c r="AH29" s="175"/>
      <c r="AI29" s="176"/>
      <c r="AJ29" s="173"/>
      <c r="AK29" s="174"/>
      <c r="AL29" s="175"/>
      <c r="AM29" s="176"/>
      <c r="AN29" s="173"/>
      <c r="AO29" s="174">
        <v>1</v>
      </c>
      <c r="AP29" s="175"/>
      <c r="AQ29" s="176"/>
      <c r="AR29" s="173"/>
      <c r="AS29" s="174"/>
      <c r="AT29" s="175"/>
      <c r="AU29" s="176">
        <v>2</v>
      </c>
      <c r="AV29" s="296"/>
      <c r="AW29" s="180"/>
      <c r="AX29" s="174"/>
      <c r="AY29" s="175"/>
      <c r="AZ29" s="176"/>
      <c r="BA29" s="173">
        <v>2</v>
      </c>
      <c r="BB29" s="174"/>
      <c r="BC29" s="175">
        <v>3</v>
      </c>
      <c r="BD29" s="176"/>
      <c r="BE29" s="173">
        <v>3</v>
      </c>
      <c r="BF29" s="174"/>
      <c r="BG29" s="175">
        <v>2</v>
      </c>
      <c r="BH29" s="176"/>
      <c r="BI29" s="173"/>
      <c r="BJ29" s="174"/>
      <c r="BK29" s="175"/>
      <c r="BL29" s="176"/>
      <c r="BM29" s="181"/>
      <c r="BN29" s="171"/>
      <c r="BO29" s="171"/>
      <c r="BP29" s="172"/>
      <c r="BQ29" s="173"/>
      <c r="BR29" s="174"/>
      <c r="BS29" s="175"/>
      <c r="BT29" s="176"/>
      <c r="BU29" s="173"/>
      <c r="BV29" s="174"/>
      <c r="BW29" s="175"/>
      <c r="BX29" s="176"/>
      <c r="BY29" s="173"/>
      <c r="BZ29" s="174"/>
      <c r="CA29" s="175"/>
      <c r="CB29" s="176"/>
      <c r="CC29" s="173"/>
      <c r="CD29" s="174"/>
      <c r="CE29" s="175"/>
      <c r="CF29" s="176"/>
      <c r="CG29" s="173">
        <v>1</v>
      </c>
      <c r="CH29" s="174"/>
      <c r="CI29" s="175">
        <v>1</v>
      </c>
      <c r="CJ29" s="176"/>
      <c r="CK29" s="178"/>
      <c r="CL29" s="179"/>
      <c r="CM29" s="175"/>
      <c r="CN29" s="177"/>
      <c r="CO29" s="155"/>
      <c r="DD29" s="149"/>
      <c r="DE29" s="183" t="s">
        <v>120</v>
      </c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</row>
    <row r="30" spans="1:122" ht="15" hidden="1" x14ac:dyDescent="0.25">
      <c r="A30" s="352"/>
      <c r="B30" s="184" t="s">
        <v>112</v>
      </c>
      <c r="C30" s="185"/>
      <c r="D30" s="180"/>
      <c r="E30" s="174"/>
      <c r="F30" s="175"/>
      <c r="G30" s="176"/>
      <c r="H30" s="173"/>
      <c r="I30" s="174"/>
      <c r="J30" s="175"/>
      <c r="K30" s="176"/>
      <c r="L30" s="173"/>
      <c r="M30" s="174"/>
      <c r="N30" s="175"/>
      <c r="O30" s="176"/>
      <c r="P30" s="173"/>
      <c r="Q30" s="174"/>
      <c r="R30" s="175"/>
      <c r="S30" s="176"/>
      <c r="T30" s="173"/>
      <c r="U30" s="174"/>
      <c r="V30" s="175"/>
      <c r="W30" s="176">
        <v>2</v>
      </c>
      <c r="X30" s="173"/>
      <c r="Y30" s="174"/>
      <c r="Z30" s="175"/>
      <c r="AA30" s="176"/>
      <c r="AB30" s="173"/>
      <c r="AC30" s="174"/>
      <c r="AD30" s="175"/>
      <c r="AE30" s="176"/>
      <c r="AF30" s="173"/>
      <c r="AG30" s="174"/>
      <c r="AH30" s="175"/>
      <c r="AI30" s="176"/>
      <c r="AJ30" s="173"/>
      <c r="AK30" s="174"/>
      <c r="AL30" s="175"/>
      <c r="AM30" s="176"/>
      <c r="AN30" s="173"/>
      <c r="AO30" s="174">
        <v>1</v>
      </c>
      <c r="AP30" s="175"/>
      <c r="AQ30" s="176">
        <v>3</v>
      </c>
      <c r="AR30" s="173"/>
      <c r="AS30" s="174">
        <v>2</v>
      </c>
      <c r="AT30" s="175"/>
      <c r="AU30" s="176">
        <v>1</v>
      </c>
      <c r="AV30" s="296"/>
      <c r="AW30" s="180">
        <v>2</v>
      </c>
      <c r="AX30" s="174"/>
      <c r="AY30" s="175">
        <v>2</v>
      </c>
      <c r="AZ30" s="176"/>
      <c r="BA30" s="173"/>
      <c r="BB30" s="174"/>
      <c r="BC30" s="175"/>
      <c r="BD30" s="176"/>
      <c r="BE30" s="173"/>
      <c r="BF30" s="174"/>
      <c r="BG30" s="175"/>
      <c r="BH30" s="176"/>
      <c r="BI30" s="173"/>
      <c r="BJ30" s="174"/>
      <c r="BK30" s="175"/>
      <c r="BL30" s="176"/>
      <c r="BM30" s="173"/>
      <c r="BN30" s="174"/>
      <c r="BO30" s="175"/>
      <c r="BP30" s="176"/>
      <c r="BQ30" s="181"/>
      <c r="BR30" s="171"/>
      <c r="BS30" s="171"/>
      <c r="BT30" s="172"/>
      <c r="BU30" s="173"/>
      <c r="BV30" s="174"/>
      <c r="BW30" s="175">
        <v>1</v>
      </c>
      <c r="BX30" s="176"/>
      <c r="BY30" s="173">
        <v>1</v>
      </c>
      <c r="BZ30" s="174"/>
      <c r="CA30" s="175"/>
      <c r="CB30" s="176"/>
      <c r="CC30" s="173"/>
      <c r="CD30" s="174"/>
      <c r="CE30" s="175"/>
      <c r="CF30" s="176"/>
      <c r="CG30" s="173"/>
      <c r="CH30" s="174"/>
      <c r="CI30" s="175"/>
      <c r="CJ30" s="176"/>
      <c r="CK30" s="178"/>
      <c r="CL30" s="179"/>
      <c r="CM30" s="175"/>
      <c r="CN30" s="177"/>
      <c r="CO30" s="155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</row>
    <row r="31" spans="1:122" ht="15" hidden="1" x14ac:dyDescent="0.25">
      <c r="A31" s="352"/>
      <c r="B31" s="184" t="s">
        <v>113</v>
      </c>
      <c r="C31" s="185"/>
      <c r="D31" s="180"/>
      <c r="E31" s="174"/>
      <c r="F31" s="175"/>
      <c r="G31" s="176"/>
      <c r="H31" s="173"/>
      <c r="I31" s="174"/>
      <c r="J31" s="175"/>
      <c r="K31" s="176"/>
      <c r="L31" s="173"/>
      <c r="M31" s="174"/>
      <c r="N31" s="175"/>
      <c r="O31" s="176"/>
      <c r="P31" s="173">
        <v>3</v>
      </c>
      <c r="Q31" s="174"/>
      <c r="R31" s="175"/>
      <c r="S31" s="176"/>
      <c r="T31" s="173"/>
      <c r="U31" s="174"/>
      <c r="V31" s="175"/>
      <c r="W31" s="176"/>
      <c r="X31" s="173"/>
      <c r="Y31" s="174"/>
      <c r="Z31" s="175"/>
      <c r="AA31" s="176"/>
      <c r="AB31" s="173"/>
      <c r="AC31" s="174"/>
      <c r="AD31" s="175"/>
      <c r="AE31" s="176"/>
      <c r="AF31" s="173"/>
      <c r="AG31" s="174"/>
      <c r="AH31" s="175"/>
      <c r="AI31" s="176"/>
      <c r="AJ31" s="173"/>
      <c r="AK31" s="174">
        <v>3</v>
      </c>
      <c r="AL31" s="175"/>
      <c r="AM31" s="176">
        <v>1</v>
      </c>
      <c r="AN31" s="173"/>
      <c r="AO31" s="174">
        <v>2</v>
      </c>
      <c r="AP31" s="175"/>
      <c r="AQ31" s="176"/>
      <c r="AR31" s="173"/>
      <c r="AS31" s="174">
        <v>1</v>
      </c>
      <c r="AT31" s="175"/>
      <c r="AU31" s="176"/>
      <c r="AV31" s="296"/>
      <c r="AW31" s="180">
        <v>1</v>
      </c>
      <c r="AX31" s="174"/>
      <c r="AY31" s="175">
        <v>1</v>
      </c>
      <c r="AZ31" s="176"/>
      <c r="BA31" s="173"/>
      <c r="BB31" s="174"/>
      <c r="BC31" s="175"/>
      <c r="BD31" s="176"/>
      <c r="BE31" s="173"/>
      <c r="BF31" s="174"/>
      <c r="BG31" s="175"/>
      <c r="BH31" s="176"/>
      <c r="BI31" s="173"/>
      <c r="BJ31" s="174"/>
      <c r="BK31" s="175"/>
      <c r="BL31" s="176"/>
      <c r="BM31" s="173"/>
      <c r="BN31" s="174"/>
      <c r="BO31" s="175"/>
      <c r="BP31" s="176"/>
      <c r="BQ31" s="173"/>
      <c r="BR31" s="174"/>
      <c r="BS31" s="175">
        <v>3</v>
      </c>
      <c r="BT31" s="176"/>
      <c r="BU31" s="181"/>
      <c r="BV31" s="171"/>
      <c r="BW31" s="171"/>
      <c r="BX31" s="172"/>
      <c r="BY31" s="173">
        <v>2</v>
      </c>
      <c r="BZ31" s="174"/>
      <c r="CA31" s="175">
        <v>2</v>
      </c>
      <c r="CB31" s="176"/>
      <c r="CC31" s="173"/>
      <c r="CD31" s="174"/>
      <c r="CE31" s="175"/>
      <c r="CF31" s="176"/>
      <c r="CG31" s="173"/>
      <c r="CH31" s="174"/>
      <c r="CI31" s="175"/>
      <c r="CJ31" s="176"/>
      <c r="CK31" s="178"/>
      <c r="CL31" s="179"/>
      <c r="CM31" s="175"/>
      <c r="CN31" s="177"/>
      <c r="CO31" s="155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</row>
    <row r="32" spans="1:122" ht="15" hidden="1" x14ac:dyDescent="0.25">
      <c r="A32" s="352"/>
      <c r="B32" s="184" t="s">
        <v>114</v>
      </c>
      <c r="C32" s="185"/>
      <c r="D32" s="180"/>
      <c r="E32" s="174"/>
      <c r="F32" s="175"/>
      <c r="G32" s="176"/>
      <c r="H32" s="173"/>
      <c r="I32" s="174"/>
      <c r="J32" s="175"/>
      <c r="K32" s="176"/>
      <c r="L32" s="173"/>
      <c r="M32" s="174"/>
      <c r="N32" s="175"/>
      <c r="O32" s="176"/>
      <c r="P32" s="173">
        <v>3</v>
      </c>
      <c r="Q32" s="174"/>
      <c r="R32" s="175">
        <v>3</v>
      </c>
      <c r="S32" s="176"/>
      <c r="T32" s="173"/>
      <c r="U32" s="174">
        <v>3</v>
      </c>
      <c r="V32" s="175"/>
      <c r="W32" s="176">
        <v>3</v>
      </c>
      <c r="X32" s="173"/>
      <c r="Y32" s="174"/>
      <c r="Z32" s="175"/>
      <c r="AA32" s="176"/>
      <c r="AB32" s="173"/>
      <c r="AC32" s="174"/>
      <c r="AD32" s="175"/>
      <c r="AE32" s="176"/>
      <c r="AF32" s="173"/>
      <c r="AG32" s="174"/>
      <c r="AH32" s="175"/>
      <c r="AI32" s="176"/>
      <c r="AJ32" s="173"/>
      <c r="AK32" s="174"/>
      <c r="AL32" s="175"/>
      <c r="AM32" s="176"/>
      <c r="AN32" s="173"/>
      <c r="AO32" s="174">
        <v>1</v>
      </c>
      <c r="AP32" s="175"/>
      <c r="AQ32" s="176">
        <v>1</v>
      </c>
      <c r="AR32" s="173"/>
      <c r="AS32" s="174">
        <v>2</v>
      </c>
      <c r="AT32" s="175"/>
      <c r="AU32" s="176">
        <v>2</v>
      </c>
      <c r="AV32" s="296"/>
      <c r="AW32" s="180">
        <v>1</v>
      </c>
      <c r="AX32" s="174"/>
      <c r="AY32" s="175">
        <v>1</v>
      </c>
      <c r="AZ32" s="176"/>
      <c r="BA32" s="173"/>
      <c r="BB32" s="174"/>
      <c r="BC32" s="175"/>
      <c r="BD32" s="176"/>
      <c r="BE32" s="173"/>
      <c r="BF32" s="174"/>
      <c r="BG32" s="175"/>
      <c r="BH32" s="176"/>
      <c r="BI32" s="173"/>
      <c r="BJ32" s="174"/>
      <c r="BK32" s="175"/>
      <c r="BL32" s="176"/>
      <c r="BM32" s="173"/>
      <c r="BN32" s="174"/>
      <c r="BO32" s="175"/>
      <c r="BP32" s="176"/>
      <c r="BQ32" s="173">
        <v>2</v>
      </c>
      <c r="BR32" s="174"/>
      <c r="BS32" s="175">
        <v>2</v>
      </c>
      <c r="BT32" s="176"/>
      <c r="BU32" s="173"/>
      <c r="BV32" s="174"/>
      <c r="BW32" s="175"/>
      <c r="BX32" s="176"/>
      <c r="BY32" s="181"/>
      <c r="BZ32" s="171"/>
      <c r="CA32" s="171"/>
      <c r="CB32" s="172"/>
      <c r="CC32" s="173"/>
      <c r="CD32" s="174"/>
      <c r="CE32" s="175"/>
      <c r="CF32" s="176"/>
      <c r="CG32" s="173"/>
      <c r="CH32" s="174"/>
      <c r="CI32" s="175"/>
      <c r="CJ32" s="176"/>
      <c r="CK32" s="178"/>
      <c r="CL32" s="179"/>
      <c r="CM32" s="175"/>
      <c r="CN32" s="177"/>
      <c r="CO32" s="155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</row>
    <row r="33" spans="1:135" ht="15" hidden="1" x14ac:dyDescent="0.25">
      <c r="A33" s="352"/>
      <c r="B33" s="184" t="s">
        <v>115</v>
      </c>
      <c r="C33" s="185"/>
      <c r="D33" s="180"/>
      <c r="E33" s="174"/>
      <c r="F33" s="175"/>
      <c r="G33" s="176"/>
      <c r="H33" s="173"/>
      <c r="I33" s="174"/>
      <c r="J33" s="175"/>
      <c r="K33" s="176"/>
      <c r="L33" s="173"/>
      <c r="M33" s="174"/>
      <c r="N33" s="175"/>
      <c r="O33" s="176"/>
      <c r="P33" s="173"/>
      <c r="Q33" s="174"/>
      <c r="R33" s="175"/>
      <c r="S33" s="176"/>
      <c r="T33" s="173"/>
      <c r="U33" s="174"/>
      <c r="V33" s="175"/>
      <c r="W33" s="176"/>
      <c r="X33" s="173"/>
      <c r="Y33" s="174"/>
      <c r="Z33" s="175"/>
      <c r="AA33" s="176"/>
      <c r="AB33" s="173"/>
      <c r="AC33" s="174"/>
      <c r="AD33" s="175"/>
      <c r="AE33" s="176"/>
      <c r="AF33" s="173"/>
      <c r="AG33" s="174"/>
      <c r="AH33" s="175"/>
      <c r="AI33" s="176"/>
      <c r="AJ33" s="173"/>
      <c r="AK33" s="174"/>
      <c r="AL33" s="175"/>
      <c r="AM33" s="176"/>
      <c r="AN33" s="173"/>
      <c r="AO33" s="174"/>
      <c r="AP33" s="175"/>
      <c r="AQ33" s="176"/>
      <c r="AR33" s="173"/>
      <c r="AS33" s="174"/>
      <c r="AT33" s="175"/>
      <c r="AU33" s="176"/>
      <c r="AV33" s="296"/>
      <c r="AW33" s="180"/>
      <c r="AX33" s="174">
        <v>3</v>
      </c>
      <c r="AY33" s="175"/>
      <c r="AZ33" s="176"/>
      <c r="BA33" s="173"/>
      <c r="BB33" s="174"/>
      <c r="BC33" s="175"/>
      <c r="BD33" s="176"/>
      <c r="BE33" s="173">
        <v>1</v>
      </c>
      <c r="BF33" s="174"/>
      <c r="BG33" s="175">
        <v>1</v>
      </c>
      <c r="BH33" s="176"/>
      <c r="BI33" s="173">
        <v>3</v>
      </c>
      <c r="BJ33" s="174"/>
      <c r="BK33" s="175">
        <v>3</v>
      </c>
      <c r="BL33" s="176"/>
      <c r="BM33" s="173"/>
      <c r="BN33" s="174"/>
      <c r="BO33" s="175"/>
      <c r="BP33" s="176">
        <v>3</v>
      </c>
      <c r="BQ33" s="173"/>
      <c r="BR33" s="174">
        <v>2</v>
      </c>
      <c r="BS33" s="175"/>
      <c r="BT33" s="176">
        <v>2</v>
      </c>
      <c r="BU33" s="173"/>
      <c r="BV33" s="174">
        <v>1</v>
      </c>
      <c r="BW33" s="175"/>
      <c r="BX33" s="176">
        <v>1</v>
      </c>
      <c r="BY33" s="173"/>
      <c r="BZ33" s="174"/>
      <c r="CA33" s="175"/>
      <c r="CB33" s="176"/>
      <c r="CC33" s="181"/>
      <c r="CD33" s="171"/>
      <c r="CE33" s="171"/>
      <c r="CF33" s="172"/>
      <c r="CG33" s="173">
        <v>2</v>
      </c>
      <c r="CH33" s="174"/>
      <c r="CI33" s="175">
        <v>2</v>
      </c>
      <c r="CJ33" s="176"/>
      <c r="CK33" s="178"/>
      <c r="CL33" s="179"/>
      <c r="CM33" s="175"/>
      <c r="CN33" s="177"/>
      <c r="CO33" s="155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</row>
    <row r="34" spans="1:135" ht="15" hidden="1" x14ac:dyDescent="0.25">
      <c r="A34" s="352"/>
      <c r="B34" s="184" t="s">
        <v>116</v>
      </c>
      <c r="C34" s="185"/>
      <c r="D34" s="180"/>
      <c r="E34" s="174"/>
      <c r="F34" s="175"/>
      <c r="G34" s="176"/>
      <c r="H34" s="173"/>
      <c r="I34" s="174"/>
      <c r="J34" s="175"/>
      <c r="K34" s="176"/>
      <c r="L34" s="173"/>
      <c r="M34" s="174"/>
      <c r="N34" s="175"/>
      <c r="O34" s="176"/>
      <c r="P34" s="173"/>
      <c r="Q34" s="174"/>
      <c r="R34" s="175"/>
      <c r="S34" s="176"/>
      <c r="T34" s="173"/>
      <c r="U34" s="174"/>
      <c r="V34" s="175"/>
      <c r="W34" s="176">
        <v>3</v>
      </c>
      <c r="X34" s="173">
        <v>1</v>
      </c>
      <c r="Y34" s="174"/>
      <c r="Z34" s="175"/>
      <c r="AA34" s="176"/>
      <c r="AB34" s="173"/>
      <c r="AC34" s="174"/>
      <c r="AD34" s="175"/>
      <c r="AE34" s="176"/>
      <c r="AF34" s="173"/>
      <c r="AG34" s="174"/>
      <c r="AH34" s="175"/>
      <c r="AI34" s="176"/>
      <c r="AJ34" s="173"/>
      <c r="AK34" s="174"/>
      <c r="AL34" s="175"/>
      <c r="AM34" s="176"/>
      <c r="AN34" s="173"/>
      <c r="AO34" s="174">
        <v>2</v>
      </c>
      <c r="AP34" s="175"/>
      <c r="AQ34" s="176">
        <v>2</v>
      </c>
      <c r="AR34" s="173"/>
      <c r="AS34" s="174">
        <v>1</v>
      </c>
      <c r="AT34" s="175"/>
      <c r="AU34" s="176">
        <v>1</v>
      </c>
      <c r="AV34" s="296"/>
      <c r="AW34" s="180"/>
      <c r="AX34" s="174"/>
      <c r="AY34" s="175">
        <v>2</v>
      </c>
      <c r="AZ34" s="176"/>
      <c r="BA34" s="173"/>
      <c r="BB34" s="174"/>
      <c r="BC34" s="175"/>
      <c r="BD34" s="176"/>
      <c r="BE34" s="173">
        <v>2</v>
      </c>
      <c r="BF34" s="174"/>
      <c r="BG34" s="175">
        <v>1</v>
      </c>
      <c r="BH34" s="176"/>
      <c r="BI34" s="173"/>
      <c r="BJ34" s="174"/>
      <c r="BK34" s="175"/>
      <c r="BL34" s="176"/>
      <c r="BM34" s="173"/>
      <c r="BN34" s="174">
        <v>3</v>
      </c>
      <c r="BO34" s="175"/>
      <c r="BP34" s="176"/>
      <c r="BQ34" s="173"/>
      <c r="BR34" s="174"/>
      <c r="BS34" s="175"/>
      <c r="BT34" s="176"/>
      <c r="BU34" s="173">
        <v>3</v>
      </c>
      <c r="BV34" s="174"/>
      <c r="BW34" s="175">
        <v>3</v>
      </c>
      <c r="BX34" s="176"/>
      <c r="BY34" s="173"/>
      <c r="BZ34" s="174"/>
      <c r="CA34" s="175"/>
      <c r="CB34" s="176"/>
      <c r="CC34" s="173"/>
      <c r="CD34" s="174"/>
      <c r="CE34" s="175"/>
      <c r="CF34" s="176"/>
      <c r="CG34" s="181"/>
      <c r="CH34" s="171"/>
      <c r="CI34" s="171"/>
      <c r="CJ34" s="172"/>
      <c r="CK34" s="178"/>
      <c r="CL34" s="179"/>
      <c r="CM34" s="175"/>
      <c r="CN34" s="177"/>
      <c r="CO34" s="155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</row>
    <row r="35" spans="1:135" ht="15" hidden="1" customHeight="1" x14ac:dyDescent="0.25">
      <c r="A35" s="352"/>
      <c r="B35" s="186" t="s">
        <v>120</v>
      </c>
      <c r="C35" s="187"/>
      <c r="D35" s="175"/>
      <c r="E35" s="174"/>
      <c r="F35" s="175"/>
      <c r="G35" s="176"/>
      <c r="H35" s="173"/>
      <c r="I35" s="174"/>
      <c r="J35" s="175"/>
      <c r="K35" s="176"/>
      <c r="L35" s="173"/>
      <c r="M35" s="174"/>
      <c r="N35" s="175"/>
      <c r="O35" s="176"/>
      <c r="P35" s="173"/>
      <c r="Q35" s="174"/>
      <c r="R35" s="175"/>
      <c r="S35" s="176"/>
      <c r="T35" s="173"/>
      <c r="U35" s="174"/>
      <c r="V35" s="175"/>
      <c r="W35" s="176"/>
      <c r="X35" s="173"/>
      <c r="Y35" s="174"/>
      <c r="Z35" s="175"/>
      <c r="AA35" s="176"/>
      <c r="AB35" s="173"/>
      <c r="AC35" s="174"/>
      <c r="AD35" s="175"/>
      <c r="AE35" s="174"/>
      <c r="AF35" s="175"/>
      <c r="AG35" s="174"/>
      <c r="AH35" s="175"/>
      <c r="AI35" s="174"/>
      <c r="AJ35" s="175"/>
      <c r="AK35" s="174"/>
      <c r="AL35" s="175"/>
      <c r="AM35" s="174"/>
      <c r="AN35" s="175"/>
      <c r="AO35" s="174"/>
      <c r="AP35" s="175"/>
      <c r="AQ35" s="174"/>
      <c r="AR35" s="175"/>
      <c r="AS35" s="174"/>
      <c r="AT35" s="175"/>
      <c r="AU35" s="174"/>
      <c r="AV35" s="296"/>
      <c r="AW35" s="175"/>
      <c r="AX35" s="174"/>
      <c r="AY35" s="175"/>
      <c r="AZ35" s="174"/>
      <c r="BA35" s="175"/>
      <c r="BB35" s="174"/>
      <c r="BC35" s="175"/>
      <c r="BD35" s="174"/>
      <c r="BE35" s="175"/>
      <c r="BF35" s="174"/>
      <c r="BG35" s="175"/>
      <c r="BH35" s="174"/>
      <c r="BI35" s="175"/>
      <c r="BJ35" s="174"/>
      <c r="BK35" s="175"/>
      <c r="BL35" s="174"/>
      <c r="BM35" s="175"/>
      <c r="BN35" s="174"/>
      <c r="BO35" s="175"/>
      <c r="BP35" s="174"/>
      <c r="BQ35" s="175"/>
      <c r="BR35" s="174"/>
      <c r="BS35" s="175"/>
      <c r="BT35" s="177"/>
      <c r="BU35" s="175"/>
      <c r="BV35" s="174"/>
      <c r="BW35" s="175"/>
      <c r="BX35" s="174"/>
      <c r="BY35" s="175"/>
      <c r="BZ35" s="174"/>
      <c r="CA35" s="175"/>
      <c r="CB35" s="174"/>
      <c r="CC35" s="175"/>
      <c r="CD35" s="174"/>
      <c r="CE35" s="175"/>
      <c r="CF35" s="174"/>
      <c r="CG35" s="175"/>
      <c r="CH35" s="174"/>
      <c r="CI35" s="175"/>
      <c r="CJ35" s="179"/>
      <c r="CK35" s="171"/>
      <c r="CL35" s="171"/>
      <c r="CM35" s="171"/>
      <c r="CN35" s="182"/>
      <c r="CO35" s="155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</row>
    <row r="36" spans="1:135" ht="15" hidden="1" x14ac:dyDescent="0.25">
      <c r="A36" s="352"/>
      <c r="B36" s="186"/>
      <c r="C36" s="185"/>
      <c r="D36" s="188"/>
      <c r="E36" s="189"/>
      <c r="F36" s="189"/>
      <c r="G36" s="190"/>
      <c r="H36" s="191"/>
      <c r="I36" s="189"/>
      <c r="J36" s="189"/>
      <c r="K36" s="190"/>
      <c r="L36" s="191"/>
      <c r="M36" s="189"/>
      <c r="N36" s="189"/>
      <c r="O36" s="190"/>
      <c r="P36" s="191"/>
      <c r="Q36" s="189"/>
      <c r="R36" s="189"/>
      <c r="S36" s="190"/>
      <c r="T36" s="191"/>
      <c r="U36" s="189"/>
      <c r="V36" s="189"/>
      <c r="W36" s="190"/>
      <c r="X36" s="191"/>
      <c r="Y36" s="189"/>
      <c r="Z36" s="189"/>
      <c r="AA36" s="190"/>
      <c r="AB36" s="191"/>
      <c r="AC36" s="189"/>
      <c r="AD36" s="189"/>
      <c r="AE36" s="190"/>
      <c r="AF36" s="191"/>
      <c r="AG36" s="189"/>
      <c r="AH36" s="189"/>
      <c r="AI36" s="190"/>
      <c r="AJ36" s="191"/>
      <c r="AK36" s="189"/>
      <c r="AL36" s="189"/>
      <c r="AM36" s="190"/>
      <c r="AN36" s="191"/>
      <c r="AO36" s="189"/>
      <c r="AP36" s="189"/>
      <c r="AQ36" s="190"/>
      <c r="AR36" s="191"/>
      <c r="AS36" s="189"/>
      <c r="AT36" s="189"/>
      <c r="AU36" s="190"/>
      <c r="AV36" s="296"/>
      <c r="AW36" s="188"/>
      <c r="AX36" s="189"/>
      <c r="AY36" s="189"/>
      <c r="AZ36" s="190"/>
      <c r="BA36" s="191"/>
      <c r="BB36" s="189"/>
      <c r="BC36" s="189"/>
      <c r="BD36" s="190"/>
      <c r="BE36" s="191"/>
      <c r="BF36" s="189"/>
      <c r="BG36" s="189"/>
      <c r="BH36" s="190"/>
      <c r="BI36" s="191"/>
      <c r="BJ36" s="189"/>
      <c r="BK36" s="189"/>
      <c r="BL36" s="190"/>
      <c r="BM36" s="191"/>
      <c r="BN36" s="189"/>
      <c r="BO36" s="189"/>
      <c r="BP36" s="190"/>
      <c r="BQ36" s="191"/>
      <c r="BR36" s="189"/>
      <c r="BS36" s="189"/>
      <c r="BT36" s="190"/>
      <c r="BU36" s="191"/>
      <c r="BV36" s="189"/>
      <c r="BW36" s="189"/>
      <c r="BX36" s="190"/>
      <c r="BY36" s="191"/>
      <c r="BZ36" s="189"/>
      <c r="CA36" s="189"/>
      <c r="CB36" s="190"/>
      <c r="CC36" s="191"/>
      <c r="CD36" s="189"/>
      <c r="CE36" s="189"/>
      <c r="CF36" s="190"/>
      <c r="CG36" s="191"/>
      <c r="CH36" s="189"/>
      <c r="CI36" s="189"/>
      <c r="CJ36" s="190"/>
      <c r="CK36" s="191"/>
      <c r="CL36" s="189"/>
      <c r="CM36" s="189"/>
      <c r="CN36" s="192"/>
      <c r="CO36" s="155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</row>
    <row r="37" spans="1:135" ht="15" hidden="1" x14ac:dyDescent="0.25">
      <c r="A37" s="352"/>
      <c r="B37" s="193" t="s">
        <v>865</v>
      </c>
      <c r="C37" s="186"/>
      <c r="D37" s="188">
        <f>COUNTIF(D14:D35,"&gt;0")</f>
        <v>1</v>
      </c>
      <c r="E37" s="189">
        <f t="shared" ref="E37:AQ37" si="0">COUNTIF(E14:E35,"&gt;0")</f>
        <v>5</v>
      </c>
      <c r="F37" s="189">
        <f t="shared" si="0"/>
        <v>1</v>
      </c>
      <c r="G37" s="190">
        <f t="shared" si="0"/>
        <v>2</v>
      </c>
      <c r="H37" s="191">
        <f t="shared" si="0"/>
        <v>0</v>
      </c>
      <c r="I37" s="189">
        <f t="shared" si="0"/>
        <v>2</v>
      </c>
      <c r="J37" s="189">
        <f t="shared" si="0"/>
        <v>1</v>
      </c>
      <c r="K37" s="190">
        <f t="shared" si="0"/>
        <v>1</v>
      </c>
      <c r="L37" s="191">
        <f t="shared" si="0"/>
        <v>0</v>
      </c>
      <c r="M37" s="189">
        <f t="shared" si="0"/>
        <v>1</v>
      </c>
      <c r="N37" s="189">
        <f t="shared" si="0"/>
        <v>0</v>
      </c>
      <c r="O37" s="190">
        <f t="shared" si="0"/>
        <v>1</v>
      </c>
      <c r="P37" s="191">
        <f t="shared" si="0"/>
        <v>4</v>
      </c>
      <c r="Q37" s="189">
        <f t="shared" si="0"/>
        <v>0</v>
      </c>
      <c r="R37" s="189">
        <f t="shared" si="0"/>
        <v>3</v>
      </c>
      <c r="S37" s="190">
        <f t="shared" si="0"/>
        <v>0</v>
      </c>
      <c r="T37" s="191">
        <f t="shared" si="0"/>
        <v>3</v>
      </c>
      <c r="U37" s="189">
        <f t="shared" si="0"/>
        <v>3</v>
      </c>
      <c r="V37" s="189">
        <f t="shared" si="0"/>
        <v>3</v>
      </c>
      <c r="W37" s="190">
        <f t="shared" si="0"/>
        <v>5</v>
      </c>
      <c r="X37" s="191">
        <f t="shared" si="0"/>
        <v>8</v>
      </c>
      <c r="Y37" s="189">
        <f t="shared" si="0"/>
        <v>0</v>
      </c>
      <c r="Z37" s="189">
        <f t="shared" si="0"/>
        <v>4</v>
      </c>
      <c r="AA37" s="190">
        <f t="shared" si="0"/>
        <v>0</v>
      </c>
      <c r="AB37" s="191">
        <f t="shared" si="0"/>
        <v>3</v>
      </c>
      <c r="AC37" s="189">
        <f t="shared" si="0"/>
        <v>0</v>
      </c>
      <c r="AD37" s="189">
        <f t="shared" si="0"/>
        <v>3</v>
      </c>
      <c r="AE37" s="190">
        <f t="shared" si="0"/>
        <v>0</v>
      </c>
      <c r="AF37" s="191">
        <f t="shared" si="0"/>
        <v>4</v>
      </c>
      <c r="AG37" s="189">
        <f t="shared" si="0"/>
        <v>0</v>
      </c>
      <c r="AH37" s="189">
        <f t="shared" si="0"/>
        <v>4</v>
      </c>
      <c r="AI37" s="190">
        <f t="shared" si="0"/>
        <v>0</v>
      </c>
      <c r="AJ37" s="191">
        <f t="shared" si="0"/>
        <v>7</v>
      </c>
      <c r="AK37" s="189">
        <f t="shared" si="0"/>
        <v>1</v>
      </c>
      <c r="AL37" s="189">
        <f t="shared" si="0"/>
        <v>6</v>
      </c>
      <c r="AM37" s="190">
        <f t="shared" si="0"/>
        <v>1</v>
      </c>
      <c r="AN37" s="191">
        <f t="shared" si="0"/>
        <v>0</v>
      </c>
      <c r="AO37" s="189">
        <f t="shared" si="0"/>
        <v>12</v>
      </c>
      <c r="AP37" s="189">
        <f t="shared" si="0"/>
        <v>0</v>
      </c>
      <c r="AQ37" s="190">
        <f t="shared" si="0"/>
        <v>10</v>
      </c>
      <c r="AR37" s="191">
        <f t="shared" ref="AR37:AU37" si="1">COUNTIF(AR14:AR35,"&gt;0")</f>
        <v>0</v>
      </c>
      <c r="AS37" s="189">
        <f t="shared" si="1"/>
        <v>15</v>
      </c>
      <c r="AT37" s="189">
        <f t="shared" si="1"/>
        <v>0</v>
      </c>
      <c r="AU37" s="190">
        <f t="shared" si="1"/>
        <v>13</v>
      </c>
      <c r="AV37" s="296"/>
      <c r="AW37" s="188">
        <f>COUNTIF(AW14:AW35,"&gt;0")</f>
        <v>6</v>
      </c>
      <c r="AX37" s="189">
        <f t="shared" ref="AX37:CN37" si="2">COUNTIF(AX14:AX35,"&gt;0")</f>
        <v>1</v>
      </c>
      <c r="AY37" s="189">
        <f t="shared" si="2"/>
        <v>7</v>
      </c>
      <c r="AZ37" s="190">
        <f t="shared" si="2"/>
        <v>1</v>
      </c>
      <c r="BA37" s="191">
        <f t="shared" si="2"/>
        <v>2</v>
      </c>
      <c r="BB37" s="189">
        <f t="shared" si="2"/>
        <v>0</v>
      </c>
      <c r="BC37" s="189">
        <f t="shared" si="2"/>
        <v>2</v>
      </c>
      <c r="BD37" s="190">
        <f t="shared" si="2"/>
        <v>0</v>
      </c>
      <c r="BE37" s="191">
        <f t="shared" si="2"/>
        <v>3</v>
      </c>
      <c r="BF37" s="189">
        <f t="shared" si="2"/>
        <v>1</v>
      </c>
      <c r="BG37" s="189">
        <f t="shared" si="2"/>
        <v>4</v>
      </c>
      <c r="BH37" s="190">
        <f t="shared" si="2"/>
        <v>0</v>
      </c>
      <c r="BI37" s="191">
        <f t="shared" si="2"/>
        <v>1</v>
      </c>
      <c r="BJ37" s="189">
        <f t="shared" si="2"/>
        <v>6</v>
      </c>
      <c r="BK37" s="189">
        <f t="shared" si="2"/>
        <v>1</v>
      </c>
      <c r="BL37" s="190">
        <f t="shared" si="2"/>
        <v>6</v>
      </c>
      <c r="BM37" s="191">
        <f t="shared" si="2"/>
        <v>0</v>
      </c>
      <c r="BN37" s="189">
        <f t="shared" si="2"/>
        <v>4</v>
      </c>
      <c r="BO37" s="189">
        <f t="shared" si="2"/>
        <v>1</v>
      </c>
      <c r="BP37" s="190">
        <f t="shared" si="2"/>
        <v>2</v>
      </c>
      <c r="BQ37" s="191">
        <f t="shared" si="2"/>
        <v>2</v>
      </c>
      <c r="BR37" s="189">
        <f t="shared" si="2"/>
        <v>1</v>
      </c>
      <c r="BS37" s="189">
        <f t="shared" si="2"/>
        <v>3</v>
      </c>
      <c r="BT37" s="190">
        <f t="shared" si="2"/>
        <v>3</v>
      </c>
      <c r="BU37" s="191">
        <f t="shared" si="2"/>
        <v>1</v>
      </c>
      <c r="BV37" s="189">
        <f t="shared" si="2"/>
        <v>5</v>
      </c>
      <c r="BW37" s="189">
        <f t="shared" si="2"/>
        <v>3</v>
      </c>
      <c r="BX37" s="190">
        <f t="shared" si="2"/>
        <v>2</v>
      </c>
      <c r="BY37" s="191">
        <f t="shared" si="2"/>
        <v>4</v>
      </c>
      <c r="BZ37" s="189">
        <f t="shared" si="2"/>
        <v>1</v>
      </c>
      <c r="CA37" s="189">
        <f t="shared" si="2"/>
        <v>2</v>
      </c>
      <c r="CB37" s="190">
        <f t="shared" si="2"/>
        <v>0</v>
      </c>
      <c r="CC37" s="191">
        <f t="shared" si="2"/>
        <v>1</v>
      </c>
      <c r="CD37" s="189">
        <f t="shared" si="2"/>
        <v>0</v>
      </c>
      <c r="CE37" s="189">
        <f t="shared" si="2"/>
        <v>1</v>
      </c>
      <c r="CF37" s="190">
        <f t="shared" si="2"/>
        <v>1</v>
      </c>
      <c r="CG37" s="191">
        <f t="shared" si="2"/>
        <v>6</v>
      </c>
      <c r="CH37" s="189">
        <f t="shared" si="2"/>
        <v>0</v>
      </c>
      <c r="CI37" s="189">
        <f t="shared" si="2"/>
        <v>5</v>
      </c>
      <c r="CJ37" s="190">
        <f t="shared" si="2"/>
        <v>0</v>
      </c>
      <c r="CK37" s="191">
        <f t="shared" si="2"/>
        <v>3</v>
      </c>
      <c r="CL37" s="189">
        <f t="shared" si="2"/>
        <v>2</v>
      </c>
      <c r="CM37" s="189">
        <f t="shared" si="2"/>
        <v>0</v>
      </c>
      <c r="CN37" s="192">
        <f t="shared" si="2"/>
        <v>0</v>
      </c>
      <c r="CO37" s="155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</row>
    <row r="38" spans="1:135" ht="15" hidden="1" x14ac:dyDescent="0.25">
      <c r="A38" s="352"/>
      <c r="B38" s="186"/>
      <c r="C38" s="194"/>
      <c r="D38" s="195">
        <f>D37/$C$7</f>
        <v>4.7619047619047616E-2</v>
      </c>
      <c r="E38" s="195">
        <f t="shared" ref="E38:AW38" si="3">E37/$C$7</f>
        <v>0.23809523809523808</v>
      </c>
      <c r="F38" s="195">
        <f t="shared" si="3"/>
        <v>4.7619047619047616E-2</v>
      </c>
      <c r="G38" s="195">
        <f t="shared" si="3"/>
        <v>9.5238095238095233E-2</v>
      </c>
      <c r="H38" s="195">
        <f t="shared" si="3"/>
        <v>0</v>
      </c>
      <c r="I38" s="195">
        <f t="shared" si="3"/>
        <v>9.5238095238095233E-2</v>
      </c>
      <c r="J38" s="195">
        <f t="shared" si="3"/>
        <v>4.7619047619047616E-2</v>
      </c>
      <c r="K38" s="195">
        <f t="shared" si="3"/>
        <v>4.7619047619047616E-2</v>
      </c>
      <c r="L38" s="195">
        <f t="shared" si="3"/>
        <v>0</v>
      </c>
      <c r="M38" s="195">
        <f t="shared" si="3"/>
        <v>4.7619047619047616E-2</v>
      </c>
      <c r="N38" s="195">
        <f t="shared" si="3"/>
        <v>0</v>
      </c>
      <c r="O38" s="195">
        <f t="shared" si="3"/>
        <v>4.7619047619047616E-2</v>
      </c>
      <c r="P38" s="195">
        <f t="shared" si="3"/>
        <v>0.19047619047619047</v>
      </c>
      <c r="Q38" s="195">
        <f t="shared" si="3"/>
        <v>0</v>
      </c>
      <c r="R38" s="195">
        <f t="shared" si="3"/>
        <v>0.14285714285714285</v>
      </c>
      <c r="S38" s="195">
        <f t="shared" si="3"/>
        <v>0</v>
      </c>
      <c r="T38" s="195">
        <f t="shared" si="3"/>
        <v>0.14285714285714285</v>
      </c>
      <c r="U38" s="195">
        <f t="shared" si="3"/>
        <v>0.14285714285714285</v>
      </c>
      <c r="V38" s="195">
        <f t="shared" si="3"/>
        <v>0.14285714285714285</v>
      </c>
      <c r="W38" s="195">
        <f t="shared" si="3"/>
        <v>0.23809523809523808</v>
      </c>
      <c r="X38" s="195">
        <f t="shared" si="3"/>
        <v>0.38095238095238093</v>
      </c>
      <c r="Y38" s="195">
        <f t="shared" si="3"/>
        <v>0</v>
      </c>
      <c r="Z38" s="195">
        <f t="shared" si="3"/>
        <v>0.19047619047619047</v>
      </c>
      <c r="AA38" s="195">
        <f t="shared" si="3"/>
        <v>0</v>
      </c>
      <c r="AB38" s="195">
        <f t="shared" si="3"/>
        <v>0.14285714285714285</v>
      </c>
      <c r="AC38" s="195">
        <f t="shared" si="3"/>
        <v>0</v>
      </c>
      <c r="AD38" s="195">
        <f t="shared" si="3"/>
        <v>0.14285714285714285</v>
      </c>
      <c r="AE38" s="195">
        <f t="shared" si="3"/>
        <v>0</v>
      </c>
      <c r="AF38" s="195">
        <f t="shared" si="3"/>
        <v>0.19047619047619047</v>
      </c>
      <c r="AG38" s="195">
        <f t="shared" si="3"/>
        <v>0</v>
      </c>
      <c r="AH38" s="195">
        <f t="shared" si="3"/>
        <v>0.19047619047619047</v>
      </c>
      <c r="AI38" s="195">
        <f t="shared" si="3"/>
        <v>0</v>
      </c>
      <c r="AJ38" s="195">
        <f t="shared" si="3"/>
        <v>0.33333333333333331</v>
      </c>
      <c r="AK38" s="195">
        <f t="shared" si="3"/>
        <v>4.7619047619047616E-2</v>
      </c>
      <c r="AL38" s="195">
        <f t="shared" si="3"/>
        <v>0.2857142857142857</v>
      </c>
      <c r="AM38" s="195">
        <f t="shared" si="3"/>
        <v>4.7619047619047616E-2</v>
      </c>
      <c r="AN38" s="195">
        <f t="shared" si="3"/>
        <v>0</v>
      </c>
      <c r="AO38" s="195">
        <f t="shared" si="3"/>
        <v>0.5714285714285714</v>
      </c>
      <c r="AP38" s="195">
        <f t="shared" si="3"/>
        <v>0</v>
      </c>
      <c r="AQ38" s="195">
        <f t="shared" si="3"/>
        <v>0.47619047619047616</v>
      </c>
      <c r="AR38" s="195">
        <f t="shared" si="3"/>
        <v>0</v>
      </c>
      <c r="AS38" s="195">
        <f t="shared" si="3"/>
        <v>0.7142857142857143</v>
      </c>
      <c r="AT38" s="195">
        <f t="shared" si="3"/>
        <v>0</v>
      </c>
      <c r="AU38" s="195">
        <f t="shared" si="3"/>
        <v>0.61904761904761907</v>
      </c>
      <c r="AV38" s="296"/>
      <c r="AW38" s="195">
        <f t="shared" si="3"/>
        <v>0.2857142857142857</v>
      </c>
      <c r="AX38" s="195">
        <f t="shared" ref="AX38" si="4">AX37/$C$7</f>
        <v>4.7619047619047616E-2</v>
      </c>
      <c r="AY38" s="195">
        <f t="shared" ref="AY38" si="5">AY37/$C$7</f>
        <v>0.33333333333333331</v>
      </c>
      <c r="AZ38" s="195">
        <f t="shared" ref="AZ38" si="6">AZ37/$C$7</f>
        <v>4.7619047619047616E-2</v>
      </c>
      <c r="BA38" s="195">
        <f t="shared" ref="BA38" si="7">BA37/$C$7</f>
        <v>9.5238095238095233E-2</v>
      </c>
      <c r="BB38" s="195">
        <f t="shared" ref="BB38" si="8">BB37/$C$7</f>
        <v>0</v>
      </c>
      <c r="BC38" s="195">
        <f t="shared" ref="BC38" si="9">BC37/$C$7</f>
        <v>9.5238095238095233E-2</v>
      </c>
      <c r="BD38" s="195">
        <f t="shared" ref="BD38" si="10">BD37/$C$7</f>
        <v>0</v>
      </c>
      <c r="BE38" s="195">
        <f t="shared" ref="BE38" si="11">BE37/$C$7</f>
        <v>0.14285714285714285</v>
      </c>
      <c r="BF38" s="195">
        <f t="shared" ref="BF38" si="12">BF37/$C$7</f>
        <v>4.7619047619047616E-2</v>
      </c>
      <c r="BG38" s="195">
        <f t="shared" ref="BG38" si="13">BG37/$C$7</f>
        <v>0.19047619047619047</v>
      </c>
      <c r="BH38" s="195">
        <f t="shared" ref="BH38" si="14">BH37/$C$7</f>
        <v>0</v>
      </c>
      <c r="BI38" s="195">
        <f t="shared" ref="BI38" si="15">BI37/$C$7</f>
        <v>4.7619047619047616E-2</v>
      </c>
      <c r="BJ38" s="195">
        <f t="shared" ref="BJ38" si="16">BJ37/$C$7</f>
        <v>0.2857142857142857</v>
      </c>
      <c r="BK38" s="195">
        <f t="shared" ref="BK38" si="17">BK37/$C$7</f>
        <v>4.7619047619047616E-2</v>
      </c>
      <c r="BL38" s="195">
        <f t="shared" ref="BL38" si="18">BL37/$C$7</f>
        <v>0.2857142857142857</v>
      </c>
      <c r="BM38" s="195">
        <f t="shared" ref="BM38" si="19">BM37/$C$7</f>
        <v>0</v>
      </c>
      <c r="BN38" s="195">
        <f t="shared" ref="BN38" si="20">BN37/$C$7</f>
        <v>0.19047619047619047</v>
      </c>
      <c r="BO38" s="195">
        <f t="shared" ref="BO38" si="21">BO37/$C$7</f>
        <v>4.7619047619047616E-2</v>
      </c>
      <c r="BP38" s="195">
        <f t="shared" ref="BP38" si="22">BP37/$C$7</f>
        <v>9.5238095238095233E-2</v>
      </c>
      <c r="BQ38" s="195">
        <f t="shared" ref="BQ38" si="23">BQ37/$C$7</f>
        <v>9.5238095238095233E-2</v>
      </c>
      <c r="BR38" s="195">
        <f t="shared" ref="BR38" si="24">BR37/$C$7</f>
        <v>4.7619047619047616E-2</v>
      </c>
      <c r="BS38" s="195">
        <f t="shared" ref="BS38" si="25">BS37/$C$7</f>
        <v>0.14285714285714285</v>
      </c>
      <c r="BT38" s="195">
        <f t="shared" ref="BT38" si="26">BT37/$C$7</f>
        <v>0.14285714285714285</v>
      </c>
      <c r="BU38" s="195">
        <f t="shared" ref="BU38" si="27">BU37/$C$7</f>
        <v>4.7619047619047616E-2</v>
      </c>
      <c r="BV38" s="195">
        <f t="shared" ref="BV38" si="28">BV37/$C$7</f>
        <v>0.23809523809523808</v>
      </c>
      <c r="BW38" s="195">
        <f t="shared" ref="BW38" si="29">BW37/$C$7</f>
        <v>0.14285714285714285</v>
      </c>
      <c r="BX38" s="195">
        <f t="shared" ref="BX38" si="30">BX37/$C$7</f>
        <v>9.5238095238095233E-2</v>
      </c>
      <c r="BY38" s="195">
        <f t="shared" ref="BY38" si="31">BY37/$C$7</f>
        <v>0.19047619047619047</v>
      </c>
      <c r="BZ38" s="195">
        <f t="shared" ref="BZ38" si="32">BZ37/$C$7</f>
        <v>4.7619047619047616E-2</v>
      </c>
      <c r="CA38" s="195">
        <f t="shared" ref="CA38" si="33">CA37/$C$7</f>
        <v>9.5238095238095233E-2</v>
      </c>
      <c r="CB38" s="195">
        <f t="shared" ref="CB38" si="34">CB37/$C$7</f>
        <v>0</v>
      </c>
      <c r="CC38" s="195">
        <f t="shared" ref="CC38" si="35">CC37/$C$7</f>
        <v>4.7619047619047616E-2</v>
      </c>
      <c r="CD38" s="195">
        <f t="shared" ref="CD38" si="36">CD37/$C$7</f>
        <v>0</v>
      </c>
      <c r="CE38" s="195">
        <f t="shared" ref="CE38" si="37">CE37/$C$7</f>
        <v>4.7619047619047616E-2</v>
      </c>
      <c r="CF38" s="195">
        <f t="shared" ref="CF38" si="38">CF37/$C$7</f>
        <v>4.7619047619047616E-2</v>
      </c>
      <c r="CG38" s="195">
        <f t="shared" ref="CG38" si="39">CG37/$C$7</f>
        <v>0.2857142857142857</v>
      </c>
      <c r="CH38" s="195">
        <f t="shared" ref="CH38" si="40">CH37/$C$7</f>
        <v>0</v>
      </c>
      <c r="CI38" s="195">
        <f t="shared" ref="CI38" si="41">CI37/$C$7</f>
        <v>0.23809523809523808</v>
      </c>
      <c r="CJ38" s="195">
        <f t="shared" ref="CJ38" si="42">CJ37/$C$7</f>
        <v>0</v>
      </c>
      <c r="CK38" s="195">
        <f t="shared" ref="CK38" si="43">CK37/$C$7</f>
        <v>0.14285714285714285</v>
      </c>
      <c r="CL38" s="195">
        <f t="shared" ref="CL38" si="44">CL37/$C$7</f>
        <v>9.5238095238095233E-2</v>
      </c>
      <c r="CM38" s="195">
        <f t="shared" ref="CM38" si="45">CM37/$C$7</f>
        <v>0</v>
      </c>
      <c r="CN38" s="195">
        <f t="shared" ref="CN38" si="46">CN37/$C$7</f>
        <v>0</v>
      </c>
      <c r="CO38" s="155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</row>
    <row r="39" spans="1:135" ht="15" hidden="1" x14ac:dyDescent="0.25">
      <c r="A39" s="352"/>
      <c r="B39" s="197" t="s">
        <v>753</v>
      </c>
      <c r="C39" s="198"/>
      <c r="D39" s="340">
        <f>+D37+F37</f>
        <v>2</v>
      </c>
      <c r="E39" s="277"/>
      <c r="F39" s="277"/>
      <c r="G39" s="341"/>
      <c r="H39" s="340">
        <f t="shared" ref="H39" si="47">+H37+J37</f>
        <v>1</v>
      </c>
      <c r="I39" s="277"/>
      <c r="J39" s="277"/>
      <c r="K39" s="341"/>
      <c r="L39" s="340">
        <f t="shared" ref="L39" si="48">+L37+N37</f>
        <v>0</v>
      </c>
      <c r="M39" s="277"/>
      <c r="N39" s="277"/>
      <c r="O39" s="341"/>
      <c r="P39" s="340">
        <f t="shared" ref="P39" si="49">+P37+R37</f>
        <v>7</v>
      </c>
      <c r="Q39" s="277"/>
      <c r="R39" s="277"/>
      <c r="S39" s="349"/>
      <c r="T39" s="350">
        <f t="shared" ref="T39" si="50">+T37+V37</f>
        <v>6</v>
      </c>
      <c r="U39" s="277"/>
      <c r="V39" s="277"/>
      <c r="W39" s="341"/>
      <c r="X39" s="340">
        <f t="shared" ref="X39" si="51">+X37+Z37</f>
        <v>12</v>
      </c>
      <c r="Y39" s="277"/>
      <c r="Z39" s="277"/>
      <c r="AA39" s="341"/>
      <c r="AB39" s="340">
        <f t="shared" ref="AB39" si="52">+AB37+AD37</f>
        <v>6</v>
      </c>
      <c r="AC39" s="277"/>
      <c r="AD39" s="277"/>
      <c r="AE39" s="341"/>
      <c r="AF39" s="340">
        <f t="shared" ref="AF39" si="53">+AF37+AH37</f>
        <v>8</v>
      </c>
      <c r="AG39" s="277"/>
      <c r="AH39" s="277"/>
      <c r="AI39" s="341"/>
      <c r="AJ39" s="340">
        <f t="shared" ref="AJ39" si="54">+AJ37+AL37</f>
        <v>13</v>
      </c>
      <c r="AK39" s="277"/>
      <c r="AL39" s="277"/>
      <c r="AM39" s="341"/>
      <c r="AN39" s="340">
        <f t="shared" ref="AN39" si="55">+AN37+AP37</f>
        <v>0</v>
      </c>
      <c r="AO39" s="277"/>
      <c r="AP39" s="277"/>
      <c r="AQ39" s="341"/>
      <c r="AR39" s="340">
        <f t="shared" ref="AR39" si="56">+AR37+AT37</f>
        <v>0</v>
      </c>
      <c r="AS39" s="277"/>
      <c r="AT39" s="277"/>
      <c r="AU39" s="341"/>
      <c r="AV39" s="296"/>
      <c r="AW39" s="340">
        <f t="shared" ref="AW39" si="57">+AW37+AY37</f>
        <v>13</v>
      </c>
      <c r="AX39" s="277"/>
      <c r="AY39" s="277"/>
      <c r="AZ39" s="341"/>
      <c r="BA39" s="340">
        <f t="shared" ref="BA39" si="58">+BA37+BC37</f>
        <v>4</v>
      </c>
      <c r="BB39" s="277"/>
      <c r="BC39" s="277"/>
      <c r="BD39" s="341"/>
      <c r="BE39" s="340">
        <f t="shared" ref="BE39" si="59">+BE37+BG37</f>
        <v>7</v>
      </c>
      <c r="BF39" s="277"/>
      <c r="BG39" s="277"/>
      <c r="BH39" s="341"/>
      <c r="BI39" s="340">
        <f t="shared" ref="BI39" si="60">+BI37+BK37</f>
        <v>2</v>
      </c>
      <c r="BJ39" s="277"/>
      <c r="BK39" s="277"/>
      <c r="BL39" s="341"/>
      <c r="BM39" s="340">
        <f t="shared" ref="BM39" si="61">+BM37+BO37</f>
        <v>1</v>
      </c>
      <c r="BN39" s="277"/>
      <c r="BO39" s="277"/>
      <c r="BP39" s="341"/>
      <c r="BQ39" s="340">
        <f t="shared" ref="BQ39" si="62">+BQ37+BS37</f>
        <v>5</v>
      </c>
      <c r="BR39" s="277"/>
      <c r="BS39" s="277"/>
      <c r="BT39" s="341"/>
      <c r="BU39" s="340">
        <f t="shared" ref="BU39" si="63">+BU37+BW37</f>
        <v>4</v>
      </c>
      <c r="BV39" s="277"/>
      <c r="BW39" s="277"/>
      <c r="BX39" s="341"/>
      <c r="BY39" s="340">
        <f t="shared" ref="BY39" si="64">+BY37+CA37</f>
        <v>6</v>
      </c>
      <c r="BZ39" s="277"/>
      <c r="CA39" s="277"/>
      <c r="CB39" s="341"/>
      <c r="CC39" s="340">
        <f t="shared" ref="CC39" si="65">+CC37+CE37</f>
        <v>2</v>
      </c>
      <c r="CD39" s="277"/>
      <c r="CE39" s="277"/>
      <c r="CF39" s="341"/>
      <c r="CG39" s="340">
        <f t="shared" ref="CG39" si="66">+CG37+CI37</f>
        <v>11</v>
      </c>
      <c r="CH39" s="277"/>
      <c r="CI39" s="277"/>
      <c r="CJ39" s="341"/>
      <c r="CK39" s="340">
        <f t="shared" ref="CK39" si="67">+CK37+CM37</f>
        <v>3</v>
      </c>
      <c r="CL39" s="277"/>
      <c r="CM39" s="277"/>
      <c r="CN39" s="277"/>
      <c r="CO39" s="155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</row>
    <row r="40" spans="1:135" ht="15" hidden="1" x14ac:dyDescent="0.25">
      <c r="A40" s="352"/>
      <c r="B40" s="199" t="s">
        <v>753</v>
      </c>
      <c r="C40" s="200"/>
      <c r="D40" s="334">
        <f>+E37+G37</f>
        <v>7</v>
      </c>
      <c r="E40" s="263"/>
      <c r="F40" s="263"/>
      <c r="G40" s="335"/>
      <c r="H40" s="334">
        <f t="shared" ref="H40" si="68">+I37+K37</f>
        <v>3</v>
      </c>
      <c r="I40" s="263"/>
      <c r="J40" s="263"/>
      <c r="K40" s="335"/>
      <c r="L40" s="334">
        <f t="shared" ref="L40" si="69">+M37+O37</f>
        <v>2</v>
      </c>
      <c r="M40" s="263"/>
      <c r="N40" s="263"/>
      <c r="O40" s="335"/>
      <c r="P40" s="334">
        <f t="shared" ref="P40" si="70">+Q37+S37</f>
        <v>0</v>
      </c>
      <c r="Q40" s="263"/>
      <c r="R40" s="263"/>
      <c r="S40" s="347"/>
      <c r="T40" s="348">
        <f t="shared" ref="T40" si="71">+U37+W37</f>
        <v>8</v>
      </c>
      <c r="U40" s="263"/>
      <c r="V40" s="263"/>
      <c r="W40" s="335"/>
      <c r="X40" s="334">
        <f t="shared" ref="X40" si="72">+Y37+AA37</f>
        <v>0</v>
      </c>
      <c r="Y40" s="263"/>
      <c r="Z40" s="263"/>
      <c r="AA40" s="335"/>
      <c r="AB40" s="334">
        <f t="shared" ref="AB40" si="73">+AC37+AE37</f>
        <v>0</v>
      </c>
      <c r="AC40" s="263"/>
      <c r="AD40" s="263"/>
      <c r="AE40" s="335"/>
      <c r="AF40" s="334">
        <f t="shared" ref="AF40" si="74">+AG37+AI37</f>
        <v>0</v>
      </c>
      <c r="AG40" s="263"/>
      <c r="AH40" s="263"/>
      <c r="AI40" s="335"/>
      <c r="AJ40" s="334">
        <f t="shared" ref="AJ40" si="75">+AK37+AM37</f>
        <v>2</v>
      </c>
      <c r="AK40" s="263"/>
      <c r="AL40" s="263"/>
      <c r="AM40" s="335"/>
      <c r="AN40" s="334">
        <f t="shared" ref="AN40" si="76">+AO37+AQ37</f>
        <v>22</v>
      </c>
      <c r="AO40" s="263"/>
      <c r="AP40" s="263"/>
      <c r="AQ40" s="335"/>
      <c r="AR40" s="334">
        <f t="shared" ref="AR40" si="77">+AS37+AU37</f>
        <v>28</v>
      </c>
      <c r="AS40" s="263"/>
      <c r="AT40" s="263"/>
      <c r="AU40" s="335"/>
      <c r="AV40" s="296"/>
      <c r="AW40" s="334">
        <f t="shared" ref="AW40" si="78">+AX37+AZ37</f>
        <v>2</v>
      </c>
      <c r="AX40" s="263"/>
      <c r="AY40" s="263"/>
      <c r="AZ40" s="335"/>
      <c r="BA40" s="334">
        <f t="shared" ref="BA40" si="79">+BB37+BD37</f>
        <v>0</v>
      </c>
      <c r="BB40" s="263"/>
      <c r="BC40" s="263"/>
      <c r="BD40" s="335"/>
      <c r="BE40" s="334">
        <f t="shared" ref="BE40" si="80">+BF37+BH37</f>
        <v>1</v>
      </c>
      <c r="BF40" s="263"/>
      <c r="BG40" s="263"/>
      <c r="BH40" s="335"/>
      <c r="BI40" s="334">
        <f t="shared" ref="BI40" si="81">+BJ37+BL37</f>
        <v>12</v>
      </c>
      <c r="BJ40" s="263"/>
      <c r="BK40" s="263"/>
      <c r="BL40" s="335"/>
      <c r="BM40" s="334">
        <f t="shared" ref="BM40" si="82">+BN37+BP37</f>
        <v>6</v>
      </c>
      <c r="BN40" s="263"/>
      <c r="BO40" s="263"/>
      <c r="BP40" s="335"/>
      <c r="BQ40" s="334">
        <f t="shared" ref="BQ40" si="83">+BR37+BT37</f>
        <v>4</v>
      </c>
      <c r="BR40" s="263"/>
      <c r="BS40" s="263"/>
      <c r="BT40" s="335"/>
      <c r="BU40" s="334">
        <f t="shared" ref="BU40" si="84">+BV37+BX37</f>
        <v>7</v>
      </c>
      <c r="BV40" s="263"/>
      <c r="BW40" s="263"/>
      <c r="BX40" s="335"/>
      <c r="BY40" s="334">
        <f t="shared" ref="BY40" si="85">+BZ37+CB37</f>
        <v>1</v>
      </c>
      <c r="BZ40" s="263"/>
      <c r="CA40" s="263"/>
      <c r="CB40" s="335"/>
      <c r="CC40" s="334">
        <f t="shared" ref="CC40" si="86">+CD37+CF37</f>
        <v>1</v>
      </c>
      <c r="CD40" s="263"/>
      <c r="CE40" s="263"/>
      <c r="CF40" s="335"/>
      <c r="CG40" s="334">
        <f t="shared" ref="CG40" si="87">+CH37+CJ37</f>
        <v>0</v>
      </c>
      <c r="CH40" s="263"/>
      <c r="CI40" s="263"/>
      <c r="CJ40" s="335"/>
      <c r="CK40" s="334">
        <f t="shared" ref="CK40" si="88">+CL37+CN37</f>
        <v>2</v>
      </c>
      <c r="CL40" s="263"/>
      <c r="CM40" s="263"/>
      <c r="CN40" s="263"/>
      <c r="CO40" s="155"/>
    </row>
    <row r="41" spans="1:135" ht="15" hidden="1" x14ac:dyDescent="0.25">
      <c r="A41" s="352"/>
      <c r="B41" s="284"/>
      <c r="C41" s="346"/>
      <c r="D41" s="344"/>
      <c r="E41" s="280"/>
      <c r="F41" s="280"/>
      <c r="G41" s="345"/>
      <c r="H41" s="344"/>
      <c r="I41" s="280"/>
      <c r="J41" s="280"/>
      <c r="K41" s="345"/>
      <c r="L41" s="344"/>
      <c r="M41" s="280"/>
      <c r="N41" s="280"/>
      <c r="O41" s="345"/>
      <c r="P41" s="344"/>
      <c r="Q41" s="280"/>
      <c r="R41" s="280"/>
      <c r="S41" s="345"/>
      <c r="T41" s="344"/>
      <c r="U41" s="280"/>
      <c r="V41" s="280"/>
      <c r="W41" s="345"/>
      <c r="X41" s="344"/>
      <c r="Y41" s="280"/>
      <c r="Z41" s="280"/>
      <c r="AA41" s="345"/>
      <c r="AB41" s="344"/>
      <c r="AC41" s="280"/>
      <c r="AD41" s="280"/>
      <c r="AE41" s="345"/>
      <c r="AF41" s="344"/>
      <c r="AG41" s="280"/>
      <c r="AH41" s="280"/>
      <c r="AI41" s="345"/>
      <c r="AJ41" s="344"/>
      <c r="AK41" s="280"/>
      <c r="AL41" s="280"/>
      <c r="AM41" s="345"/>
      <c r="AN41" s="344"/>
      <c r="AO41" s="280"/>
      <c r="AP41" s="280"/>
      <c r="AQ41" s="345"/>
      <c r="AR41" s="344"/>
      <c r="AS41" s="280"/>
      <c r="AT41" s="280"/>
      <c r="AU41" s="345"/>
      <c r="AV41" s="296"/>
      <c r="AW41" s="344"/>
      <c r="AX41" s="280"/>
      <c r="AY41" s="280"/>
      <c r="AZ41" s="345"/>
      <c r="BA41" s="344"/>
      <c r="BB41" s="280"/>
      <c r="BC41" s="280"/>
      <c r="BD41" s="345"/>
      <c r="BE41" s="344"/>
      <c r="BF41" s="280"/>
      <c r="BG41" s="280"/>
      <c r="BH41" s="345"/>
      <c r="BI41" s="344"/>
      <c r="BJ41" s="280"/>
      <c r="BK41" s="280"/>
      <c r="BL41" s="345"/>
      <c r="BM41" s="344"/>
      <c r="BN41" s="280"/>
      <c r="BO41" s="280"/>
      <c r="BP41" s="345"/>
      <c r="BQ41" s="344"/>
      <c r="BR41" s="280"/>
      <c r="BS41" s="280"/>
      <c r="BT41" s="345"/>
      <c r="BU41" s="344"/>
      <c r="BV41" s="280"/>
      <c r="BW41" s="280"/>
      <c r="BX41" s="345"/>
      <c r="BY41" s="344"/>
      <c r="BZ41" s="280"/>
      <c r="CA41" s="280"/>
      <c r="CB41" s="345"/>
      <c r="CC41" s="344"/>
      <c r="CD41" s="280"/>
      <c r="CE41" s="280"/>
      <c r="CF41" s="345"/>
      <c r="CG41" s="344"/>
      <c r="CH41" s="280"/>
      <c r="CI41" s="280"/>
      <c r="CJ41" s="345"/>
      <c r="CK41" s="344"/>
      <c r="CL41" s="280"/>
      <c r="CM41" s="280"/>
      <c r="CN41" s="281"/>
      <c r="CO41" s="155"/>
    </row>
    <row r="42" spans="1:135" ht="15" hidden="1" customHeight="1" x14ac:dyDescent="0.25">
      <c r="A42" s="352"/>
      <c r="B42" s="193" t="s">
        <v>754</v>
      </c>
      <c r="C42" s="193"/>
      <c r="D42" s="279">
        <f>(COUNTIF(D13:D35,"&gt;0"))+(COUNTIF(F13:F35,"&gt;0"))</f>
        <v>2</v>
      </c>
      <c r="E42" s="280"/>
      <c r="F42" s="280"/>
      <c r="G42" s="281"/>
      <c r="H42" s="279">
        <f t="shared" ref="H42" si="89">(COUNTIF(H13:H35,"&gt;0"))+(COUNTIF(J13:J35,"&gt;0"))</f>
        <v>1</v>
      </c>
      <c r="I42" s="280"/>
      <c r="J42" s="280"/>
      <c r="K42" s="281"/>
      <c r="L42" s="279">
        <f t="shared" ref="L42" si="90">(COUNTIF(L13:L35,"&gt;0"))+(COUNTIF(N13:N35,"&gt;0"))</f>
        <v>1</v>
      </c>
      <c r="M42" s="280"/>
      <c r="N42" s="280"/>
      <c r="O42" s="281"/>
      <c r="P42" s="279">
        <f t="shared" ref="P42" si="91">(COUNTIF(P13:P35,"&gt;0"))+(COUNTIF(R13:R35,"&gt;0"))</f>
        <v>7</v>
      </c>
      <c r="Q42" s="280"/>
      <c r="R42" s="280"/>
      <c r="S42" s="281"/>
      <c r="T42" s="279">
        <f t="shared" ref="T42" si="92">(COUNTIF(T13:T35,"&gt;0"))+(COUNTIF(V13:V35,"&gt;0"))</f>
        <v>6</v>
      </c>
      <c r="U42" s="280"/>
      <c r="V42" s="280"/>
      <c r="W42" s="281"/>
      <c r="X42" s="279">
        <f t="shared" ref="X42" si="93">(COUNTIF(X13:X35,"&gt;0"))+(COUNTIF(Z13:Z35,"&gt;0"))</f>
        <v>13</v>
      </c>
      <c r="Y42" s="280"/>
      <c r="Z42" s="280"/>
      <c r="AA42" s="281"/>
      <c r="AB42" s="279">
        <f t="shared" ref="AB42" si="94">(COUNTIF(AB13:AB35,"&gt;0"))+(COUNTIF(AD13:AD35,"&gt;0"))</f>
        <v>6</v>
      </c>
      <c r="AC42" s="280"/>
      <c r="AD42" s="280"/>
      <c r="AE42" s="281"/>
      <c r="AF42" s="279">
        <f t="shared" ref="AF42" si="95">(COUNTIF(AF13:AF35,"&gt;0"))+(COUNTIF(AH13:AH35,"&gt;0"))</f>
        <v>10</v>
      </c>
      <c r="AG42" s="280"/>
      <c r="AH42" s="280"/>
      <c r="AI42" s="281"/>
      <c r="AJ42" s="279">
        <f t="shared" ref="AJ42" si="96">(COUNTIF(AJ13:AJ35,"&gt;0"))+(COUNTIF(AL13:AL35,"&gt;0"))</f>
        <v>14</v>
      </c>
      <c r="AK42" s="280"/>
      <c r="AL42" s="280"/>
      <c r="AM42" s="281"/>
      <c r="AN42" s="279">
        <f t="shared" ref="AN42" si="97">(COUNTIF(AN13:AN35,"&gt;0"))+(COUNTIF(AP13:AP35,"&gt;0"))</f>
        <v>1</v>
      </c>
      <c r="AO42" s="280"/>
      <c r="AP42" s="280"/>
      <c r="AQ42" s="281"/>
      <c r="AR42" s="279">
        <f t="shared" ref="AR42" si="98">(COUNTIF(AR13:AR35,"&gt;0"))+(COUNTIF(AT13:AT35,"&gt;0"))</f>
        <v>0</v>
      </c>
      <c r="AS42" s="280"/>
      <c r="AT42" s="280"/>
      <c r="AU42" s="281"/>
      <c r="AV42" s="296"/>
      <c r="AW42" s="279">
        <f>(COUNTIF(AW13:AW35,"&gt;0"))+(COUNTIF(AY13:AY35,"&gt;0"))</f>
        <v>13</v>
      </c>
      <c r="AX42" s="280"/>
      <c r="AY42" s="280"/>
      <c r="AZ42" s="281"/>
      <c r="BA42" s="279">
        <f t="shared" ref="BA42" si="99">(COUNTIF(BA13:BA35,"&gt;0"))+(COUNTIF(BC13:BC35,"&gt;0"))</f>
        <v>4</v>
      </c>
      <c r="BB42" s="280"/>
      <c r="BC42" s="280"/>
      <c r="BD42" s="281"/>
      <c r="BE42" s="279">
        <f t="shared" ref="BE42" si="100">(COUNTIF(BE13:BE35,"&gt;0"))+(COUNTIF(BG13:BG35,"&gt;0"))</f>
        <v>7</v>
      </c>
      <c r="BF42" s="280"/>
      <c r="BG42" s="280"/>
      <c r="BH42" s="281"/>
      <c r="BI42" s="279">
        <f t="shared" ref="BI42" si="101">(COUNTIF(BI13:BI35,"&gt;0"))+(COUNTIF(BK13:BK35,"&gt;0"))</f>
        <v>2</v>
      </c>
      <c r="BJ42" s="280"/>
      <c r="BK42" s="280"/>
      <c r="BL42" s="281"/>
      <c r="BM42" s="279">
        <f t="shared" ref="BM42" si="102">(COUNTIF(BM13:BM35,"&gt;0"))+(COUNTIF(BO13:BO35,"&gt;0"))</f>
        <v>1</v>
      </c>
      <c r="BN42" s="280"/>
      <c r="BO42" s="280"/>
      <c r="BP42" s="281"/>
      <c r="BQ42" s="279">
        <f t="shared" ref="BQ42" si="103">(COUNTIF(BQ13:BQ35,"&gt;0"))+(COUNTIF(BS13:BS35,"&gt;0"))</f>
        <v>5</v>
      </c>
      <c r="BR42" s="280"/>
      <c r="BS42" s="280"/>
      <c r="BT42" s="281"/>
      <c r="BU42" s="279">
        <f t="shared" ref="BU42" si="104">(COUNTIF(BU13:BU35,"&gt;0"))+(COUNTIF(BW13:BW35,"&gt;0"))</f>
        <v>4</v>
      </c>
      <c r="BV42" s="280"/>
      <c r="BW42" s="280"/>
      <c r="BX42" s="281"/>
      <c r="BY42" s="279">
        <f t="shared" ref="BY42" si="105">(COUNTIF(BY13:BY35,"&gt;0"))+(COUNTIF(CA13:CA35,"&gt;0"))</f>
        <v>6</v>
      </c>
      <c r="BZ42" s="280"/>
      <c r="CA42" s="280"/>
      <c r="CB42" s="281"/>
      <c r="CC42" s="279">
        <f t="shared" ref="CC42" si="106">(COUNTIF(CC13:CC35,"&gt;0"))+(COUNTIF(CE13:CE35,"&gt;0"))</f>
        <v>2</v>
      </c>
      <c r="CD42" s="280"/>
      <c r="CE42" s="280"/>
      <c r="CF42" s="281"/>
      <c r="CG42" s="279">
        <f t="shared" ref="CG42" si="107">(COUNTIF(CG13:CG35,"&gt;0"))+(COUNTIF(CI13:CI35,"&gt;0"))</f>
        <v>11</v>
      </c>
      <c r="CH42" s="280"/>
      <c r="CI42" s="280"/>
      <c r="CJ42" s="281"/>
      <c r="CK42" s="279">
        <f t="shared" ref="CK42" si="108">(COUNTIF(CK13:CK35,"&gt;0"))+(COUNTIF(CM13:CM35,"&gt;0"))</f>
        <v>3</v>
      </c>
      <c r="CL42" s="280"/>
      <c r="CM42" s="280"/>
      <c r="CN42" s="280"/>
      <c r="CO42" s="155"/>
    </row>
    <row r="43" spans="1:135" ht="15" hidden="1" customHeight="1" x14ac:dyDescent="0.25">
      <c r="A43" s="352"/>
      <c r="B43" s="193" t="s">
        <v>842</v>
      </c>
      <c r="C43" s="193"/>
      <c r="D43" s="279">
        <f>(COUNTIF(E13:E35,"&gt;0"))+(COUNTIF(G13:G35,"&gt;0"))</f>
        <v>7</v>
      </c>
      <c r="E43" s="280"/>
      <c r="F43" s="280"/>
      <c r="G43" s="281"/>
      <c r="H43" s="279">
        <f t="shared" ref="H43" si="109">(COUNTIF(I13:I35,"&gt;0"))+(COUNTIF(K13:K35,"&gt;0"))</f>
        <v>4</v>
      </c>
      <c r="I43" s="280"/>
      <c r="J43" s="280"/>
      <c r="K43" s="281"/>
      <c r="L43" s="279">
        <f t="shared" ref="L43" si="110">(COUNTIF(M13:M35,"&gt;0"))+(COUNTIF(O13:O35,"&gt;0"))</f>
        <v>2</v>
      </c>
      <c r="M43" s="280"/>
      <c r="N43" s="280"/>
      <c r="O43" s="281"/>
      <c r="P43" s="279">
        <f t="shared" ref="P43" si="111">(COUNTIF(Q13:Q35,"&gt;0"))+(COUNTIF(S13:S35,"&gt;0"))</f>
        <v>0</v>
      </c>
      <c r="Q43" s="280"/>
      <c r="R43" s="280"/>
      <c r="S43" s="281"/>
      <c r="T43" s="279">
        <f t="shared" ref="T43" si="112">(COUNTIF(U13:U35,"&gt;0"))+(COUNTIF(W13:W35,"&gt;0"))</f>
        <v>8</v>
      </c>
      <c r="U43" s="280"/>
      <c r="V43" s="280"/>
      <c r="W43" s="281"/>
      <c r="X43" s="279">
        <f t="shared" ref="X43" si="113">(COUNTIF(Y13:Y35,"&gt;0"))+(COUNTIF(AA13:AA35,"&gt;0"))</f>
        <v>0</v>
      </c>
      <c r="Y43" s="280"/>
      <c r="Z43" s="280"/>
      <c r="AA43" s="281"/>
      <c r="AB43" s="279">
        <f t="shared" ref="AB43" si="114">(COUNTIF(AC13:AC35,"&gt;0"))+(COUNTIF(AE13:AE35,"&gt;0"))</f>
        <v>0</v>
      </c>
      <c r="AC43" s="280"/>
      <c r="AD43" s="280"/>
      <c r="AE43" s="281"/>
      <c r="AF43" s="279">
        <f t="shared" ref="AF43" si="115">(COUNTIF(AG13:AG35,"&gt;0"))+(COUNTIF(AI13:AI35,"&gt;0"))</f>
        <v>0</v>
      </c>
      <c r="AG43" s="280"/>
      <c r="AH43" s="280"/>
      <c r="AI43" s="281"/>
      <c r="AJ43" s="279">
        <f t="shared" ref="AJ43" si="116">(COUNTIF(AK13:AK35,"&gt;0"))+(COUNTIF(AM13:AM35,"&gt;0"))</f>
        <v>2</v>
      </c>
      <c r="AK43" s="280"/>
      <c r="AL43" s="280"/>
      <c r="AM43" s="281"/>
      <c r="AN43" s="279">
        <f t="shared" ref="AN43" si="117">(COUNTIF(AO13:AO35,"&gt;0"))+(COUNTIF(AQ13:AQ35,"&gt;0"))</f>
        <v>22</v>
      </c>
      <c r="AO43" s="280"/>
      <c r="AP43" s="280"/>
      <c r="AQ43" s="281"/>
      <c r="AR43" s="279">
        <f t="shared" ref="AR43" si="118">(COUNTIF(AS13:AS35,"&gt;0"))+(COUNTIF(AU13:AU35,"&gt;0"))</f>
        <v>29</v>
      </c>
      <c r="AS43" s="280"/>
      <c r="AT43" s="280"/>
      <c r="AU43" s="281"/>
      <c r="AV43" s="296"/>
      <c r="AW43" s="279">
        <f>(COUNTIF(AX13:AX35,"&gt;0"))+(COUNTIF(AZ13:AZ35,"&gt;0"))</f>
        <v>2</v>
      </c>
      <c r="AX43" s="280"/>
      <c r="AY43" s="280"/>
      <c r="AZ43" s="281"/>
      <c r="BA43" s="279">
        <f t="shared" ref="BA43" si="119">(COUNTIF(BB13:BB35,"&gt;0"))+(COUNTIF(BD13:BD35,"&gt;0"))</f>
        <v>0</v>
      </c>
      <c r="BB43" s="280"/>
      <c r="BC43" s="280"/>
      <c r="BD43" s="281"/>
      <c r="BE43" s="279">
        <f t="shared" ref="BE43" si="120">(COUNTIF(BF13:BF35,"&gt;0"))+(COUNTIF(BH13:BH35,"&gt;0"))</f>
        <v>2</v>
      </c>
      <c r="BF43" s="280"/>
      <c r="BG43" s="280"/>
      <c r="BH43" s="281"/>
      <c r="BI43" s="279">
        <f t="shared" ref="BI43" si="121">(COUNTIF(BJ13:BJ35,"&gt;0"))+(COUNTIF(BL13:BL35,"&gt;0"))</f>
        <v>12</v>
      </c>
      <c r="BJ43" s="280"/>
      <c r="BK43" s="280"/>
      <c r="BL43" s="281"/>
      <c r="BM43" s="279">
        <f t="shared" ref="BM43" si="122">(COUNTIF(BN13:BN35,"&gt;0"))+(COUNTIF(BP13:BP35,"&gt;0"))</f>
        <v>7</v>
      </c>
      <c r="BN43" s="280"/>
      <c r="BO43" s="280"/>
      <c r="BP43" s="281"/>
      <c r="BQ43" s="279">
        <f t="shared" ref="BQ43" si="123">(COUNTIF(BR13:BR35,"&gt;0"))+(COUNTIF(BT13:BT35,"&gt;0"))</f>
        <v>5</v>
      </c>
      <c r="BR43" s="280"/>
      <c r="BS43" s="280"/>
      <c r="BT43" s="281"/>
      <c r="BU43" s="279">
        <f t="shared" ref="BU43" si="124">(COUNTIF(BV13:BV35,"&gt;0"))+(COUNTIF(BX13:BX35,"&gt;0"))</f>
        <v>7</v>
      </c>
      <c r="BV43" s="280"/>
      <c r="BW43" s="280"/>
      <c r="BX43" s="281"/>
      <c r="BY43" s="279">
        <f t="shared" ref="BY43" si="125">(COUNTIF(BZ13:BZ35,"&gt;0"))+(COUNTIF(CB13:CB35,"&gt;0"))</f>
        <v>1</v>
      </c>
      <c r="BZ43" s="280"/>
      <c r="CA43" s="280"/>
      <c r="CB43" s="281"/>
      <c r="CC43" s="279">
        <f t="shared" ref="CC43" si="126">(COUNTIF(CD13:CD35,"&gt;0"))+(COUNTIF(CF13:CF35,"&gt;0"))</f>
        <v>2</v>
      </c>
      <c r="CD43" s="280"/>
      <c r="CE43" s="280"/>
      <c r="CF43" s="281"/>
      <c r="CG43" s="279">
        <f t="shared" ref="CG43" si="127">(COUNTIF(CH13:CH35,"&gt;0"))+(COUNTIF(CJ13:CJ35,"&gt;0"))</f>
        <v>0</v>
      </c>
      <c r="CH43" s="280"/>
      <c r="CI43" s="280"/>
      <c r="CJ43" s="281"/>
      <c r="CK43" s="279">
        <f t="shared" ref="CK43" si="128">(COUNTIF(CL13:CL35,"&gt;0"))+(COUNTIF(CN13:CN35,"&gt;0"))</f>
        <v>2</v>
      </c>
      <c r="CL43" s="280"/>
      <c r="CM43" s="280"/>
      <c r="CN43" s="280"/>
      <c r="CO43" s="201"/>
    </row>
    <row r="44" spans="1:135" hidden="1" x14ac:dyDescent="0.2">
      <c r="A44" s="352"/>
      <c r="B44" s="272" t="s">
        <v>863</v>
      </c>
      <c r="C44" s="342"/>
      <c r="D44" s="340">
        <v>1</v>
      </c>
      <c r="E44" s="277"/>
      <c r="F44" s="277"/>
      <c r="G44" s="341"/>
      <c r="H44" s="340">
        <v>1</v>
      </c>
      <c r="I44" s="277"/>
      <c r="J44" s="277"/>
      <c r="K44" s="341"/>
      <c r="L44" s="340">
        <v>1</v>
      </c>
      <c r="M44" s="277"/>
      <c r="N44" s="277"/>
      <c r="O44" s="341"/>
      <c r="P44" s="340">
        <v>5</v>
      </c>
      <c r="Q44" s="277"/>
      <c r="R44" s="277"/>
      <c r="S44" s="341"/>
      <c r="T44" s="340">
        <v>4</v>
      </c>
      <c r="U44" s="277"/>
      <c r="V44" s="277"/>
      <c r="W44" s="341"/>
      <c r="X44" s="340">
        <v>10</v>
      </c>
      <c r="Y44" s="277"/>
      <c r="Z44" s="277"/>
      <c r="AA44" s="341"/>
      <c r="AB44" s="340">
        <v>5</v>
      </c>
      <c r="AC44" s="277"/>
      <c r="AD44" s="277"/>
      <c r="AE44" s="341"/>
      <c r="AF44" s="340">
        <v>5</v>
      </c>
      <c r="AG44" s="277"/>
      <c r="AH44" s="277"/>
      <c r="AI44" s="341"/>
      <c r="AJ44" s="340">
        <v>9</v>
      </c>
      <c r="AK44" s="277"/>
      <c r="AL44" s="277"/>
      <c r="AM44" s="341"/>
      <c r="AN44" s="340">
        <v>1</v>
      </c>
      <c r="AO44" s="277"/>
      <c r="AP44" s="277"/>
      <c r="AQ44" s="341"/>
      <c r="AR44" s="340">
        <v>0</v>
      </c>
      <c r="AS44" s="277"/>
      <c r="AT44" s="277"/>
      <c r="AU44" s="341"/>
      <c r="AV44" s="296"/>
      <c r="AW44" s="340">
        <v>8</v>
      </c>
      <c r="AX44" s="277"/>
      <c r="AY44" s="277"/>
      <c r="AZ44" s="341"/>
      <c r="BA44" s="340">
        <v>2</v>
      </c>
      <c r="BB44" s="277"/>
      <c r="BC44" s="277"/>
      <c r="BD44" s="341"/>
      <c r="BE44" s="340">
        <v>4</v>
      </c>
      <c r="BF44" s="277"/>
      <c r="BG44" s="277"/>
      <c r="BH44" s="341"/>
      <c r="BI44" s="340">
        <v>1</v>
      </c>
      <c r="BJ44" s="277"/>
      <c r="BK44" s="277"/>
      <c r="BL44" s="341"/>
      <c r="BM44" s="340">
        <v>1</v>
      </c>
      <c r="BN44" s="277"/>
      <c r="BO44" s="277"/>
      <c r="BP44" s="341"/>
      <c r="BQ44" s="340">
        <v>3</v>
      </c>
      <c r="BR44" s="277"/>
      <c r="BS44" s="277"/>
      <c r="BT44" s="341"/>
      <c r="BU44" s="340">
        <v>3</v>
      </c>
      <c r="BV44" s="277"/>
      <c r="BW44" s="277"/>
      <c r="BX44" s="341"/>
      <c r="BY44" s="340">
        <v>5</v>
      </c>
      <c r="BZ44" s="277"/>
      <c r="CA44" s="277"/>
      <c r="CB44" s="341"/>
      <c r="CC44" s="340">
        <v>1</v>
      </c>
      <c r="CD44" s="277"/>
      <c r="CE44" s="277"/>
      <c r="CF44" s="341"/>
      <c r="CG44" s="340">
        <v>6</v>
      </c>
      <c r="CH44" s="277"/>
      <c r="CI44" s="277"/>
      <c r="CJ44" s="341"/>
      <c r="CK44" s="340">
        <v>3</v>
      </c>
      <c r="CL44" s="277"/>
      <c r="CM44" s="277"/>
      <c r="CN44" s="277"/>
      <c r="CO44" s="155"/>
    </row>
    <row r="45" spans="1:135" hidden="1" x14ac:dyDescent="0.2">
      <c r="A45" s="352"/>
      <c r="B45" s="274"/>
      <c r="C45" s="343"/>
      <c r="D45" s="336">
        <f>D44/C7</f>
        <v>4.7619047619047616E-2</v>
      </c>
      <c r="E45" s="266"/>
      <c r="F45" s="266"/>
      <c r="G45" s="337"/>
      <c r="H45" s="336">
        <f t="shared" ref="H45" si="129">H44/$C$7</f>
        <v>4.7619047619047616E-2</v>
      </c>
      <c r="I45" s="266"/>
      <c r="J45" s="266"/>
      <c r="K45" s="337"/>
      <c r="L45" s="336">
        <f t="shared" ref="L45" si="130">L44/$C$7</f>
        <v>4.7619047619047616E-2</v>
      </c>
      <c r="M45" s="266"/>
      <c r="N45" s="266"/>
      <c r="O45" s="337"/>
      <c r="P45" s="336">
        <f t="shared" ref="P45" si="131">P44/$C$7</f>
        <v>0.23809523809523808</v>
      </c>
      <c r="Q45" s="266"/>
      <c r="R45" s="266"/>
      <c r="S45" s="337"/>
      <c r="T45" s="336">
        <f t="shared" ref="T45" si="132">T44/$C$7</f>
        <v>0.19047619047619047</v>
      </c>
      <c r="U45" s="266"/>
      <c r="V45" s="266"/>
      <c r="W45" s="337"/>
      <c r="X45" s="336">
        <f t="shared" ref="X45" si="133">X44/$C$7</f>
        <v>0.47619047619047616</v>
      </c>
      <c r="Y45" s="266"/>
      <c r="Z45" s="266"/>
      <c r="AA45" s="337"/>
      <c r="AB45" s="336">
        <f t="shared" ref="AB45" si="134">AB44/$C$7</f>
        <v>0.23809523809523808</v>
      </c>
      <c r="AC45" s="266"/>
      <c r="AD45" s="266"/>
      <c r="AE45" s="337"/>
      <c r="AF45" s="336">
        <f t="shared" ref="AF45" si="135">AF44/$C$7</f>
        <v>0.23809523809523808</v>
      </c>
      <c r="AG45" s="266"/>
      <c r="AH45" s="266"/>
      <c r="AI45" s="337"/>
      <c r="AJ45" s="336">
        <f t="shared" ref="AJ45" si="136">AJ44/$C$7</f>
        <v>0.42857142857142855</v>
      </c>
      <c r="AK45" s="266"/>
      <c r="AL45" s="266"/>
      <c r="AM45" s="337"/>
      <c r="AN45" s="336">
        <f t="shared" ref="AN45" si="137">AN44/$C$7</f>
        <v>4.7619047619047616E-2</v>
      </c>
      <c r="AO45" s="266"/>
      <c r="AP45" s="266"/>
      <c r="AQ45" s="337"/>
      <c r="AR45" s="336">
        <f t="shared" ref="AR45" si="138">AR44/$C$7</f>
        <v>0</v>
      </c>
      <c r="AS45" s="266"/>
      <c r="AT45" s="266"/>
      <c r="AU45" s="337"/>
      <c r="AV45" s="296"/>
      <c r="AW45" s="336">
        <f t="shared" ref="AW45" si="139">AW44/$C$7</f>
        <v>0.38095238095238093</v>
      </c>
      <c r="AX45" s="266"/>
      <c r="AY45" s="266"/>
      <c r="AZ45" s="337"/>
      <c r="BA45" s="336">
        <f t="shared" ref="BA45" si="140">BA44/$C$7</f>
        <v>9.5238095238095233E-2</v>
      </c>
      <c r="BB45" s="266"/>
      <c r="BC45" s="266"/>
      <c r="BD45" s="337"/>
      <c r="BE45" s="336">
        <f t="shared" ref="BE45" si="141">BE44/$C$7</f>
        <v>0.19047619047619047</v>
      </c>
      <c r="BF45" s="266"/>
      <c r="BG45" s="266"/>
      <c r="BH45" s="337"/>
      <c r="BI45" s="336">
        <f t="shared" ref="BI45" si="142">BI44/$C$7</f>
        <v>4.7619047619047616E-2</v>
      </c>
      <c r="BJ45" s="266"/>
      <c r="BK45" s="266"/>
      <c r="BL45" s="337"/>
      <c r="BM45" s="336">
        <f t="shared" ref="BM45" si="143">BM44/$C$7</f>
        <v>4.7619047619047616E-2</v>
      </c>
      <c r="BN45" s="266"/>
      <c r="BO45" s="266"/>
      <c r="BP45" s="337"/>
      <c r="BQ45" s="336">
        <f t="shared" ref="BQ45" si="144">BQ44/$C$7</f>
        <v>0.14285714285714285</v>
      </c>
      <c r="BR45" s="266"/>
      <c r="BS45" s="266"/>
      <c r="BT45" s="337"/>
      <c r="BU45" s="336">
        <f t="shared" ref="BU45" si="145">BU44/$C$7</f>
        <v>0.14285714285714285</v>
      </c>
      <c r="BV45" s="266"/>
      <c r="BW45" s="266"/>
      <c r="BX45" s="337"/>
      <c r="BY45" s="336">
        <f t="shared" ref="BY45" si="146">BY44/$C$7</f>
        <v>0.23809523809523808</v>
      </c>
      <c r="BZ45" s="266"/>
      <c r="CA45" s="266"/>
      <c r="CB45" s="337"/>
      <c r="CC45" s="336">
        <f t="shared" ref="CC45" si="147">CC44/$C$7</f>
        <v>4.7619047619047616E-2</v>
      </c>
      <c r="CD45" s="266"/>
      <c r="CE45" s="266"/>
      <c r="CF45" s="337"/>
      <c r="CG45" s="336">
        <f t="shared" ref="CG45" si="148">CG44/$C$7</f>
        <v>0.2857142857142857</v>
      </c>
      <c r="CH45" s="266"/>
      <c r="CI45" s="266"/>
      <c r="CJ45" s="337"/>
      <c r="CK45" s="336">
        <f t="shared" ref="CK45" si="149">CK44/$C$7</f>
        <v>0.14285714285714285</v>
      </c>
      <c r="CL45" s="266"/>
      <c r="CM45" s="266"/>
      <c r="CN45" s="266"/>
      <c r="CO45" s="155"/>
    </row>
    <row r="46" spans="1:135" hidden="1" x14ac:dyDescent="0.2">
      <c r="A46" s="352"/>
      <c r="B46" s="268" t="s">
        <v>864</v>
      </c>
      <c r="C46" s="338"/>
      <c r="D46" s="334">
        <v>5</v>
      </c>
      <c r="E46" s="263"/>
      <c r="F46" s="263"/>
      <c r="G46" s="335"/>
      <c r="H46" s="334">
        <v>4</v>
      </c>
      <c r="I46" s="263"/>
      <c r="J46" s="263"/>
      <c r="K46" s="335"/>
      <c r="L46" s="334">
        <v>1</v>
      </c>
      <c r="M46" s="263"/>
      <c r="N46" s="263"/>
      <c r="O46" s="335"/>
      <c r="P46" s="334">
        <v>0</v>
      </c>
      <c r="Q46" s="263"/>
      <c r="R46" s="263"/>
      <c r="S46" s="335"/>
      <c r="T46" s="334">
        <v>7</v>
      </c>
      <c r="U46" s="263"/>
      <c r="V46" s="263"/>
      <c r="W46" s="335"/>
      <c r="X46" s="334">
        <v>0</v>
      </c>
      <c r="Y46" s="263"/>
      <c r="Z46" s="263"/>
      <c r="AA46" s="335"/>
      <c r="AB46" s="334">
        <v>0</v>
      </c>
      <c r="AC46" s="263"/>
      <c r="AD46" s="263"/>
      <c r="AE46" s="335"/>
      <c r="AF46" s="334">
        <v>0</v>
      </c>
      <c r="AG46" s="263"/>
      <c r="AH46" s="263"/>
      <c r="AI46" s="335"/>
      <c r="AJ46" s="334">
        <v>1</v>
      </c>
      <c r="AK46" s="263"/>
      <c r="AL46" s="263"/>
      <c r="AM46" s="335"/>
      <c r="AN46" s="334">
        <v>14</v>
      </c>
      <c r="AO46" s="263"/>
      <c r="AP46" s="263"/>
      <c r="AQ46" s="335"/>
      <c r="AR46" s="334">
        <v>16</v>
      </c>
      <c r="AS46" s="263"/>
      <c r="AT46" s="263"/>
      <c r="AU46" s="335"/>
      <c r="AV46" s="296"/>
      <c r="AW46" s="334">
        <v>2</v>
      </c>
      <c r="AX46" s="263"/>
      <c r="AY46" s="263"/>
      <c r="AZ46" s="335"/>
      <c r="BA46" s="334">
        <v>0</v>
      </c>
      <c r="BB46" s="263"/>
      <c r="BC46" s="263"/>
      <c r="BD46" s="335"/>
      <c r="BE46" s="334">
        <v>2</v>
      </c>
      <c r="BF46" s="263"/>
      <c r="BG46" s="263"/>
      <c r="BH46" s="335"/>
      <c r="BI46" s="334">
        <v>8</v>
      </c>
      <c r="BJ46" s="263"/>
      <c r="BK46" s="263"/>
      <c r="BL46" s="335"/>
      <c r="BM46" s="334">
        <v>8</v>
      </c>
      <c r="BN46" s="263"/>
      <c r="BO46" s="263"/>
      <c r="BP46" s="335"/>
      <c r="BQ46" s="334">
        <v>4</v>
      </c>
      <c r="BR46" s="263"/>
      <c r="BS46" s="263"/>
      <c r="BT46" s="335"/>
      <c r="BU46" s="334">
        <v>5</v>
      </c>
      <c r="BV46" s="263"/>
      <c r="BW46" s="263"/>
      <c r="BX46" s="335"/>
      <c r="BY46" s="334">
        <v>1</v>
      </c>
      <c r="BZ46" s="263"/>
      <c r="CA46" s="263"/>
      <c r="CB46" s="335"/>
      <c r="CC46" s="334">
        <v>2</v>
      </c>
      <c r="CD46" s="263"/>
      <c r="CE46" s="263"/>
      <c r="CF46" s="335"/>
      <c r="CG46" s="334">
        <v>0</v>
      </c>
      <c r="CH46" s="263"/>
      <c r="CI46" s="263"/>
      <c r="CJ46" s="335"/>
      <c r="CK46" s="334">
        <v>2</v>
      </c>
      <c r="CL46" s="263"/>
      <c r="CM46" s="263"/>
      <c r="CN46" s="263"/>
      <c r="CO46" s="155"/>
    </row>
    <row r="47" spans="1:135" hidden="1" x14ac:dyDescent="0.2">
      <c r="A47" s="353"/>
      <c r="B47" s="270"/>
      <c r="C47" s="339"/>
      <c r="D47" s="332">
        <f>D46/$C$7</f>
        <v>0.23809523809523808</v>
      </c>
      <c r="E47" s="260"/>
      <c r="F47" s="260"/>
      <c r="G47" s="333"/>
      <c r="H47" s="332">
        <f t="shared" ref="H47" si="150">H46/$C$7</f>
        <v>0.19047619047619047</v>
      </c>
      <c r="I47" s="260"/>
      <c r="J47" s="260"/>
      <c r="K47" s="333"/>
      <c r="L47" s="332">
        <f t="shared" ref="L47" si="151">L46/$C$7</f>
        <v>4.7619047619047616E-2</v>
      </c>
      <c r="M47" s="260"/>
      <c r="N47" s="260"/>
      <c r="O47" s="333"/>
      <c r="P47" s="332">
        <f t="shared" ref="P47" si="152">P46/$C$7</f>
        <v>0</v>
      </c>
      <c r="Q47" s="260"/>
      <c r="R47" s="260"/>
      <c r="S47" s="333"/>
      <c r="T47" s="332">
        <f t="shared" ref="T47" si="153">T46/$C$7</f>
        <v>0.33333333333333331</v>
      </c>
      <c r="U47" s="260"/>
      <c r="V47" s="260"/>
      <c r="W47" s="333"/>
      <c r="X47" s="332">
        <f t="shared" ref="X47" si="154">X46/$C$7</f>
        <v>0</v>
      </c>
      <c r="Y47" s="260"/>
      <c r="Z47" s="260"/>
      <c r="AA47" s="333"/>
      <c r="AB47" s="332">
        <f t="shared" ref="AB47" si="155">AB46/$C$7</f>
        <v>0</v>
      </c>
      <c r="AC47" s="260"/>
      <c r="AD47" s="260"/>
      <c r="AE47" s="333"/>
      <c r="AF47" s="332">
        <f t="shared" ref="AF47" si="156">AF46/$C$7</f>
        <v>0</v>
      </c>
      <c r="AG47" s="260"/>
      <c r="AH47" s="260"/>
      <c r="AI47" s="333"/>
      <c r="AJ47" s="332">
        <f t="shared" ref="AJ47" si="157">AJ46/$C$7</f>
        <v>4.7619047619047616E-2</v>
      </c>
      <c r="AK47" s="260"/>
      <c r="AL47" s="260"/>
      <c r="AM47" s="333"/>
      <c r="AN47" s="332">
        <f t="shared" ref="AN47" si="158">AN46/$C$7</f>
        <v>0.66666666666666663</v>
      </c>
      <c r="AO47" s="260"/>
      <c r="AP47" s="260"/>
      <c r="AQ47" s="333"/>
      <c r="AR47" s="332">
        <f t="shared" ref="AR47" si="159">AR46/$C$7</f>
        <v>0.76190476190476186</v>
      </c>
      <c r="AS47" s="260"/>
      <c r="AT47" s="260"/>
      <c r="AU47" s="333"/>
      <c r="AV47" s="365"/>
      <c r="AW47" s="332">
        <f t="shared" ref="AW47" si="160">AW46/$C$7</f>
        <v>9.5238095238095233E-2</v>
      </c>
      <c r="AX47" s="260"/>
      <c r="AY47" s="260"/>
      <c r="AZ47" s="333"/>
      <c r="BA47" s="332">
        <f t="shared" ref="BA47" si="161">BA46/$C$7</f>
        <v>0</v>
      </c>
      <c r="BB47" s="260"/>
      <c r="BC47" s="260"/>
      <c r="BD47" s="333"/>
      <c r="BE47" s="332">
        <f t="shared" ref="BE47" si="162">BE46/$C$7</f>
        <v>9.5238095238095233E-2</v>
      </c>
      <c r="BF47" s="260"/>
      <c r="BG47" s="260"/>
      <c r="BH47" s="333"/>
      <c r="BI47" s="332">
        <f t="shared" ref="BI47" si="163">BI46/$C$7</f>
        <v>0.38095238095238093</v>
      </c>
      <c r="BJ47" s="260"/>
      <c r="BK47" s="260"/>
      <c r="BL47" s="333"/>
      <c r="BM47" s="332">
        <f t="shared" ref="BM47" si="164">BM46/$C$7</f>
        <v>0.38095238095238093</v>
      </c>
      <c r="BN47" s="260"/>
      <c r="BO47" s="260"/>
      <c r="BP47" s="333"/>
      <c r="BQ47" s="332">
        <f t="shared" ref="BQ47" si="165">BQ46/$C$7</f>
        <v>0.19047619047619047</v>
      </c>
      <c r="BR47" s="260"/>
      <c r="BS47" s="260"/>
      <c r="BT47" s="333"/>
      <c r="BU47" s="332">
        <f t="shared" ref="BU47" si="166">BU46/$C$7</f>
        <v>0.23809523809523808</v>
      </c>
      <c r="BV47" s="260"/>
      <c r="BW47" s="260"/>
      <c r="BX47" s="333"/>
      <c r="BY47" s="332">
        <f t="shared" ref="BY47" si="167">BY46/$C$7</f>
        <v>4.7619047619047616E-2</v>
      </c>
      <c r="BZ47" s="260"/>
      <c r="CA47" s="260"/>
      <c r="CB47" s="333"/>
      <c r="CC47" s="332">
        <f t="shared" ref="CC47" si="168">CC46/$C$7</f>
        <v>9.5238095238095233E-2</v>
      </c>
      <c r="CD47" s="260"/>
      <c r="CE47" s="260"/>
      <c r="CF47" s="333"/>
      <c r="CG47" s="332">
        <f t="shared" ref="CG47" si="169">CG46/$C$7</f>
        <v>0</v>
      </c>
      <c r="CH47" s="260"/>
      <c r="CI47" s="260"/>
      <c r="CJ47" s="333"/>
      <c r="CK47" s="332">
        <f t="shared" ref="CK47" si="170">CK46/$C$7</f>
        <v>9.5238095238095233E-2</v>
      </c>
      <c r="CL47" s="260"/>
      <c r="CM47" s="260"/>
      <c r="CN47" s="260"/>
      <c r="CO47" s="155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</row>
    <row r="48" spans="1:135" ht="15" hidden="1" x14ac:dyDescent="0.25">
      <c r="B48" s="202"/>
      <c r="C48" s="202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203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204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</row>
    <row r="49" spans="1:135" ht="15" hidden="1" x14ac:dyDescent="0.25">
      <c r="A49" s="311" t="s">
        <v>752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1"/>
      <c r="AJ49" s="311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1"/>
      <c r="BA49" s="311"/>
      <c r="BB49" s="311"/>
      <c r="BC49" s="311"/>
      <c r="BD49" s="311"/>
      <c r="BE49" s="311"/>
      <c r="BF49" s="311"/>
      <c r="BG49" s="311"/>
      <c r="BH49" s="311"/>
      <c r="BI49" s="311"/>
      <c r="BJ49" s="311"/>
      <c r="BK49" s="311"/>
      <c r="BL49" s="311"/>
      <c r="BM49" s="311"/>
      <c r="BN49" s="311"/>
      <c r="BO49" s="311"/>
      <c r="BP49" s="311"/>
      <c r="BQ49" s="311"/>
      <c r="BR49" s="311"/>
      <c r="BS49" s="311"/>
      <c r="BT49" s="311"/>
      <c r="BU49" s="311"/>
      <c r="BV49" s="311"/>
      <c r="BW49" s="311"/>
      <c r="BX49" s="311"/>
      <c r="BY49" s="311"/>
      <c r="BZ49" s="311"/>
      <c r="CA49" s="311"/>
      <c r="CB49" s="311"/>
      <c r="CC49" s="311"/>
      <c r="CD49" s="311"/>
      <c r="CE49" s="311"/>
      <c r="CF49" s="311"/>
      <c r="CG49" s="311"/>
      <c r="CH49" s="311"/>
      <c r="CI49" s="311"/>
      <c r="CJ49" s="311"/>
      <c r="CK49" s="311"/>
      <c r="CL49" s="311"/>
      <c r="CM49" s="311"/>
      <c r="CN49" s="311"/>
      <c r="CO49" s="311"/>
      <c r="CP49" s="311"/>
      <c r="CQ49" s="311"/>
      <c r="CR49" s="311"/>
      <c r="CS49" s="311"/>
      <c r="CT49" s="311"/>
      <c r="CU49" s="311"/>
      <c r="CV49" s="311"/>
    </row>
    <row r="50" spans="1:135" ht="15" hidden="1" x14ac:dyDescent="0.25">
      <c r="A50" s="311" t="s">
        <v>756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1"/>
      <c r="BL50" s="311"/>
      <c r="BM50" s="311"/>
      <c r="BN50" s="311"/>
      <c r="BO50" s="311"/>
      <c r="BP50" s="311"/>
      <c r="BQ50" s="311"/>
      <c r="BR50" s="311"/>
      <c r="BS50" s="311"/>
      <c r="BT50" s="311"/>
      <c r="BU50" s="311"/>
      <c r="BV50" s="311"/>
      <c r="BW50" s="311"/>
      <c r="BX50" s="311"/>
      <c r="BY50" s="311"/>
      <c r="BZ50" s="311"/>
      <c r="CA50" s="311"/>
      <c r="CB50" s="311"/>
      <c r="CC50" s="311"/>
      <c r="CD50" s="311"/>
      <c r="CE50" s="311"/>
      <c r="CF50" s="311"/>
      <c r="CG50" s="311"/>
      <c r="CH50" s="311"/>
      <c r="CI50" s="311"/>
      <c r="CJ50" s="311"/>
      <c r="CK50" s="311"/>
      <c r="CL50" s="311"/>
      <c r="CM50" s="311"/>
      <c r="CN50" s="311"/>
      <c r="CO50" s="311"/>
      <c r="CP50" s="311"/>
      <c r="CQ50" s="311"/>
      <c r="CR50" s="311"/>
      <c r="CS50" s="311"/>
      <c r="CT50" s="311"/>
      <c r="CU50" s="311"/>
      <c r="CV50" s="311"/>
    </row>
    <row r="51" spans="1:135" ht="15" hidden="1" x14ac:dyDescent="0.25">
      <c r="A51" s="205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I51" s="205"/>
      <c r="CJ51" s="205"/>
      <c r="CK51" s="205"/>
      <c r="CL51" s="205"/>
      <c r="CM51" s="205"/>
      <c r="CN51" s="205"/>
      <c r="CO51" s="205"/>
    </row>
    <row r="52" spans="1:135" ht="14.25" hidden="1" customHeight="1" x14ac:dyDescent="0.25">
      <c r="A52" s="312" t="s">
        <v>867</v>
      </c>
      <c r="B52" s="331" t="s">
        <v>87</v>
      </c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31"/>
      <c r="AJ52" s="331"/>
      <c r="AK52" s="331"/>
      <c r="AL52" s="331"/>
      <c r="AM52" s="331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1"/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1"/>
      <c r="CM52" s="331"/>
      <c r="CN52" s="331"/>
      <c r="CO52" s="331"/>
      <c r="CP52" s="331"/>
      <c r="CQ52" s="331"/>
      <c r="CR52" s="331"/>
      <c r="CS52" s="331"/>
      <c r="CT52" s="331"/>
      <c r="CU52" s="331"/>
      <c r="CV52" s="313"/>
      <c r="CW52" s="146"/>
      <c r="CX52" s="147"/>
      <c r="CY52" s="147"/>
      <c r="CZ52" s="147"/>
      <c r="DA52" s="147"/>
      <c r="DB52" s="147"/>
      <c r="DC52" s="147"/>
      <c r="DD52" s="147"/>
      <c r="DE52" s="147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</row>
    <row r="53" spans="1:135" ht="15" hidden="1" x14ac:dyDescent="0.25">
      <c r="A53" s="312"/>
      <c r="B53" s="331" t="s">
        <v>866</v>
      </c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13"/>
      <c r="CW53" s="146"/>
      <c r="CX53" s="147"/>
      <c r="CY53" s="147"/>
      <c r="CZ53" s="147"/>
      <c r="DA53" s="147"/>
      <c r="DB53" s="147"/>
      <c r="DC53" s="147"/>
      <c r="DD53" s="147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  <c r="EC53" s="149"/>
      <c r="ED53" s="149"/>
      <c r="EE53" s="149"/>
    </row>
    <row r="54" spans="1:135" ht="15.75" hidden="1" customHeight="1" x14ac:dyDescent="0.25">
      <c r="A54" s="312"/>
      <c r="B54" s="153" t="s">
        <v>759</v>
      </c>
      <c r="C54" s="154">
        <f>+C55+C56</f>
        <v>23</v>
      </c>
      <c r="D54" s="304" t="s">
        <v>102</v>
      </c>
      <c r="E54" s="304"/>
      <c r="F54" s="304"/>
      <c r="G54" s="304"/>
      <c r="H54" s="304" t="s">
        <v>103</v>
      </c>
      <c r="I54" s="304"/>
      <c r="J54" s="304"/>
      <c r="K54" s="304"/>
      <c r="L54" s="304" t="s">
        <v>104</v>
      </c>
      <c r="M54" s="304"/>
      <c r="N54" s="304"/>
      <c r="O54" s="304"/>
      <c r="P54" s="304" t="s">
        <v>105</v>
      </c>
      <c r="Q54" s="304"/>
      <c r="R54" s="304"/>
      <c r="S54" s="304"/>
      <c r="T54" s="304" t="s">
        <v>106</v>
      </c>
      <c r="U54" s="304"/>
      <c r="V54" s="304"/>
      <c r="W54" s="304"/>
      <c r="X54" s="304" t="s">
        <v>304</v>
      </c>
      <c r="Y54" s="304"/>
      <c r="Z54" s="304"/>
      <c r="AA54" s="304"/>
      <c r="AB54" s="304" t="s">
        <v>305</v>
      </c>
      <c r="AC54" s="304"/>
      <c r="AD54" s="304"/>
      <c r="AE54" s="304"/>
      <c r="AF54" s="304" t="s">
        <v>306</v>
      </c>
      <c r="AG54" s="304"/>
      <c r="AH54" s="304"/>
      <c r="AI54" s="304"/>
      <c r="AJ54" s="304" t="s">
        <v>307</v>
      </c>
      <c r="AK54" s="304"/>
      <c r="AL54" s="304"/>
      <c r="AM54" s="304"/>
      <c r="AN54" s="286" t="s">
        <v>308</v>
      </c>
      <c r="AO54" s="287"/>
      <c r="AP54" s="287"/>
      <c r="AQ54" s="315"/>
      <c r="AR54" s="304" t="s">
        <v>680</v>
      </c>
      <c r="AS54" s="304"/>
      <c r="AT54" s="304"/>
      <c r="AU54" s="304"/>
      <c r="AV54" s="319"/>
      <c r="AW54" s="304" t="s">
        <v>117</v>
      </c>
      <c r="AX54" s="304"/>
      <c r="AY54" s="304"/>
      <c r="AZ54" s="304"/>
      <c r="BA54" s="304" t="s">
        <v>118</v>
      </c>
      <c r="BB54" s="304"/>
      <c r="BC54" s="304"/>
      <c r="BD54" s="304"/>
      <c r="BE54" s="304" t="s">
        <v>119</v>
      </c>
      <c r="BF54" s="304"/>
      <c r="BG54" s="304"/>
      <c r="BH54" s="304"/>
      <c r="BI54" s="304" t="s">
        <v>320</v>
      </c>
      <c r="BJ54" s="304"/>
      <c r="BK54" s="304"/>
      <c r="BL54" s="304"/>
      <c r="BM54" s="304" t="s">
        <v>321</v>
      </c>
      <c r="BN54" s="304"/>
      <c r="BO54" s="304"/>
      <c r="BP54" s="304"/>
      <c r="BQ54" s="304" t="s">
        <v>322</v>
      </c>
      <c r="BR54" s="304"/>
      <c r="BS54" s="304"/>
      <c r="BT54" s="304"/>
      <c r="BU54" s="304" t="s">
        <v>323</v>
      </c>
      <c r="BV54" s="304"/>
      <c r="BW54" s="304"/>
      <c r="BX54" s="304"/>
      <c r="BY54" s="304" t="s">
        <v>324</v>
      </c>
      <c r="BZ54" s="304"/>
      <c r="CA54" s="304"/>
      <c r="CB54" s="304"/>
      <c r="CC54" s="304" t="s">
        <v>325</v>
      </c>
      <c r="CD54" s="304"/>
      <c r="CE54" s="304"/>
      <c r="CF54" s="304"/>
      <c r="CG54" s="304" t="s">
        <v>681</v>
      </c>
      <c r="CH54" s="304"/>
      <c r="CI54" s="304"/>
      <c r="CJ54" s="304"/>
      <c r="CK54" s="304" t="s">
        <v>682</v>
      </c>
      <c r="CL54" s="304"/>
      <c r="CM54" s="304"/>
      <c r="CN54" s="304"/>
      <c r="CO54" s="304" t="s">
        <v>683</v>
      </c>
      <c r="CP54" s="304"/>
      <c r="CQ54" s="304"/>
      <c r="CR54" s="304"/>
      <c r="CS54" s="286" t="s">
        <v>121</v>
      </c>
      <c r="CT54" s="287"/>
      <c r="CU54" s="287"/>
      <c r="CV54" s="287"/>
      <c r="CW54" s="155"/>
      <c r="CX54" s="157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49"/>
    </row>
    <row r="55" spans="1:135" ht="15.75" hidden="1" customHeight="1" x14ac:dyDescent="0.25">
      <c r="A55" s="312"/>
      <c r="B55" s="153" t="s">
        <v>757</v>
      </c>
      <c r="C55" s="154">
        <v>11</v>
      </c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288"/>
      <c r="AO55" s="289"/>
      <c r="AP55" s="289"/>
      <c r="AQ55" s="300"/>
      <c r="AR55" s="304"/>
      <c r="AS55" s="304"/>
      <c r="AT55" s="304"/>
      <c r="AU55" s="304"/>
      <c r="AV55" s="320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288"/>
      <c r="CT55" s="289"/>
      <c r="CU55" s="289"/>
      <c r="CV55" s="289"/>
      <c r="CW55" s="155"/>
      <c r="CX55" s="157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  <c r="EC55" s="149"/>
      <c r="ED55" s="149"/>
      <c r="EE55" s="149"/>
    </row>
    <row r="56" spans="1:135" ht="15.75" hidden="1" customHeight="1" x14ac:dyDescent="0.25">
      <c r="A56" s="312"/>
      <c r="B56" s="153" t="s">
        <v>758</v>
      </c>
      <c r="C56" s="154">
        <v>12</v>
      </c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288"/>
      <c r="AO56" s="289"/>
      <c r="AP56" s="289"/>
      <c r="AQ56" s="300"/>
      <c r="AR56" s="304"/>
      <c r="AS56" s="304"/>
      <c r="AT56" s="304"/>
      <c r="AU56" s="304"/>
      <c r="AV56" s="320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288"/>
      <c r="CT56" s="289"/>
      <c r="CU56" s="289"/>
      <c r="CV56" s="289"/>
      <c r="CW56" s="155"/>
      <c r="CX56" s="157"/>
      <c r="CZ56" s="206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</row>
    <row r="57" spans="1:135" ht="15" hidden="1" x14ac:dyDescent="0.25">
      <c r="A57" s="312"/>
      <c r="B57" s="153"/>
      <c r="C57" s="157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288"/>
      <c r="AO57" s="289"/>
      <c r="AP57" s="289"/>
      <c r="AQ57" s="300"/>
      <c r="AR57" s="304"/>
      <c r="AS57" s="304"/>
      <c r="AT57" s="304"/>
      <c r="AU57" s="304"/>
      <c r="AV57" s="320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288"/>
      <c r="CT57" s="289"/>
      <c r="CU57" s="289"/>
      <c r="CV57" s="289"/>
      <c r="CW57" s="207"/>
      <c r="CX57" s="157"/>
      <c r="DA57" s="206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</row>
    <row r="58" spans="1:135" ht="15" hidden="1" x14ac:dyDescent="0.2">
      <c r="A58" s="312"/>
      <c r="B58" s="158"/>
      <c r="C58" s="157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290"/>
      <c r="AO58" s="291"/>
      <c r="AP58" s="291"/>
      <c r="AQ58" s="301"/>
      <c r="AR58" s="304"/>
      <c r="AS58" s="304"/>
      <c r="AT58" s="304"/>
      <c r="AU58" s="304"/>
      <c r="AV58" s="322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290"/>
      <c r="CT58" s="291"/>
      <c r="CU58" s="291"/>
      <c r="CV58" s="291"/>
      <c r="CW58" s="207"/>
      <c r="CX58" s="157"/>
      <c r="DA58" s="206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</row>
    <row r="59" spans="1:135" ht="15" hidden="1" x14ac:dyDescent="0.25">
      <c r="A59" s="312"/>
      <c r="B59" s="159"/>
      <c r="C59" s="160"/>
      <c r="D59" s="161">
        <v>1</v>
      </c>
      <c r="E59" s="162">
        <v>2</v>
      </c>
      <c r="F59" s="161">
        <v>3</v>
      </c>
      <c r="G59" s="162">
        <v>4</v>
      </c>
      <c r="H59" s="161">
        <v>1</v>
      </c>
      <c r="I59" s="162">
        <v>2</v>
      </c>
      <c r="J59" s="161">
        <v>3</v>
      </c>
      <c r="K59" s="162">
        <v>4</v>
      </c>
      <c r="L59" s="161">
        <v>1</v>
      </c>
      <c r="M59" s="162">
        <v>2</v>
      </c>
      <c r="N59" s="161">
        <v>3</v>
      </c>
      <c r="O59" s="162">
        <v>4</v>
      </c>
      <c r="P59" s="161">
        <v>1</v>
      </c>
      <c r="Q59" s="162">
        <v>2</v>
      </c>
      <c r="R59" s="161">
        <v>3</v>
      </c>
      <c r="S59" s="162">
        <v>4</v>
      </c>
      <c r="T59" s="161">
        <v>1</v>
      </c>
      <c r="U59" s="162">
        <v>2</v>
      </c>
      <c r="V59" s="161">
        <v>3</v>
      </c>
      <c r="W59" s="162">
        <v>4</v>
      </c>
      <c r="X59" s="161">
        <v>1</v>
      </c>
      <c r="Y59" s="162">
        <v>2</v>
      </c>
      <c r="Z59" s="161">
        <v>3</v>
      </c>
      <c r="AA59" s="162">
        <v>4</v>
      </c>
      <c r="AB59" s="161">
        <v>1</v>
      </c>
      <c r="AC59" s="162">
        <v>2</v>
      </c>
      <c r="AD59" s="161">
        <v>3</v>
      </c>
      <c r="AE59" s="162">
        <v>4</v>
      </c>
      <c r="AF59" s="161">
        <v>1</v>
      </c>
      <c r="AG59" s="162">
        <v>2</v>
      </c>
      <c r="AH59" s="161">
        <v>3</v>
      </c>
      <c r="AI59" s="162">
        <v>4</v>
      </c>
      <c r="AJ59" s="161">
        <v>1</v>
      </c>
      <c r="AK59" s="162">
        <v>2</v>
      </c>
      <c r="AL59" s="161">
        <v>3</v>
      </c>
      <c r="AM59" s="162">
        <v>4</v>
      </c>
      <c r="AN59" s="161">
        <v>1</v>
      </c>
      <c r="AO59" s="162">
        <v>2</v>
      </c>
      <c r="AP59" s="161">
        <v>3</v>
      </c>
      <c r="AQ59" s="162">
        <v>4</v>
      </c>
      <c r="AR59" s="161">
        <v>1</v>
      </c>
      <c r="AS59" s="162">
        <v>2</v>
      </c>
      <c r="AT59" s="161">
        <v>3</v>
      </c>
      <c r="AU59" s="162">
        <v>4</v>
      </c>
      <c r="AV59" s="364"/>
      <c r="AW59" s="161">
        <v>1</v>
      </c>
      <c r="AX59" s="162">
        <v>2</v>
      </c>
      <c r="AY59" s="161">
        <v>3</v>
      </c>
      <c r="AZ59" s="162">
        <v>4</v>
      </c>
      <c r="BA59" s="161">
        <v>1</v>
      </c>
      <c r="BB59" s="162">
        <v>2</v>
      </c>
      <c r="BC59" s="161">
        <v>3</v>
      </c>
      <c r="BD59" s="162">
        <v>4</v>
      </c>
      <c r="BE59" s="161">
        <v>1</v>
      </c>
      <c r="BF59" s="162">
        <v>2</v>
      </c>
      <c r="BG59" s="161">
        <v>3</v>
      </c>
      <c r="BH59" s="162">
        <v>4</v>
      </c>
      <c r="BI59" s="161">
        <v>1</v>
      </c>
      <c r="BJ59" s="162">
        <v>2</v>
      </c>
      <c r="BK59" s="161">
        <v>3</v>
      </c>
      <c r="BL59" s="162">
        <v>4</v>
      </c>
      <c r="BM59" s="161">
        <v>1</v>
      </c>
      <c r="BN59" s="162">
        <v>2</v>
      </c>
      <c r="BO59" s="161">
        <v>3</v>
      </c>
      <c r="BP59" s="162">
        <v>4</v>
      </c>
      <c r="BQ59" s="161">
        <v>1</v>
      </c>
      <c r="BR59" s="162">
        <v>2</v>
      </c>
      <c r="BS59" s="161">
        <v>3</v>
      </c>
      <c r="BT59" s="162">
        <v>4</v>
      </c>
      <c r="BU59" s="161">
        <v>1</v>
      </c>
      <c r="BV59" s="162">
        <v>2</v>
      </c>
      <c r="BW59" s="161">
        <v>3</v>
      </c>
      <c r="BX59" s="162">
        <v>4</v>
      </c>
      <c r="BY59" s="161">
        <v>1</v>
      </c>
      <c r="BZ59" s="162">
        <v>2</v>
      </c>
      <c r="CA59" s="161">
        <v>3</v>
      </c>
      <c r="CB59" s="162">
        <v>4</v>
      </c>
      <c r="CC59" s="161">
        <v>1</v>
      </c>
      <c r="CD59" s="162">
        <v>2</v>
      </c>
      <c r="CE59" s="161">
        <v>3</v>
      </c>
      <c r="CF59" s="162">
        <v>4</v>
      </c>
      <c r="CG59" s="161">
        <v>1</v>
      </c>
      <c r="CH59" s="162">
        <v>2</v>
      </c>
      <c r="CI59" s="161">
        <v>3</v>
      </c>
      <c r="CJ59" s="162">
        <v>4</v>
      </c>
      <c r="CK59" s="161">
        <v>1</v>
      </c>
      <c r="CL59" s="162">
        <v>2</v>
      </c>
      <c r="CM59" s="161">
        <v>3</v>
      </c>
      <c r="CN59" s="162">
        <v>4</v>
      </c>
      <c r="CO59" s="161">
        <v>1</v>
      </c>
      <c r="CP59" s="162">
        <v>2</v>
      </c>
      <c r="CQ59" s="161">
        <v>3</v>
      </c>
      <c r="CR59" s="163">
        <v>4</v>
      </c>
      <c r="CS59" s="164">
        <v>1</v>
      </c>
      <c r="CT59" s="162">
        <v>2</v>
      </c>
      <c r="CU59" s="161">
        <v>3</v>
      </c>
      <c r="CV59" s="165">
        <v>4</v>
      </c>
      <c r="CW59" s="329"/>
      <c r="CX59" s="330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</row>
    <row r="60" spans="1:135" ht="15" hidden="1" customHeight="1" x14ac:dyDescent="0.25">
      <c r="A60" s="312"/>
      <c r="B60" s="168" t="s">
        <v>102</v>
      </c>
      <c r="C60" s="208"/>
      <c r="D60" s="170"/>
      <c r="E60" s="171"/>
      <c r="F60" s="171"/>
      <c r="G60" s="172"/>
      <c r="H60" s="173"/>
      <c r="I60" s="174"/>
      <c r="J60" s="175"/>
      <c r="K60" s="176"/>
      <c r="L60" s="173"/>
      <c r="M60" s="174"/>
      <c r="N60" s="175"/>
      <c r="O60" s="176"/>
      <c r="P60" s="173"/>
      <c r="Q60" s="174"/>
      <c r="R60" s="175"/>
      <c r="S60" s="176"/>
      <c r="T60" s="173"/>
      <c r="U60" s="174"/>
      <c r="V60" s="175"/>
      <c r="W60" s="176"/>
      <c r="X60" s="173"/>
      <c r="Y60" s="174"/>
      <c r="Z60" s="175"/>
      <c r="AA60" s="176"/>
      <c r="AB60" s="173"/>
      <c r="AC60" s="174"/>
      <c r="AD60" s="175"/>
      <c r="AE60" s="176"/>
      <c r="AF60" s="173"/>
      <c r="AG60" s="174"/>
      <c r="AH60" s="175"/>
      <c r="AI60" s="176"/>
      <c r="AJ60" s="173"/>
      <c r="AK60" s="174"/>
      <c r="AL60" s="175"/>
      <c r="AM60" s="176"/>
      <c r="AN60" s="173"/>
      <c r="AO60" s="174"/>
      <c r="AP60" s="175"/>
      <c r="AQ60" s="176"/>
      <c r="AR60" s="173"/>
      <c r="AS60" s="174"/>
      <c r="AT60" s="175"/>
      <c r="AU60" s="176"/>
      <c r="AV60" s="296"/>
      <c r="AW60" s="234"/>
      <c r="AX60" s="162"/>
      <c r="AY60" s="161"/>
      <c r="AZ60" s="163"/>
      <c r="BA60" s="164"/>
      <c r="BB60" s="162"/>
      <c r="BC60" s="161"/>
      <c r="BD60" s="163"/>
      <c r="BE60" s="164"/>
      <c r="BF60" s="162"/>
      <c r="BG60" s="161"/>
      <c r="BH60" s="163"/>
      <c r="BI60" s="164"/>
      <c r="BJ60" s="162"/>
      <c r="BK60" s="161"/>
      <c r="BL60" s="163"/>
      <c r="BM60" s="164"/>
      <c r="BN60" s="162"/>
      <c r="BO60" s="161"/>
      <c r="BP60" s="163"/>
      <c r="BQ60" s="164"/>
      <c r="BR60" s="162"/>
      <c r="BS60" s="161"/>
      <c r="BT60" s="163"/>
      <c r="BU60" s="164"/>
      <c r="BV60" s="162"/>
      <c r="BW60" s="161"/>
      <c r="BX60" s="163"/>
      <c r="BY60" s="164"/>
      <c r="BZ60" s="162"/>
      <c r="CA60" s="161"/>
      <c r="CB60" s="163"/>
      <c r="CC60" s="164"/>
      <c r="CD60" s="162"/>
      <c r="CE60" s="161"/>
      <c r="CF60" s="163"/>
      <c r="CG60" s="164"/>
      <c r="CH60" s="162"/>
      <c r="CI60" s="161"/>
      <c r="CJ60" s="163"/>
      <c r="CK60" s="166"/>
      <c r="CL60" s="167"/>
      <c r="CM60" s="161"/>
      <c r="CN60" s="163"/>
      <c r="CO60" s="175"/>
      <c r="CP60" s="174"/>
      <c r="CQ60" s="175"/>
      <c r="CR60" s="176"/>
      <c r="CS60" s="173"/>
      <c r="CT60" s="174"/>
      <c r="CU60" s="175"/>
      <c r="CV60" s="177"/>
      <c r="CW60" s="155"/>
      <c r="CX60" s="157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</row>
    <row r="61" spans="1:135" ht="15" hidden="1" x14ac:dyDescent="0.25">
      <c r="A61" s="312"/>
      <c r="B61" s="168" t="s">
        <v>103</v>
      </c>
      <c r="C61" s="208"/>
      <c r="D61" s="180"/>
      <c r="E61" s="174"/>
      <c r="F61" s="175"/>
      <c r="G61" s="176"/>
      <c r="H61" s="181"/>
      <c r="I61" s="171"/>
      <c r="J61" s="171"/>
      <c r="K61" s="172"/>
      <c r="L61" s="173"/>
      <c r="M61" s="174"/>
      <c r="N61" s="175"/>
      <c r="O61" s="176"/>
      <c r="P61" s="173"/>
      <c r="Q61" s="174"/>
      <c r="R61" s="175"/>
      <c r="S61" s="176"/>
      <c r="T61" s="173"/>
      <c r="U61" s="174"/>
      <c r="V61" s="175"/>
      <c r="W61" s="176"/>
      <c r="X61" s="173"/>
      <c r="Y61" s="174"/>
      <c r="Z61" s="175"/>
      <c r="AA61" s="176"/>
      <c r="AB61" s="173"/>
      <c r="AC61" s="174"/>
      <c r="AD61" s="175"/>
      <c r="AE61" s="176"/>
      <c r="AF61" s="173"/>
      <c r="AG61" s="174"/>
      <c r="AH61" s="175"/>
      <c r="AI61" s="176"/>
      <c r="AJ61" s="173"/>
      <c r="AK61" s="174"/>
      <c r="AL61" s="175"/>
      <c r="AM61" s="176"/>
      <c r="AN61" s="173"/>
      <c r="AO61" s="174"/>
      <c r="AP61" s="175"/>
      <c r="AQ61" s="176"/>
      <c r="AR61" s="173"/>
      <c r="AS61" s="174"/>
      <c r="AT61" s="175"/>
      <c r="AU61" s="176"/>
      <c r="AV61" s="296"/>
      <c r="AW61" s="180"/>
      <c r="AX61" s="174"/>
      <c r="AY61" s="175"/>
      <c r="AZ61" s="176"/>
      <c r="BA61" s="173"/>
      <c r="BB61" s="174"/>
      <c r="BC61" s="175"/>
      <c r="BD61" s="176"/>
      <c r="BE61" s="173"/>
      <c r="BF61" s="174"/>
      <c r="BG61" s="175"/>
      <c r="BH61" s="176"/>
      <c r="BI61" s="173"/>
      <c r="BJ61" s="174"/>
      <c r="BK61" s="175"/>
      <c r="BL61" s="176"/>
      <c r="BM61" s="173"/>
      <c r="BN61" s="174"/>
      <c r="BO61" s="175"/>
      <c r="BP61" s="176"/>
      <c r="BQ61" s="173"/>
      <c r="BR61" s="174"/>
      <c r="BS61" s="175"/>
      <c r="BT61" s="176"/>
      <c r="BU61" s="173"/>
      <c r="BV61" s="174"/>
      <c r="BW61" s="175"/>
      <c r="BX61" s="176"/>
      <c r="BY61" s="173"/>
      <c r="BZ61" s="174"/>
      <c r="CA61" s="175"/>
      <c r="CB61" s="176"/>
      <c r="CC61" s="173"/>
      <c r="CD61" s="174"/>
      <c r="CE61" s="175"/>
      <c r="CF61" s="176"/>
      <c r="CG61" s="173"/>
      <c r="CH61" s="174"/>
      <c r="CI61" s="175"/>
      <c r="CJ61" s="176"/>
      <c r="CK61" s="178"/>
      <c r="CL61" s="179"/>
      <c r="CM61" s="175"/>
      <c r="CN61" s="176"/>
      <c r="CO61" s="175"/>
      <c r="CP61" s="174"/>
      <c r="CQ61" s="175"/>
      <c r="CR61" s="176"/>
      <c r="CS61" s="173"/>
      <c r="CT61" s="174"/>
      <c r="CU61" s="175"/>
      <c r="CV61" s="177"/>
      <c r="CW61" s="155"/>
      <c r="CX61" s="157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</row>
    <row r="62" spans="1:135" ht="15" hidden="1" x14ac:dyDescent="0.25">
      <c r="A62" s="312"/>
      <c r="B62" s="168" t="s">
        <v>104</v>
      </c>
      <c r="C62" s="208"/>
      <c r="D62" s="180"/>
      <c r="E62" s="174">
        <v>3</v>
      </c>
      <c r="F62" s="175"/>
      <c r="G62" s="176">
        <v>2</v>
      </c>
      <c r="H62" s="173"/>
      <c r="I62" s="174"/>
      <c r="J62" s="175">
        <v>3</v>
      </c>
      <c r="K62" s="176"/>
      <c r="L62" s="181"/>
      <c r="M62" s="171"/>
      <c r="N62" s="171"/>
      <c r="O62" s="172"/>
      <c r="P62" s="173"/>
      <c r="Q62" s="174"/>
      <c r="R62" s="175"/>
      <c r="S62" s="176"/>
      <c r="T62" s="173"/>
      <c r="U62" s="174"/>
      <c r="V62" s="175"/>
      <c r="W62" s="176"/>
      <c r="X62" s="173">
        <v>3</v>
      </c>
      <c r="Y62" s="174"/>
      <c r="Z62" s="175">
        <v>2</v>
      </c>
      <c r="AA62" s="176"/>
      <c r="AB62" s="173">
        <v>2</v>
      </c>
      <c r="AC62" s="174"/>
      <c r="AD62" s="175">
        <v>1</v>
      </c>
      <c r="AE62" s="176"/>
      <c r="AF62" s="173"/>
      <c r="AG62" s="174"/>
      <c r="AH62" s="175"/>
      <c r="AI62" s="176"/>
      <c r="AJ62" s="173"/>
      <c r="AK62" s="174">
        <v>2</v>
      </c>
      <c r="AL62" s="175"/>
      <c r="AM62" s="176">
        <v>3</v>
      </c>
      <c r="AN62" s="173"/>
      <c r="AO62" s="174"/>
      <c r="AP62" s="175"/>
      <c r="AQ62" s="176"/>
      <c r="AR62" s="173"/>
      <c r="AS62" s="174">
        <v>1</v>
      </c>
      <c r="AT62" s="175"/>
      <c r="AU62" s="176">
        <v>1</v>
      </c>
      <c r="AV62" s="296"/>
      <c r="AW62" s="180"/>
      <c r="AX62" s="174"/>
      <c r="AY62" s="175"/>
      <c r="AZ62" s="176"/>
      <c r="BA62" s="173">
        <v>1</v>
      </c>
      <c r="BB62" s="174"/>
      <c r="BC62" s="175"/>
      <c r="BD62" s="176"/>
      <c r="BE62" s="173"/>
      <c r="BF62" s="174"/>
      <c r="BG62" s="175"/>
      <c r="BH62" s="176"/>
      <c r="BI62" s="173"/>
      <c r="BJ62" s="174"/>
      <c r="BK62" s="175"/>
      <c r="BL62" s="176"/>
      <c r="BM62" s="173"/>
      <c r="BN62" s="174"/>
      <c r="BO62" s="175"/>
      <c r="BP62" s="176"/>
      <c r="BQ62" s="173"/>
      <c r="BR62" s="174"/>
      <c r="BS62" s="175"/>
      <c r="BT62" s="176"/>
      <c r="BU62" s="173"/>
      <c r="BV62" s="174"/>
      <c r="BW62" s="175"/>
      <c r="BX62" s="176"/>
      <c r="BY62" s="173"/>
      <c r="BZ62" s="174"/>
      <c r="CA62" s="175"/>
      <c r="CB62" s="176"/>
      <c r="CC62" s="173"/>
      <c r="CD62" s="174"/>
      <c r="CE62" s="175"/>
      <c r="CF62" s="176"/>
      <c r="CG62" s="173"/>
      <c r="CH62" s="174"/>
      <c r="CI62" s="175"/>
      <c r="CJ62" s="176"/>
      <c r="CK62" s="178"/>
      <c r="CL62" s="179"/>
      <c r="CM62" s="175"/>
      <c r="CN62" s="176"/>
      <c r="CO62" s="175"/>
      <c r="CP62" s="174"/>
      <c r="CQ62" s="175"/>
      <c r="CR62" s="176"/>
      <c r="CS62" s="173"/>
      <c r="CT62" s="174"/>
      <c r="CU62" s="175"/>
      <c r="CV62" s="177"/>
      <c r="CW62" s="155"/>
      <c r="CX62" s="157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56" t="s">
        <v>102</v>
      </c>
      <c r="EB62" s="149">
        <v>0.17391304347826086</v>
      </c>
      <c r="EC62" s="149">
        <v>0.2608695652173913</v>
      </c>
      <c r="ED62" s="149"/>
      <c r="EE62" s="149"/>
    </row>
    <row r="63" spans="1:135" ht="15" hidden="1" x14ac:dyDescent="0.25">
      <c r="A63" s="312"/>
      <c r="B63" s="168" t="s">
        <v>105</v>
      </c>
      <c r="C63" s="208"/>
      <c r="D63" s="180"/>
      <c r="E63" s="174"/>
      <c r="F63" s="175">
        <v>3</v>
      </c>
      <c r="G63" s="176"/>
      <c r="H63" s="173"/>
      <c r="I63" s="174"/>
      <c r="J63" s="175"/>
      <c r="K63" s="176"/>
      <c r="L63" s="173"/>
      <c r="M63" s="174"/>
      <c r="N63" s="175"/>
      <c r="O63" s="176"/>
      <c r="P63" s="181"/>
      <c r="Q63" s="171"/>
      <c r="R63" s="171"/>
      <c r="S63" s="172"/>
      <c r="T63" s="173"/>
      <c r="U63" s="174">
        <v>3</v>
      </c>
      <c r="V63" s="175"/>
      <c r="W63" s="176"/>
      <c r="X63" s="173"/>
      <c r="Y63" s="174"/>
      <c r="Z63" s="175"/>
      <c r="AA63" s="176"/>
      <c r="AB63" s="173"/>
      <c r="AC63" s="174"/>
      <c r="AD63" s="175"/>
      <c r="AE63" s="176"/>
      <c r="AF63" s="173"/>
      <c r="AG63" s="174"/>
      <c r="AH63" s="175"/>
      <c r="AI63" s="176"/>
      <c r="AJ63" s="173">
        <v>3</v>
      </c>
      <c r="AK63" s="174"/>
      <c r="AL63" s="175"/>
      <c r="AM63" s="176"/>
      <c r="AN63" s="173">
        <v>1</v>
      </c>
      <c r="AO63" s="174"/>
      <c r="AP63" s="175">
        <v>1</v>
      </c>
      <c r="AQ63" s="176"/>
      <c r="AR63" s="173"/>
      <c r="AS63" s="174"/>
      <c r="AT63" s="175"/>
      <c r="AU63" s="176"/>
      <c r="AV63" s="296"/>
      <c r="AW63" s="180">
        <v>2</v>
      </c>
      <c r="AX63" s="174"/>
      <c r="AY63" s="175">
        <v>2</v>
      </c>
      <c r="AZ63" s="176"/>
      <c r="BA63" s="173"/>
      <c r="BB63" s="174"/>
      <c r="BC63" s="175"/>
      <c r="BD63" s="176"/>
      <c r="BE63" s="173"/>
      <c r="BF63" s="174"/>
      <c r="BG63" s="175"/>
      <c r="BH63" s="176"/>
      <c r="BI63" s="173"/>
      <c r="BJ63" s="174">
        <v>1</v>
      </c>
      <c r="BK63" s="175"/>
      <c r="BL63" s="176"/>
      <c r="BM63" s="173"/>
      <c r="BN63" s="174"/>
      <c r="BO63" s="175"/>
      <c r="BP63" s="176"/>
      <c r="BQ63" s="173"/>
      <c r="BR63" s="174"/>
      <c r="BS63" s="175"/>
      <c r="BT63" s="176"/>
      <c r="BU63" s="173"/>
      <c r="BV63" s="174"/>
      <c r="BW63" s="175"/>
      <c r="BX63" s="176"/>
      <c r="BY63" s="173"/>
      <c r="BZ63" s="174"/>
      <c r="CA63" s="175"/>
      <c r="CB63" s="176"/>
      <c r="CC63" s="173"/>
      <c r="CD63" s="174"/>
      <c r="CE63" s="175"/>
      <c r="CF63" s="176"/>
      <c r="CG63" s="173"/>
      <c r="CH63" s="174"/>
      <c r="CI63" s="175"/>
      <c r="CJ63" s="176"/>
      <c r="CK63" s="178"/>
      <c r="CL63" s="179"/>
      <c r="CM63" s="175"/>
      <c r="CN63" s="176"/>
      <c r="CO63" s="175"/>
      <c r="CP63" s="174">
        <v>2</v>
      </c>
      <c r="CQ63" s="175"/>
      <c r="CR63" s="176"/>
      <c r="CS63" s="173"/>
      <c r="CT63" s="174"/>
      <c r="CU63" s="175"/>
      <c r="CV63" s="177"/>
      <c r="CW63" s="155"/>
      <c r="CX63" s="157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56" t="s">
        <v>103</v>
      </c>
      <c r="EB63" s="149">
        <v>4.3478260869565216E-2</v>
      </c>
      <c r="EC63" s="149">
        <v>0.13043478260869565</v>
      </c>
      <c r="ED63" s="149"/>
      <c r="EE63" s="149"/>
    </row>
    <row r="64" spans="1:135" ht="15" hidden="1" x14ac:dyDescent="0.25">
      <c r="A64" s="312"/>
      <c r="B64" s="168" t="s">
        <v>106</v>
      </c>
      <c r="C64" s="208"/>
      <c r="D64" s="180"/>
      <c r="E64" s="174"/>
      <c r="F64" s="175"/>
      <c r="G64" s="176"/>
      <c r="H64" s="173"/>
      <c r="I64" s="174"/>
      <c r="J64" s="175"/>
      <c r="K64" s="176"/>
      <c r="L64" s="173"/>
      <c r="M64" s="174"/>
      <c r="N64" s="175"/>
      <c r="O64" s="176"/>
      <c r="P64" s="173"/>
      <c r="Q64" s="174"/>
      <c r="R64" s="175"/>
      <c r="S64" s="176"/>
      <c r="T64" s="181"/>
      <c r="U64" s="171"/>
      <c r="V64" s="171"/>
      <c r="W64" s="172"/>
      <c r="X64" s="173"/>
      <c r="Y64" s="174"/>
      <c r="Z64" s="175"/>
      <c r="AA64" s="176"/>
      <c r="AB64" s="173"/>
      <c r="AC64" s="174"/>
      <c r="AD64" s="175"/>
      <c r="AE64" s="176"/>
      <c r="AF64" s="173"/>
      <c r="AG64" s="174"/>
      <c r="AH64" s="175"/>
      <c r="AI64" s="176"/>
      <c r="AJ64" s="173"/>
      <c r="AK64" s="174"/>
      <c r="AL64" s="175"/>
      <c r="AM64" s="176"/>
      <c r="AN64" s="173"/>
      <c r="AO64" s="174"/>
      <c r="AP64" s="175"/>
      <c r="AQ64" s="176"/>
      <c r="AR64" s="173"/>
      <c r="AS64" s="174"/>
      <c r="AT64" s="175"/>
      <c r="AU64" s="176"/>
      <c r="AV64" s="296"/>
      <c r="AW64" s="180"/>
      <c r="AX64" s="174"/>
      <c r="AY64" s="175"/>
      <c r="AZ64" s="176"/>
      <c r="BA64" s="173"/>
      <c r="BB64" s="174"/>
      <c r="BC64" s="175"/>
      <c r="BD64" s="176"/>
      <c r="BE64" s="173"/>
      <c r="BF64" s="174"/>
      <c r="BG64" s="175"/>
      <c r="BH64" s="176"/>
      <c r="BI64" s="173"/>
      <c r="BJ64" s="174"/>
      <c r="BK64" s="175"/>
      <c r="BL64" s="176"/>
      <c r="BM64" s="173"/>
      <c r="BN64" s="174"/>
      <c r="BO64" s="175"/>
      <c r="BP64" s="176"/>
      <c r="BQ64" s="173"/>
      <c r="BR64" s="174"/>
      <c r="BS64" s="175"/>
      <c r="BT64" s="176"/>
      <c r="BU64" s="173"/>
      <c r="BV64" s="174"/>
      <c r="BW64" s="175"/>
      <c r="BX64" s="176"/>
      <c r="BY64" s="173"/>
      <c r="BZ64" s="174"/>
      <c r="CA64" s="175"/>
      <c r="CB64" s="176"/>
      <c r="CC64" s="173"/>
      <c r="CD64" s="174"/>
      <c r="CE64" s="175"/>
      <c r="CF64" s="176"/>
      <c r="CG64" s="173"/>
      <c r="CH64" s="174"/>
      <c r="CI64" s="175"/>
      <c r="CJ64" s="176"/>
      <c r="CK64" s="178"/>
      <c r="CL64" s="179"/>
      <c r="CM64" s="175"/>
      <c r="CN64" s="176"/>
      <c r="CO64" s="175"/>
      <c r="CP64" s="174"/>
      <c r="CQ64" s="175"/>
      <c r="CR64" s="176"/>
      <c r="CS64" s="173"/>
      <c r="CT64" s="174"/>
      <c r="CU64" s="175"/>
      <c r="CV64" s="177"/>
      <c r="CW64" s="155"/>
      <c r="CX64" s="157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56" t="s">
        <v>104</v>
      </c>
      <c r="EB64" s="149">
        <v>0.13043478260869565</v>
      </c>
      <c r="EC64" s="149">
        <v>4.3478260869565216E-2</v>
      </c>
      <c r="ED64" s="149"/>
      <c r="EE64" s="149"/>
    </row>
    <row r="65" spans="1:135" ht="15" hidden="1" x14ac:dyDescent="0.25">
      <c r="A65" s="312"/>
      <c r="B65" s="168" t="s">
        <v>304</v>
      </c>
      <c r="C65" s="208"/>
      <c r="D65" s="180"/>
      <c r="E65" s="174"/>
      <c r="F65" s="175"/>
      <c r="G65" s="176"/>
      <c r="H65" s="173"/>
      <c r="I65" s="174"/>
      <c r="J65" s="175"/>
      <c r="K65" s="176"/>
      <c r="L65" s="173"/>
      <c r="M65" s="174"/>
      <c r="N65" s="175"/>
      <c r="O65" s="176"/>
      <c r="P65" s="173"/>
      <c r="Q65" s="174"/>
      <c r="R65" s="175"/>
      <c r="S65" s="176"/>
      <c r="T65" s="173"/>
      <c r="U65" s="174"/>
      <c r="V65" s="175"/>
      <c r="W65" s="176"/>
      <c r="X65" s="181"/>
      <c r="Y65" s="171"/>
      <c r="Z65" s="171"/>
      <c r="AA65" s="172"/>
      <c r="AB65" s="173"/>
      <c r="AC65" s="174"/>
      <c r="AD65" s="175"/>
      <c r="AE65" s="176"/>
      <c r="AF65" s="173"/>
      <c r="AG65" s="174"/>
      <c r="AH65" s="175"/>
      <c r="AI65" s="176"/>
      <c r="AJ65" s="173"/>
      <c r="AK65" s="174"/>
      <c r="AL65" s="175"/>
      <c r="AM65" s="176"/>
      <c r="AN65" s="173"/>
      <c r="AO65" s="174"/>
      <c r="AP65" s="175"/>
      <c r="AQ65" s="176"/>
      <c r="AR65" s="173"/>
      <c r="AS65" s="174"/>
      <c r="AT65" s="175"/>
      <c r="AU65" s="176"/>
      <c r="AV65" s="296"/>
      <c r="AW65" s="180"/>
      <c r="AX65" s="174"/>
      <c r="AY65" s="175"/>
      <c r="AZ65" s="176"/>
      <c r="BA65" s="173"/>
      <c r="BB65" s="174"/>
      <c r="BC65" s="175"/>
      <c r="BD65" s="176"/>
      <c r="BE65" s="173"/>
      <c r="BF65" s="174"/>
      <c r="BG65" s="175"/>
      <c r="BH65" s="176"/>
      <c r="BI65" s="173"/>
      <c r="BJ65" s="174"/>
      <c r="BK65" s="175"/>
      <c r="BL65" s="176"/>
      <c r="BM65" s="173"/>
      <c r="BN65" s="174"/>
      <c r="BO65" s="175"/>
      <c r="BP65" s="176"/>
      <c r="BQ65" s="173"/>
      <c r="BR65" s="174"/>
      <c r="BS65" s="175"/>
      <c r="BT65" s="176"/>
      <c r="BU65" s="173"/>
      <c r="BV65" s="174"/>
      <c r="BW65" s="175"/>
      <c r="BX65" s="176"/>
      <c r="BY65" s="173"/>
      <c r="BZ65" s="174"/>
      <c r="CA65" s="175"/>
      <c r="CB65" s="176"/>
      <c r="CC65" s="173"/>
      <c r="CD65" s="174"/>
      <c r="CE65" s="175"/>
      <c r="CF65" s="176"/>
      <c r="CG65" s="173"/>
      <c r="CH65" s="174"/>
      <c r="CI65" s="175"/>
      <c r="CJ65" s="176"/>
      <c r="CK65" s="178"/>
      <c r="CL65" s="179"/>
      <c r="CM65" s="175"/>
      <c r="CN65" s="176"/>
      <c r="CO65" s="175"/>
      <c r="CP65" s="174"/>
      <c r="CQ65" s="175"/>
      <c r="CR65" s="176"/>
      <c r="CS65" s="173"/>
      <c r="CT65" s="174"/>
      <c r="CU65" s="175"/>
      <c r="CV65" s="177"/>
      <c r="CW65" s="155"/>
      <c r="CX65" s="157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56" t="s">
        <v>105</v>
      </c>
      <c r="EB65" s="149">
        <v>8.6956521739130432E-2</v>
      </c>
      <c r="EC65" s="149">
        <v>0</v>
      </c>
      <c r="ED65" s="149"/>
      <c r="EE65" s="149"/>
    </row>
    <row r="66" spans="1:135" ht="15" hidden="1" x14ac:dyDescent="0.25">
      <c r="A66" s="312"/>
      <c r="B66" s="168" t="s">
        <v>305</v>
      </c>
      <c r="C66" s="208"/>
      <c r="D66" s="180"/>
      <c r="E66" s="174"/>
      <c r="F66" s="175"/>
      <c r="G66" s="176"/>
      <c r="H66" s="173"/>
      <c r="I66" s="174"/>
      <c r="J66" s="175"/>
      <c r="K66" s="176"/>
      <c r="L66" s="173"/>
      <c r="M66" s="174"/>
      <c r="N66" s="175"/>
      <c r="O66" s="176"/>
      <c r="P66" s="173"/>
      <c r="Q66" s="174"/>
      <c r="R66" s="175"/>
      <c r="S66" s="176"/>
      <c r="T66" s="173"/>
      <c r="U66" s="174"/>
      <c r="V66" s="175"/>
      <c r="W66" s="176"/>
      <c r="X66" s="173"/>
      <c r="Y66" s="174"/>
      <c r="Z66" s="175"/>
      <c r="AA66" s="176"/>
      <c r="AB66" s="181"/>
      <c r="AC66" s="171"/>
      <c r="AD66" s="171"/>
      <c r="AE66" s="172"/>
      <c r="AF66" s="173"/>
      <c r="AG66" s="174"/>
      <c r="AH66" s="175"/>
      <c r="AI66" s="176"/>
      <c r="AJ66" s="173"/>
      <c r="AK66" s="174"/>
      <c r="AL66" s="175"/>
      <c r="AM66" s="176"/>
      <c r="AN66" s="173"/>
      <c r="AO66" s="174"/>
      <c r="AP66" s="175"/>
      <c r="AQ66" s="176"/>
      <c r="AR66" s="173"/>
      <c r="AS66" s="174"/>
      <c r="AT66" s="175"/>
      <c r="AU66" s="176"/>
      <c r="AV66" s="296"/>
      <c r="AW66" s="180"/>
      <c r="AX66" s="174"/>
      <c r="AY66" s="175"/>
      <c r="AZ66" s="176"/>
      <c r="BA66" s="173"/>
      <c r="BB66" s="174"/>
      <c r="BC66" s="175"/>
      <c r="BD66" s="176"/>
      <c r="BE66" s="173"/>
      <c r="BF66" s="174"/>
      <c r="BG66" s="175"/>
      <c r="BH66" s="176"/>
      <c r="BI66" s="173"/>
      <c r="BJ66" s="174"/>
      <c r="BK66" s="175"/>
      <c r="BL66" s="176"/>
      <c r="BM66" s="173"/>
      <c r="BN66" s="174"/>
      <c r="BO66" s="175"/>
      <c r="BP66" s="176"/>
      <c r="BQ66" s="173"/>
      <c r="BR66" s="174"/>
      <c r="BS66" s="175"/>
      <c r="BT66" s="176"/>
      <c r="BU66" s="173"/>
      <c r="BV66" s="174"/>
      <c r="BW66" s="175"/>
      <c r="BX66" s="176"/>
      <c r="BY66" s="173"/>
      <c r="BZ66" s="174"/>
      <c r="CA66" s="175"/>
      <c r="CB66" s="176"/>
      <c r="CC66" s="173"/>
      <c r="CD66" s="174"/>
      <c r="CE66" s="175"/>
      <c r="CF66" s="176"/>
      <c r="CG66" s="173"/>
      <c r="CH66" s="174"/>
      <c r="CI66" s="175"/>
      <c r="CJ66" s="176"/>
      <c r="CK66" s="178"/>
      <c r="CL66" s="179"/>
      <c r="CM66" s="175"/>
      <c r="CN66" s="176"/>
      <c r="CO66" s="175"/>
      <c r="CP66" s="174"/>
      <c r="CQ66" s="175"/>
      <c r="CR66" s="176"/>
      <c r="CS66" s="173"/>
      <c r="CT66" s="174"/>
      <c r="CU66" s="175"/>
      <c r="CV66" s="177"/>
      <c r="CW66" s="155"/>
      <c r="CX66" s="157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56" t="s">
        <v>106</v>
      </c>
      <c r="EB66" s="149">
        <v>4.3478260869565216E-2</v>
      </c>
      <c r="EC66" s="149">
        <v>0.17391304347826086</v>
      </c>
      <c r="ED66" s="149"/>
      <c r="EE66" s="149"/>
    </row>
    <row r="67" spans="1:135" ht="15" hidden="1" x14ac:dyDescent="0.25">
      <c r="A67" s="312"/>
      <c r="B67" s="168" t="s">
        <v>306</v>
      </c>
      <c r="C67" s="208"/>
      <c r="D67" s="180"/>
      <c r="E67" s="174">
        <v>3</v>
      </c>
      <c r="F67" s="175"/>
      <c r="G67" s="176">
        <v>3</v>
      </c>
      <c r="H67" s="173"/>
      <c r="I67" s="174"/>
      <c r="J67" s="175"/>
      <c r="K67" s="176"/>
      <c r="L67" s="173"/>
      <c r="M67" s="174"/>
      <c r="N67" s="175">
        <v>3</v>
      </c>
      <c r="O67" s="176"/>
      <c r="P67" s="173"/>
      <c r="Q67" s="174"/>
      <c r="R67" s="175"/>
      <c r="S67" s="176"/>
      <c r="T67" s="173"/>
      <c r="U67" s="174"/>
      <c r="V67" s="175"/>
      <c r="W67" s="176"/>
      <c r="X67" s="173">
        <v>2</v>
      </c>
      <c r="Y67" s="174"/>
      <c r="Z67" s="175">
        <v>2</v>
      </c>
      <c r="AA67" s="176"/>
      <c r="AB67" s="173">
        <v>1</v>
      </c>
      <c r="AC67" s="174"/>
      <c r="AD67" s="175">
        <v>1</v>
      </c>
      <c r="AE67" s="176"/>
      <c r="AF67" s="181"/>
      <c r="AG67" s="171"/>
      <c r="AH67" s="171"/>
      <c r="AI67" s="172"/>
      <c r="AJ67" s="173"/>
      <c r="AK67" s="174">
        <v>1</v>
      </c>
      <c r="AL67" s="175"/>
      <c r="AM67" s="176">
        <v>1</v>
      </c>
      <c r="AN67" s="173"/>
      <c r="AO67" s="174">
        <v>2</v>
      </c>
      <c r="AP67" s="175"/>
      <c r="AQ67" s="176">
        <v>2</v>
      </c>
      <c r="AR67" s="173"/>
      <c r="AS67" s="174"/>
      <c r="AT67" s="175"/>
      <c r="AU67" s="176"/>
      <c r="AV67" s="296"/>
      <c r="AW67" s="180"/>
      <c r="AX67" s="174"/>
      <c r="AY67" s="175"/>
      <c r="AZ67" s="176"/>
      <c r="BA67" s="173"/>
      <c r="BB67" s="174"/>
      <c r="BC67" s="175"/>
      <c r="BD67" s="176"/>
      <c r="BE67" s="173"/>
      <c r="BF67" s="174"/>
      <c r="BG67" s="175"/>
      <c r="BH67" s="176"/>
      <c r="BI67" s="173"/>
      <c r="BJ67" s="174"/>
      <c r="BK67" s="175"/>
      <c r="BL67" s="176"/>
      <c r="BM67" s="173"/>
      <c r="BN67" s="174"/>
      <c r="BO67" s="175"/>
      <c r="BP67" s="176"/>
      <c r="BQ67" s="173"/>
      <c r="BR67" s="174"/>
      <c r="BS67" s="175"/>
      <c r="BT67" s="176"/>
      <c r="BU67" s="173"/>
      <c r="BV67" s="174"/>
      <c r="BW67" s="175"/>
      <c r="BX67" s="176"/>
      <c r="BY67" s="173"/>
      <c r="BZ67" s="174"/>
      <c r="CA67" s="175"/>
      <c r="CB67" s="176"/>
      <c r="CC67" s="173"/>
      <c r="CD67" s="174"/>
      <c r="CE67" s="175"/>
      <c r="CF67" s="176"/>
      <c r="CG67" s="173">
        <v>3</v>
      </c>
      <c r="CH67" s="174"/>
      <c r="CI67" s="175"/>
      <c r="CJ67" s="176"/>
      <c r="CK67" s="178"/>
      <c r="CL67" s="179"/>
      <c r="CM67" s="175"/>
      <c r="CN67" s="176"/>
      <c r="CO67" s="175"/>
      <c r="CP67" s="174"/>
      <c r="CQ67" s="175"/>
      <c r="CR67" s="176"/>
      <c r="CS67" s="173"/>
      <c r="CT67" s="174"/>
      <c r="CU67" s="175"/>
      <c r="CV67" s="177"/>
      <c r="CW67" s="155"/>
      <c r="CX67" s="157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56" t="s">
        <v>304</v>
      </c>
      <c r="EB67" s="149">
        <v>8.6956521739130432E-2</v>
      </c>
      <c r="EC67" s="149">
        <v>0</v>
      </c>
      <c r="ED67" s="149"/>
      <c r="EE67" s="149"/>
    </row>
    <row r="68" spans="1:135" ht="15" hidden="1" x14ac:dyDescent="0.25">
      <c r="A68" s="312"/>
      <c r="B68" s="168" t="s">
        <v>307</v>
      </c>
      <c r="C68" s="208"/>
      <c r="D68" s="180"/>
      <c r="E68" s="174"/>
      <c r="F68" s="175">
        <v>3</v>
      </c>
      <c r="G68" s="176"/>
      <c r="H68" s="173"/>
      <c r="I68" s="174"/>
      <c r="J68" s="175"/>
      <c r="K68" s="176"/>
      <c r="L68" s="173">
        <v>2</v>
      </c>
      <c r="M68" s="174"/>
      <c r="N68" s="175"/>
      <c r="O68" s="176"/>
      <c r="P68" s="173">
        <v>1</v>
      </c>
      <c r="Q68" s="174"/>
      <c r="R68" s="175"/>
      <c r="S68" s="176"/>
      <c r="T68" s="173"/>
      <c r="U68" s="174"/>
      <c r="V68" s="175">
        <v>1</v>
      </c>
      <c r="W68" s="176"/>
      <c r="X68" s="173"/>
      <c r="Y68" s="174"/>
      <c r="Z68" s="175"/>
      <c r="AA68" s="176"/>
      <c r="AB68" s="173"/>
      <c r="AC68" s="174"/>
      <c r="AD68" s="175"/>
      <c r="AE68" s="176"/>
      <c r="AF68" s="173"/>
      <c r="AG68" s="174"/>
      <c r="AH68" s="175"/>
      <c r="AI68" s="176"/>
      <c r="AJ68" s="181"/>
      <c r="AK68" s="171"/>
      <c r="AL68" s="171"/>
      <c r="AM68" s="172"/>
      <c r="AN68" s="173">
        <v>3</v>
      </c>
      <c r="AO68" s="174"/>
      <c r="AP68" s="175">
        <v>2</v>
      </c>
      <c r="AQ68" s="176"/>
      <c r="AR68" s="173"/>
      <c r="AS68" s="174"/>
      <c r="AT68" s="175"/>
      <c r="AU68" s="176"/>
      <c r="AV68" s="296"/>
      <c r="AW68" s="180"/>
      <c r="AX68" s="174"/>
      <c r="AY68" s="175"/>
      <c r="AZ68" s="176"/>
      <c r="BA68" s="173"/>
      <c r="BB68" s="174"/>
      <c r="BC68" s="175"/>
      <c r="BD68" s="176"/>
      <c r="BE68" s="173"/>
      <c r="BF68" s="174"/>
      <c r="BG68" s="175"/>
      <c r="BH68" s="176"/>
      <c r="BI68" s="173"/>
      <c r="BJ68" s="174"/>
      <c r="BK68" s="175"/>
      <c r="BL68" s="176"/>
      <c r="BM68" s="173"/>
      <c r="BN68" s="174"/>
      <c r="BO68" s="175"/>
      <c r="BP68" s="176"/>
      <c r="BQ68" s="173"/>
      <c r="BR68" s="174"/>
      <c r="BS68" s="175"/>
      <c r="BT68" s="176"/>
      <c r="BU68" s="173"/>
      <c r="BV68" s="174"/>
      <c r="BW68" s="175"/>
      <c r="BX68" s="176"/>
      <c r="BY68" s="173"/>
      <c r="BZ68" s="174"/>
      <c r="CA68" s="175"/>
      <c r="CB68" s="176"/>
      <c r="CC68" s="173"/>
      <c r="CD68" s="174"/>
      <c r="CE68" s="175"/>
      <c r="CF68" s="176"/>
      <c r="CG68" s="173"/>
      <c r="CH68" s="174"/>
      <c r="CI68" s="175"/>
      <c r="CJ68" s="176"/>
      <c r="CK68" s="178"/>
      <c r="CL68" s="179"/>
      <c r="CM68" s="175"/>
      <c r="CN68" s="176"/>
      <c r="CO68" s="175"/>
      <c r="CP68" s="174"/>
      <c r="CQ68" s="175"/>
      <c r="CR68" s="176"/>
      <c r="CS68" s="173"/>
      <c r="CT68" s="174"/>
      <c r="CU68" s="175"/>
      <c r="CV68" s="177"/>
      <c r="CW68" s="155"/>
      <c r="CX68" s="157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56" t="s">
        <v>305</v>
      </c>
      <c r="EB68" s="149">
        <v>0.13043478260869565</v>
      </c>
      <c r="EC68" s="149">
        <v>0</v>
      </c>
      <c r="ED68" s="149"/>
      <c r="EE68" s="149"/>
    </row>
    <row r="69" spans="1:135" ht="15" hidden="1" x14ac:dyDescent="0.25">
      <c r="A69" s="312"/>
      <c r="B69" s="168" t="s">
        <v>308</v>
      </c>
      <c r="C69" s="208"/>
      <c r="D69" s="180">
        <v>3</v>
      </c>
      <c r="E69" s="174"/>
      <c r="F69" s="175">
        <v>3</v>
      </c>
      <c r="G69" s="176"/>
      <c r="H69" s="173"/>
      <c r="I69" s="174"/>
      <c r="J69" s="175"/>
      <c r="K69" s="176"/>
      <c r="L69" s="173"/>
      <c r="M69" s="174"/>
      <c r="N69" s="175"/>
      <c r="O69" s="176"/>
      <c r="P69" s="173">
        <v>1</v>
      </c>
      <c r="Q69" s="174"/>
      <c r="R69" s="175">
        <v>1</v>
      </c>
      <c r="S69" s="176"/>
      <c r="T69" s="173"/>
      <c r="U69" s="174"/>
      <c r="V69" s="175"/>
      <c r="W69" s="176"/>
      <c r="X69" s="173"/>
      <c r="Y69" s="174"/>
      <c r="Z69" s="175"/>
      <c r="AA69" s="176"/>
      <c r="AB69" s="173"/>
      <c r="AC69" s="174"/>
      <c r="AD69" s="175"/>
      <c r="AE69" s="176"/>
      <c r="AF69" s="173"/>
      <c r="AG69" s="174"/>
      <c r="AH69" s="175"/>
      <c r="AI69" s="176"/>
      <c r="AJ69" s="173">
        <v>2</v>
      </c>
      <c r="AK69" s="174"/>
      <c r="AL69" s="175">
        <v>2</v>
      </c>
      <c r="AM69" s="176"/>
      <c r="AN69" s="181"/>
      <c r="AO69" s="171"/>
      <c r="AP69" s="171"/>
      <c r="AQ69" s="172"/>
      <c r="AR69" s="173"/>
      <c r="AS69" s="174"/>
      <c r="AT69" s="175"/>
      <c r="AU69" s="176"/>
      <c r="AV69" s="296"/>
      <c r="AW69" s="180"/>
      <c r="AX69" s="174"/>
      <c r="AY69" s="175"/>
      <c r="AZ69" s="176"/>
      <c r="BA69" s="173"/>
      <c r="BB69" s="174"/>
      <c r="BC69" s="175"/>
      <c r="BD69" s="176"/>
      <c r="BE69" s="173"/>
      <c r="BF69" s="174"/>
      <c r="BG69" s="175"/>
      <c r="BH69" s="176"/>
      <c r="BI69" s="173"/>
      <c r="BJ69" s="174"/>
      <c r="BK69" s="175"/>
      <c r="BL69" s="176"/>
      <c r="BM69" s="173"/>
      <c r="BN69" s="174"/>
      <c r="BO69" s="175"/>
      <c r="BP69" s="176"/>
      <c r="BQ69" s="173"/>
      <c r="BR69" s="174"/>
      <c r="BS69" s="175"/>
      <c r="BT69" s="176"/>
      <c r="BU69" s="173"/>
      <c r="BV69" s="174"/>
      <c r="BW69" s="175"/>
      <c r="BX69" s="176"/>
      <c r="BY69" s="173"/>
      <c r="BZ69" s="174"/>
      <c r="CA69" s="175"/>
      <c r="CB69" s="176"/>
      <c r="CC69" s="173"/>
      <c r="CD69" s="174"/>
      <c r="CE69" s="175"/>
      <c r="CF69" s="176"/>
      <c r="CG69" s="173"/>
      <c r="CH69" s="174"/>
      <c r="CI69" s="175"/>
      <c r="CJ69" s="176"/>
      <c r="CK69" s="178"/>
      <c r="CL69" s="179"/>
      <c r="CM69" s="175"/>
      <c r="CN69" s="176"/>
      <c r="CO69" s="175"/>
      <c r="CP69" s="174"/>
      <c r="CQ69" s="175"/>
      <c r="CR69" s="176"/>
      <c r="CS69" s="173"/>
      <c r="CT69" s="174"/>
      <c r="CU69" s="175"/>
      <c r="CV69" s="177"/>
      <c r="CW69" s="155"/>
      <c r="CX69" s="157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56" t="s">
        <v>306</v>
      </c>
      <c r="EB69" s="149">
        <v>0</v>
      </c>
      <c r="EC69" s="149">
        <v>4.3478260869565216E-2</v>
      </c>
      <c r="ED69" s="149"/>
      <c r="EE69" s="149"/>
    </row>
    <row r="70" spans="1:135" ht="15" hidden="1" x14ac:dyDescent="0.25">
      <c r="A70" s="312"/>
      <c r="B70" s="168" t="s">
        <v>680</v>
      </c>
      <c r="C70" s="208"/>
      <c r="D70" s="180"/>
      <c r="E70" s="174"/>
      <c r="F70" s="175"/>
      <c r="G70" s="176"/>
      <c r="H70" s="173"/>
      <c r="I70" s="174"/>
      <c r="J70" s="175"/>
      <c r="K70" s="176"/>
      <c r="L70" s="173"/>
      <c r="M70" s="174"/>
      <c r="N70" s="175"/>
      <c r="O70" s="176"/>
      <c r="P70" s="173"/>
      <c r="Q70" s="174"/>
      <c r="R70" s="175"/>
      <c r="S70" s="176"/>
      <c r="T70" s="173"/>
      <c r="U70" s="174"/>
      <c r="V70" s="175"/>
      <c r="W70" s="176"/>
      <c r="X70" s="173"/>
      <c r="Y70" s="174"/>
      <c r="Z70" s="175"/>
      <c r="AA70" s="176"/>
      <c r="AB70" s="173"/>
      <c r="AC70" s="174"/>
      <c r="AD70" s="175"/>
      <c r="AE70" s="176"/>
      <c r="AF70" s="173"/>
      <c r="AG70" s="174"/>
      <c r="AH70" s="175"/>
      <c r="AI70" s="176"/>
      <c r="AJ70" s="173"/>
      <c r="AK70" s="174"/>
      <c r="AL70" s="175"/>
      <c r="AM70" s="176"/>
      <c r="AN70" s="173"/>
      <c r="AO70" s="174"/>
      <c r="AP70" s="175"/>
      <c r="AQ70" s="176"/>
      <c r="AR70" s="181"/>
      <c r="AS70" s="171"/>
      <c r="AT70" s="171"/>
      <c r="AU70" s="172"/>
      <c r="AV70" s="296"/>
      <c r="AW70" s="180"/>
      <c r="AX70" s="174"/>
      <c r="AY70" s="175"/>
      <c r="AZ70" s="176"/>
      <c r="BA70" s="173"/>
      <c r="BB70" s="174"/>
      <c r="BC70" s="175"/>
      <c r="BD70" s="176"/>
      <c r="BE70" s="173"/>
      <c r="BF70" s="174"/>
      <c r="BG70" s="175"/>
      <c r="BH70" s="176"/>
      <c r="BI70" s="173"/>
      <c r="BJ70" s="174"/>
      <c r="BK70" s="175"/>
      <c r="BL70" s="176"/>
      <c r="BM70" s="173"/>
      <c r="BN70" s="174"/>
      <c r="BO70" s="175"/>
      <c r="BP70" s="176"/>
      <c r="BQ70" s="173"/>
      <c r="BR70" s="174"/>
      <c r="BS70" s="175"/>
      <c r="BT70" s="176"/>
      <c r="BU70" s="173"/>
      <c r="BV70" s="174"/>
      <c r="BW70" s="175"/>
      <c r="BX70" s="176"/>
      <c r="BY70" s="173"/>
      <c r="BZ70" s="174"/>
      <c r="CA70" s="175"/>
      <c r="CB70" s="176"/>
      <c r="CC70" s="173"/>
      <c r="CD70" s="174"/>
      <c r="CE70" s="175"/>
      <c r="CF70" s="176"/>
      <c r="CG70" s="173"/>
      <c r="CH70" s="174"/>
      <c r="CI70" s="175"/>
      <c r="CJ70" s="176"/>
      <c r="CK70" s="178"/>
      <c r="CL70" s="179"/>
      <c r="CM70" s="175"/>
      <c r="CN70" s="176"/>
      <c r="CO70" s="175"/>
      <c r="CP70" s="174"/>
      <c r="CQ70" s="175"/>
      <c r="CR70" s="176"/>
      <c r="CS70" s="173"/>
      <c r="CT70" s="174"/>
      <c r="CU70" s="175"/>
      <c r="CV70" s="177"/>
      <c r="CW70" s="155"/>
      <c r="CX70" s="157"/>
      <c r="DP70" s="149"/>
      <c r="DQ70" s="149"/>
      <c r="DR70" s="149"/>
      <c r="DS70" s="149"/>
      <c r="DT70" s="149"/>
      <c r="DU70" s="149"/>
      <c r="DV70" s="149"/>
      <c r="DW70" s="149"/>
      <c r="DX70" s="149"/>
      <c r="DY70" s="149"/>
      <c r="DZ70" s="149"/>
      <c r="EA70" s="156" t="s">
        <v>307</v>
      </c>
      <c r="EB70" s="149">
        <v>0.13043478260869565</v>
      </c>
      <c r="EC70" s="149">
        <v>0.21739130434782608</v>
      </c>
      <c r="ED70" s="149"/>
      <c r="EE70" s="149"/>
    </row>
    <row r="71" spans="1:135" s="209" customFormat="1" ht="15" hidden="1" x14ac:dyDescent="0.25">
      <c r="A71" s="312"/>
      <c r="B71" s="184"/>
      <c r="C71" s="187"/>
      <c r="D71" s="282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327"/>
      <c r="AR71" s="282"/>
      <c r="AS71" s="283"/>
      <c r="AT71" s="283"/>
      <c r="AU71" s="283"/>
      <c r="AV71" s="296"/>
      <c r="AW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J71" s="283"/>
      <c r="BK71" s="283"/>
      <c r="BL71" s="283"/>
      <c r="BM71" s="283"/>
      <c r="BN71" s="283"/>
      <c r="BO71" s="283"/>
      <c r="BP71" s="283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327"/>
      <c r="CW71" s="155"/>
      <c r="CX71" s="157"/>
      <c r="CY71" s="145"/>
      <c r="CZ71" s="145"/>
      <c r="DA71" s="145"/>
      <c r="DB71" s="145"/>
      <c r="DC71" s="145"/>
      <c r="DD71" s="145"/>
      <c r="DE71" s="145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156" t="s">
        <v>308</v>
      </c>
      <c r="EB71" s="149">
        <v>0.13043478260869565</v>
      </c>
      <c r="EC71" s="149">
        <v>0.13043478260869565</v>
      </c>
      <c r="ED71" s="210"/>
      <c r="EE71" s="210"/>
    </row>
    <row r="72" spans="1:135" ht="15" hidden="1" x14ac:dyDescent="0.25">
      <c r="A72" s="312"/>
      <c r="B72" s="168" t="s">
        <v>117</v>
      </c>
      <c r="C72" s="208"/>
      <c r="D72" s="180"/>
      <c r="E72" s="174"/>
      <c r="F72" s="175"/>
      <c r="G72" s="176"/>
      <c r="H72" s="173"/>
      <c r="I72" s="174"/>
      <c r="J72" s="175"/>
      <c r="K72" s="176"/>
      <c r="L72" s="173"/>
      <c r="M72" s="174"/>
      <c r="N72" s="175"/>
      <c r="O72" s="176"/>
      <c r="P72" s="173"/>
      <c r="Q72" s="174"/>
      <c r="R72" s="175"/>
      <c r="S72" s="176"/>
      <c r="T72" s="173"/>
      <c r="U72" s="174"/>
      <c r="V72" s="175"/>
      <c r="W72" s="176"/>
      <c r="X72" s="173"/>
      <c r="Y72" s="174"/>
      <c r="Z72" s="175"/>
      <c r="AA72" s="176"/>
      <c r="AB72" s="173"/>
      <c r="AC72" s="174"/>
      <c r="AD72" s="175"/>
      <c r="AE72" s="176"/>
      <c r="AF72" s="173"/>
      <c r="AG72" s="174"/>
      <c r="AH72" s="175"/>
      <c r="AI72" s="176"/>
      <c r="AJ72" s="173"/>
      <c r="AK72" s="174"/>
      <c r="AL72" s="175"/>
      <c r="AM72" s="176"/>
      <c r="AN72" s="173"/>
      <c r="AO72" s="174"/>
      <c r="AP72" s="175"/>
      <c r="AQ72" s="176"/>
      <c r="AR72" s="173"/>
      <c r="AS72" s="174">
        <v>1</v>
      </c>
      <c r="AT72" s="175"/>
      <c r="AU72" s="176">
        <v>1</v>
      </c>
      <c r="AV72" s="296"/>
      <c r="AW72" s="170"/>
      <c r="AX72" s="171"/>
      <c r="AY72" s="171"/>
      <c r="AZ72" s="172"/>
      <c r="BA72" s="173"/>
      <c r="BB72" s="174"/>
      <c r="BC72" s="175"/>
      <c r="BD72" s="176"/>
      <c r="BE72" s="173"/>
      <c r="BF72" s="174"/>
      <c r="BG72" s="175"/>
      <c r="BH72" s="176"/>
      <c r="BI72" s="173"/>
      <c r="BJ72" s="174"/>
      <c r="BK72" s="175"/>
      <c r="BL72" s="176"/>
      <c r="BM72" s="173"/>
      <c r="BN72" s="174"/>
      <c r="BO72" s="175"/>
      <c r="BP72" s="176"/>
      <c r="BQ72" s="173"/>
      <c r="BR72" s="174"/>
      <c r="BS72" s="175"/>
      <c r="BT72" s="176"/>
      <c r="BU72" s="173"/>
      <c r="BV72" s="174"/>
      <c r="BW72" s="175"/>
      <c r="BX72" s="176"/>
      <c r="BY72" s="173"/>
      <c r="BZ72" s="174"/>
      <c r="CA72" s="175"/>
      <c r="CB72" s="176"/>
      <c r="CC72" s="173">
        <v>3</v>
      </c>
      <c r="CD72" s="174"/>
      <c r="CE72" s="175"/>
      <c r="CF72" s="176"/>
      <c r="CG72" s="173">
        <v>2</v>
      </c>
      <c r="CH72" s="174"/>
      <c r="CI72" s="175">
        <v>2</v>
      </c>
      <c r="CJ72" s="176"/>
      <c r="CK72" s="178">
        <v>1</v>
      </c>
      <c r="CL72" s="179"/>
      <c r="CM72" s="175">
        <v>1</v>
      </c>
      <c r="CN72" s="176"/>
      <c r="CO72" s="175"/>
      <c r="CP72" s="174"/>
      <c r="CQ72" s="175"/>
      <c r="CR72" s="176"/>
      <c r="CS72" s="173"/>
      <c r="CT72" s="174"/>
      <c r="CU72" s="175"/>
      <c r="CV72" s="177"/>
      <c r="CW72" s="155"/>
      <c r="CX72" s="157"/>
      <c r="DP72" s="149"/>
      <c r="DQ72" s="149"/>
      <c r="DR72" s="149"/>
      <c r="DS72" s="149"/>
      <c r="DT72" s="149"/>
      <c r="DU72" s="149"/>
      <c r="DV72" s="149"/>
      <c r="DW72" s="149"/>
      <c r="DX72" s="149"/>
      <c r="DY72" s="149"/>
      <c r="DZ72" s="149"/>
      <c r="EA72" s="156" t="s">
        <v>680</v>
      </c>
      <c r="EB72" s="149">
        <v>0</v>
      </c>
      <c r="EC72" s="149">
        <v>0.30434782608695654</v>
      </c>
      <c r="ED72" s="149"/>
      <c r="EE72" s="149"/>
    </row>
    <row r="73" spans="1:135" ht="15" hidden="1" x14ac:dyDescent="0.25">
      <c r="A73" s="312"/>
      <c r="B73" s="168" t="s">
        <v>118</v>
      </c>
      <c r="C73" s="208"/>
      <c r="D73" s="180"/>
      <c r="E73" s="174"/>
      <c r="F73" s="175"/>
      <c r="G73" s="176"/>
      <c r="H73" s="173"/>
      <c r="I73" s="174"/>
      <c r="J73" s="175"/>
      <c r="K73" s="176"/>
      <c r="L73" s="173"/>
      <c r="M73" s="174"/>
      <c r="N73" s="175"/>
      <c r="O73" s="176">
        <v>3</v>
      </c>
      <c r="P73" s="173"/>
      <c r="Q73" s="174"/>
      <c r="R73" s="175"/>
      <c r="S73" s="176"/>
      <c r="T73" s="173"/>
      <c r="U73" s="174">
        <v>3</v>
      </c>
      <c r="V73" s="175"/>
      <c r="W73" s="176"/>
      <c r="X73" s="173"/>
      <c r="Y73" s="174"/>
      <c r="Z73" s="175"/>
      <c r="AA73" s="176"/>
      <c r="AB73" s="173"/>
      <c r="AC73" s="174"/>
      <c r="AD73" s="175"/>
      <c r="AE73" s="176"/>
      <c r="AF73" s="173"/>
      <c r="AG73" s="174"/>
      <c r="AH73" s="175"/>
      <c r="AI73" s="176"/>
      <c r="AJ73" s="173"/>
      <c r="AK73" s="174"/>
      <c r="AL73" s="175"/>
      <c r="AM73" s="176">
        <v>2</v>
      </c>
      <c r="AN73" s="173"/>
      <c r="AO73" s="174"/>
      <c r="AP73" s="175"/>
      <c r="AQ73" s="176"/>
      <c r="AR73" s="173"/>
      <c r="AS73" s="174">
        <v>2</v>
      </c>
      <c r="AT73" s="175"/>
      <c r="AU73" s="176">
        <v>1</v>
      </c>
      <c r="AV73" s="296"/>
      <c r="AW73" s="180"/>
      <c r="AX73" s="174"/>
      <c r="AY73" s="175"/>
      <c r="AZ73" s="176"/>
      <c r="BA73" s="181"/>
      <c r="BB73" s="171"/>
      <c r="BC73" s="171"/>
      <c r="BD73" s="172"/>
      <c r="BE73" s="173"/>
      <c r="BF73" s="174"/>
      <c r="BG73" s="175"/>
      <c r="BH73" s="176"/>
      <c r="BI73" s="173"/>
      <c r="BJ73" s="174"/>
      <c r="BK73" s="175"/>
      <c r="BL73" s="176"/>
      <c r="BM73" s="173"/>
      <c r="BN73" s="174"/>
      <c r="BO73" s="175"/>
      <c r="BP73" s="176"/>
      <c r="BQ73" s="173">
        <v>3</v>
      </c>
      <c r="BR73" s="174"/>
      <c r="BS73" s="175">
        <v>2</v>
      </c>
      <c r="BT73" s="176"/>
      <c r="BU73" s="173"/>
      <c r="BV73" s="174"/>
      <c r="BW73" s="175"/>
      <c r="BX73" s="176"/>
      <c r="BY73" s="173">
        <v>1</v>
      </c>
      <c r="BZ73" s="174"/>
      <c r="CA73" s="175">
        <v>1</v>
      </c>
      <c r="CB73" s="176"/>
      <c r="CC73" s="173"/>
      <c r="CD73" s="174"/>
      <c r="CE73" s="175">
        <v>3</v>
      </c>
      <c r="CF73" s="176"/>
      <c r="CG73" s="173">
        <v>2</v>
      </c>
      <c r="CH73" s="174"/>
      <c r="CI73" s="175"/>
      <c r="CJ73" s="176"/>
      <c r="CK73" s="178"/>
      <c r="CL73" s="179"/>
      <c r="CM73" s="175"/>
      <c r="CN73" s="176"/>
      <c r="CO73" s="175">
        <v>1</v>
      </c>
      <c r="CP73" s="174"/>
      <c r="CQ73" s="175"/>
      <c r="CR73" s="176"/>
      <c r="CS73" s="173"/>
      <c r="CT73" s="174"/>
      <c r="CU73" s="175"/>
      <c r="CV73" s="177"/>
      <c r="CW73" s="155"/>
      <c r="CX73" s="157"/>
      <c r="DP73" s="149"/>
      <c r="DQ73" s="149"/>
      <c r="DR73" s="149"/>
      <c r="DS73" s="149"/>
      <c r="DT73" s="149"/>
      <c r="DU73" s="149"/>
      <c r="DV73" s="149"/>
      <c r="DW73" s="149"/>
      <c r="DX73" s="149"/>
      <c r="DY73" s="149"/>
      <c r="DZ73" s="149"/>
      <c r="EA73" s="156" t="s">
        <v>117</v>
      </c>
      <c r="EB73" s="149">
        <v>0.30434782608695654</v>
      </c>
      <c r="EC73" s="149">
        <v>0</v>
      </c>
      <c r="ED73" s="149"/>
      <c r="EE73" s="149"/>
    </row>
    <row r="74" spans="1:135" ht="15" hidden="1" x14ac:dyDescent="0.25">
      <c r="A74" s="312"/>
      <c r="B74" s="184" t="s">
        <v>119</v>
      </c>
      <c r="C74" s="187"/>
      <c r="D74" s="180"/>
      <c r="E74" s="174"/>
      <c r="F74" s="175"/>
      <c r="G74" s="176"/>
      <c r="H74" s="173"/>
      <c r="I74" s="174">
        <v>1</v>
      </c>
      <c r="J74" s="175"/>
      <c r="K74" s="176">
        <v>1</v>
      </c>
      <c r="L74" s="173"/>
      <c r="M74" s="174"/>
      <c r="N74" s="175"/>
      <c r="O74" s="176"/>
      <c r="P74" s="173"/>
      <c r="Q74" s="174"/>
      <c r="R74" s="175"/>
      <c r="S74" s="176"/>
      <c r="T74" s="173"/>
      <c r="U74" s="174">
        <v>3</v>
      </c>
      <c r="V74" s="175"/>
      <c r="W74" s="176">
        <v>3</v>
      </c>
      <c r="X74" s="173"/>
      <c r="Y74" s="174"/>
      <c r="Z74" s="175"/>
      <c r="AA74" s="176"/>
      <c r="AB74" s="173"/>
      <c r="AC74" s="174"/>
      <c r="AD74" s="175"/>
      <c r="AE74" s="176"/>
      <c r="AF74" s="173"/>
      <c r="AG74" s="174"/>
      <c r="AH74" s="175"/>
      <c r="AI74" s="176"/>
      <c r="AJ74" s="173"/>
      <c r="AK74" s="174"/>
      <c r="AL74" s="175"/>
      <c r="AM74" s="176"/>
      <c r="AN74" s="173"/>
      <c r="AO74" s="174"/>
      <c r="AP74" s="175"/>
      <c r="AQ74" s="176"/>
      <c r="AR74" s="173"/>
      <c r="AS74" s="174">
        <v>2</v>
      </c>
      <c r="AT74" s="175"/>
      <c r="AU74" s="176">
        <v>2</v>
      </c>
      <c r="AV74" s="296"/>
      <c r="AW74" s="180">
        <v>2</v>
      </c>
      <c r="AX74" s="174"/>
      <c r="AY74" s="175">
        <v>2</v>
      </c>
      <c r="AZ74" s="176"/>
      <c r="BA74" s="173"/>
      <c r="BB74" s="174"/>
      <c r="BC74" s="175"/>
      <c r="BD74" s="176"/>
      <c r="BE74" s="181"/>
      <c r="BF74" s="171"/>
      <c r="BG74" s="171"/>
      <c r="BH74" s="172"/>
      <c r="BI74" s="173"/>
      <c r="BJ74" s="174"/>
      <c r="BK74" s="175"/>
      <c r="BL74" s="176"/>
      <c r="BM74" s="173"/>
      <c r="BN74" s="174"/>
      <c r="BO74" s="175"/>
      <c r="BP74" s="176"/>
      <c r="BQ74" s="173"/>
      <c r="BR74" s="174"/>
      <c r="BS74" s="175"/>
      <c r="BT74" s="176"/>
      <c r="BU74" s="173"/>
      <c r="BV74" s="174"/>
      <c r="BW74" s="175"/>
      <c r="BX74" s="176"/>
      <c r="BY74" s="173"/>
      <c r="BZ74" s="174"/>
      <c r="CA74" s="175"/>
      <c r="CB74" s="176"/>
      <c r="CC74" s="173"/>
      <c r="CD74" s="174"/>
      <c r="CE74" s="175"/>
      <c r="CF74" s="176"/>
      <c r="CG74" s="173">
        <v>3</v>
      </c>
      <c r="CH74" s="174"/>
      <c r="CI74" s="175">
        <v>3</v>
      </c>
      <c r="CJ74" s="176"/>
      <c r="CK74" s="178">
        <v>1</v>
      </c>
      <c r="CL74" s="179"/>
      <c r="CM74" s="175">
        <v>1</v>
      </c>
      <c r="CN74" s="176"/>
      <c r="CO74" s="175"/>
      <c r="CP74" s="174"/>
      <c r="CQ74" s="175"/>
      <c r="CR74" s="176"/>
      <c r="CS74" s="173"/>
      <c r="CT74" s="174"/>
      <c r="CU74" s="175"/>
      <c r="CV74" s="177"/>
      <c r="CW74" s="155"/>
      <c r="CX74" s="157"/>
      <c r="DP74" s="149"/>
      <c r="DQ74" s="149"/>
      <c r="DR74" s="149"/>
      <c r="DS74" s="149"/>
      <c r="DT74" s="149"/>
      <c r="DU74" s="149"/>
      <c r="DV74" s="149"/>
      <c r="DW74" s="149"/>
      <c r="DX74" s="149"/>
      <c r="DY74" s="149"/>
      <c r="DZ74" s="149"/>
      <c r="EA74" s="156" t="s">
        <v>118</v>
      </c>
      <c r="EB74" s="149">
        <v>8.6956521739130432E-2</v>
      </c>
      <c r="EC74" s="149">
        <v>4.3478260869565216E-2</v>
      </c>
      <c r="ED74" s="149"/>
      <c r="EE74" s="149"/>
    </row>
    <row r="75" spans="1:135" ht="15" hidden="1" x14ac:dyDescent="0.25">
      <c r="A75" s="312"/>
      <c r="B75" s="184" t="s">
        <v>320</v>
      </c>
      <c r="C75" s="187"/>
      <c r="D75" s="180"/>
      <c r="E75" s="174">
        <v>2</v>
      </c>
      <c r="F75" s="175"/>
      <c r="G75" s="176">
        <v>3</v>
      </c>
      <c r="H75" s="173"/>
      <c r="I75" s="174">
        <v>3</v>
      </c>
      <c r="J75" s="175"/>
      <c r="K75" s="176"/>
      <c r="L75" s="173"/>
      <c r="M75" s="174"/>
      <c r="N75" s="175"/>
      <c r="O75" s="176"/>
      <c r="P75" s="173"/>
      <c r="Q75" s="174"/>
      <c r="R75" s="175"/>
      <c r="S75" s="176"/>
      <c r="T75" s="173"/>
      <c r="U75" s="174"/>
      <c r="V75" s="175"/>
      <c r="W75" s="176"/>
      <c r="X75" s="173"/>
      <c r="Y75" s="174"/>
      <c r="Z75" s="175"/>
      <c r="AA75" s="176"/>
      <c r="AB75" s="173"/>
      <c r="AC75" s="174"/>
      <c r="AD75" s="175"/>
      <c r="AE75" s="176"/>
      <c r="AF75" s="173"/>
      <c r="AG75" s="174"/>
      <c r="AH75" s="175"/>
      <c r="AI75" s="176"/>
      <c r="AJ75" s="173"/>
      <c r="AK75" s="174"/>
      <c r="AL75" s="175"/>
      <c r="AM75" s="176"/>
      <c r="AN75" s="173"/>
      <c r="AO75" s="174">
        <v>1</v>
      </c>
      <c r="AP75" s="175"/>
      <c r="AQ75" s="176">
        <v>2</v>
      </c>
      <c r="AR75" s="173"/>
      <c r="AS75" s="174"/>
      <c r="AT75" s="175"/>
      <c r="AU75" s="176">
        <v>1</v>
      </c>
      <c r="AV75" s="296"/>
      <c r="AW75" s="180">
        <v>3</v>
      </c>
      <c r="AX75" s="174"/>
      <c r="AY75" s="175"/>
      <c r="AZ75" s="176"/>
      <c r="BA75" s="173"/>
      <c r="BB75" s="174"/>
      <c r="BC75" s="175"/>
      <c r="BD75" s="176"/>
      <c r="BE75" s="173"/>
      <c r="BF75" s="174"/>
      <c r="BG75" s="175"/>
      <c r="BH75" s="176"/>
      <c r="BI75" s="181"/>
      <c r="BJ75" s="171"/>
      <c r="BK75" s="171"/>
      <c r="BL75" s="172"/>
      <c r="BM75" s="173"/>
      <c r="BN75" s="174"/>
      <c r="BO75" s="175"/>
      <c r="BP75" s="176"/>
      <c r="BQ75" s="173"/>
      <c r="BR75" s="174"/>
      <c r="BS75" s="175"/>
      <c r="BT75" s="176"/>
      <c r="BU75" s="173"/>
      <c r="BV75" s="174"/>
      <c r="BW75" s="175">
        <v>2</v>
      </c>
      <c r="BX75" s="176"/>
      <c r="BY75" s="173"/>
      <c r="BZ75" s="174"/>
      <c r="CA75" s="175"/>
      <c r="CB75" s="176"/>
      <c r="CC75" s="173"/>
      <c r="CD75" s="174"/>
      <c r="CE75" s="175"/>
      <c r="CF75" s="176"/>
      <c r="CG75" s="173">
        <v>1</v>
      </c>
      <c r="CH75" s="174"/>
      <c r="CI75" s="175">
        <v>3</v>
      </c>
      <c r="CJ75" s="176"/>
      <c r="CK75" s="178">
        <v>2</v>
      </c>
      <c r="CL75" s="179"/>
      <c r="CM75" s="175">
        <v>1</v>
      </c>
      <c r="CN75" s="176"/>
      <c r="CO75" s="175"/>
      <c r="CP75" s="174"/>
      <c r="CQ75" s="175"/>
      <c r="CR75" s="176"/>
      <c r="CS75" s="173"/>
      <c r="CT75" s="174"/>
      <c r="CU75" s="175"/>
      <c r="CV75" s="177"/>
      <c r="CW75" s="155"/>
      <c r="CX75" s="157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83" t="s">
        <v>119</v>
      </c>
      <c r="EB75" s="149">
        <v>4.3478260869565216E-2</v>
      </c>
      <c r="EC75" s="149">
        <v>0</v>
      </c>
      <c r="ED75" s="149"/>
      <c r="EE75" s="149"/>
    </row>
    <row r="76" spans="1:135" ht="15" hidden="1" x14ac:dyDescent="0.25">
      <c r="A76" s="312"/>
      <c r="B76" s="184" t="s">
        <v>321</v>
      </c>
      <c r="C76" s="187"/>
      <c r="D76" s="180"/>
      <c r="E76" s="174"/>
      <c r="F76" s="175"/>
      <c r="G76" s="176"/>
      <c r="H76" s="173"/>
      <c r="I76" s="174"/>
      <c r="J76" s="175"/>
      <c r="K76" s="176"/>
      <c r="L76" s="173"/>
      <c r="M76" s="174"/>
      <c r="N76" s="175"/>
      <c r="O76" s="176"/>
      <c r="P76" s="173"/>
      <c r="Q76" s="174"/>
      <c r="R76" s="175"/>
      <c r="S76" s="176"/>
      <c r="T76" s="173"/>
      <c r="U76" s="174"/>
      <c r="V76" s="175"/>
      <c r="W76" s="176"/>
      <c r="X76" s="173"/>
      <c r="Y76" s="174"/>
      <c r="Z76" s="175"/>
      <c r="AA76" s="176"/>
      <c r="AB76" s="173"/>
      <c r="AC76" s="174"/>
      <c r="AD76" s="175"/>
      <c r="AE76" s="176"/>
      <c r="AF76" s="173"/>
      <c r="AG76" s="174"/>
      <c r="AH76" s="175"/>
      <c r="AI76" s="176"/>
      <c r="AJ76" s="173"/>
      <c r="AK76" s="174"/>
      <c r="AL76" s="175"/>
      <c r="AM76" s="176"/>
      <c r="AN76" s="173"/>
      <c r="AO76" s="174"/>
      <c r="AP76" s="175"/>
      <c r="AQ76" s="176"/>
      <c r="AR76" s="173"/>
      <c r="AS76" s="174"/>
      <c r="AT76" s="175"/>
      <c r="AU76" s="176"/>
      <c r="AV76" s="296"/>
      <c r="AW76" s="180">
        <v>3</v>
      </c>
      <c r="AX76" s="174"/>
      <c r="AY76" s="175">
        <v>3</v>
      </c>
      <c r="AZ76" s="176"/>
      <c r="BA76" s="173"/>
      <c r="BB76" s="174"/>
      <c r="BC76" s="175"/>
      <c r="BD76" s="176"/>
      <c r="BE76" s="173">
        <v>1</v>
      </c>
      <c r="BF76" s="174"/>
      <c r="BG76" s="175">
        <v>1</v>
      </c>
      <c r="BH76" s="176"/>
      <c r="BI76" s="173"/>
      <c r="BJ76" s="174"/>
      <c r="BK76" s="175"/>
      <c r="BL76" s="176"/>
      <c r="BM76" s="181"/>
      <c r="BN76" s="171"/>
      <c r="BO76" s="171"/>
      <c r="BP76" s="172"/>
      <c r="BQ76" s="173"/>
      <c r="BR76" s="174"/>
      <c r="BS76" s="175"/>
      <c r="BT76" s="176"/>
      <c r="BU76" s="173"/>
      <c r="BV76" s="174"/>
      <c r="BW76" s="175"/>
      <c r="BX76" s="176"/>
      <c r="BY76" s="173"/>
      <c r="BZ76" s="174"/>
      <c r="CA76" s="175"/>
      <c r="CB76" s="176"/>
      <c r="CC76" s="173">
        <v>2</v>
      </c>
      <c r="CD76" s="174"/>
      <c r="CE76" s="175">
        <v>2</v>
      </c>
      <c r="CF76" s="176"/>
      <c r="CG76" s="173"/>
      <c r="CH76" s="174"/>
      <c r="CI76" s="175"/>
      <c r="CJ76" s="176"/>
      <c r="CK76" s="178"/>
      <c r="CL76" s="179"/>
      <c r="CM76" s="175"/>
      <c r="CN76" s="176"/>
      <c r="CO76" s="175"/>
      <c r="CP76" s="174"/>
      <c r="CQ76" s="175"/>
      <c r="CR76" s="176"/>
      <c r="CS76" s="173"/>
      <c r="CT76" s="174"/>
      <c r="CU76" s="175"/>
      <c r="CV76" s="177"/>
      <c r="CW76" s="155"/>
      <c r="CX76" s="157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83" t="s">
        <v>320</v>
      </c>
      <c r="EB76" s="149">
        <v>0</v>
      </c>
      <c r="EC76" s="149">
        <v>0.13043478260869565</v>
      </c>
      <c r="ED76" s="149"/>
      <c r="EE76" s="149"/>
    </row>
    <row r="77" spans="1:135" ht="15" hidden="1" x14ac:dyDescent="0.25">
      <c r="A77" s="312"/>
      <c r="B77" s="184" t="s">
        <v>322</v>
      </c>
      <c r="C77" s="187"/>
      <c r="D77" s="180"/>
      <c r="E77" s="174"/>
      <c r="F77" s="175"/>
      <c r="G77" s="176"/>
      <c r="H77" s="173"/>
      <c r="I77" s="174"/>
      <c r="J77" s="175"/>
      <c r="K77" s="176"/>
      <c r="L77" s="173"/>
      <c r="M77" s="174"/>
      <c r="N77" s="175"/>
      <c r="O77" s="176"/>
      <c r="P77" s="173"/>
      <c r="Q77" s="174"/>
      <c r="R77" s="175"/>
      <c r="S77" s="176"/>
      <c r="T77" s="173"/>
      <c r="U77" s="174"/>
      <c r="V77" s="175"/>
      <c r="W77" s="176"/>
      <c r="X77" s="173"/>
      <c r="Y77" s="174"/>
      <c r="Z77" s="175"/>
      <c r="AA77" s="176"/>
      <c r="AB77" s="173"/>
      <c r="AC77" s="174"/>
      <c r="AD77" s="175"/>
      <c r="AE77" s="176"/>
      <c r="AF77" s="173"/>
      <c r="AG77" s="174"/>
      <c r="AH77" s="175"/>
      <c r="AI77" s="176"/>
      <c r="AJ77" s="173"/>
      <c r="AK77" s="174"/>
      <c r="AL77" s="175"/>
      <c r="AM77" s="176"/>
      <c r="AN77" s="173"/>
      <c r="AO77" s="174"/>
      <c r="AP77" s="175"/>
      <c r="AQ77" s="176"/>
      <c r="AR77" s="173"/>
      <c r="AS77" s="174"/>
      <c r="AT77" s="175"/>
      <c r="AU77" s="176"/>
      <c r="AV77" s="296"/>
      <c r="AW77" s="180"/>
      <c r="AX77" s="174"/>
      <c r="AY77" s="175"/>
      <c r="AZ77" s="176"/>
      <c r="BA77" s="173"/>
      <c r="BB77" s="174"/>
      <c r="BC77" s="175"/>
      <c r="BD77" s="176"/>
      <c r="BE77" s="173"/>
      <c r="BF77" s="174"/>
      <c r="BG77" s="175"/>
      <c r="BH77" s="176"/>
      <c r="BI77" s="173"/>
      <c r="BJ77" s="174"/>
      <c r="BK77" s="175"/>
      <c r="BL77" s="176"/>
      <c r="BM77" s="173"/>
      <c r="BN77" s="174"/>
      <c r="BO77" s="175"/>
      <c r="BP77" s="176"/>
      <c r="BQ77" s="181"/>
      <c r="BR77" s="171"/>
      <c r="BS77" s="171"/>
      <c r="BT77" s="172"/>
      <c r="BU77" s="173"/>
      <c r="BV77" s="174"/>
      <c r="BW77" s="175"/>
      <c r="BX77" s="176"/>
      <c r="BY77" s="173"/>
      <c r="BZ77" s="174"/>
      <c r="CA77" s="175"/>
      <c r="CB77" s="176"/>
      <c r="CC77" s="173"/>
      <c r="CD77" s="174"/>
      <c r="CE77" s="175"/>
      <c r="CF77" s="176"/>
      <c r="CG77" s="173"/>
      <c r="CH77" s="174"/>
      <c r="CI77" s="175"/>
      <c r="CJ77" s="176"/>
      <c r="CK77" s="178"/>
      <c r="CL77" s="179"/>
      <c r="CM77" s="175"/>
      <c r="CN77" s="176"/>
      <c r="CO77" s="175"/>
      <c r="CP77" s="174"/>
      <c r="CQ77" s="175"/>
      <c r="CR77" s="176"/>
      <c r="CS77" s="173"/>
      <c r="CT77" s="174"/>
      <c r="CU77" s="175"/>
      <c r="CV77" s="177"/>
      <c r="CW77" s="155"/>
      <c r="CX77" s="157"/>
      <c r="DP77" s="149"/>
      <c r="DQ77" s="149"/>
      <c r="DR77" s="149"/>
      <c r="DS77" s="149"/>
      <c r="DT77" s="149"/>
      <c r="DU77" s="149"/>
      <c r="DV77" s="149"/>
      <c r="DW77" s="149"/>
      <c r="DX77" s="149"/>
      <c r="DY77" s="149"/>
      <c r="DZ77" s="149"/>
      <c r="EA77" s="183" t="s">
        <v>321</v>
      </c>
      <c r="EB77" s="149">
        <v>8.6956521739130432E-2</v>
      </c>
      <c r="EC77" s="149">
        <v>0</v>
      </c>
      <c r="ED77" s="149"/>
      <c r="EE77" s="149"/>
    </row>
    <row r="78" spans="1:135" ht="15" hidden="1" x14ac:dyDescent="0.25">
      <c r="A78" s="312"/>
      <c r="B78" s="184" t="s">
        <v>323</v>
      </c>
      <c r="C78" s="187"/>
      <c r="D78" s="180"/>
      <c r="E78" s="174">
        <v>2</v>
      </c>
      <c r="F78" s="175"/>
      <c r="G78" s="176">
        <v>1</v>
      </c>
      <c r="H78" s="173"/>
      <c r="I78" s="174"/>
      <c r="J78" s="175"/>
      <c r="K78" s="176"/>
      <c r="L78" s="173">
        <v>3</v>
      </c>
      <c r="M78" s="174"/>
      <c r="N78" s="175"/>
      <c r="O78" s="176"/>
      <c r="P78" s="173"/>
      <c r="Q78" s="174"/>
      <c r="R78" s="175"/>
      <c r="S78" s="176"/>
      <c r="T78" s="173"/>
      <c r="U78" s="174"/>
      <c r="V78" s="175"/>
      <c r="W78" s="176"/>
      <c r="X78" s="173"/>
      <c r="Y78" s="174"/>
      <c r="Z78" s="175"/>
      <c r="AA78" s="176"/>
      <c r="AB78" s="173"/>
      <c r="AC78" s="174"/>
      <c r="AD78" s="175"/>
      <c r="AE78" s="176"/>
      <c r="AF78" s="173"/>
      <c r="AG78" s="174"/>
      <c r="AH78" s="175"/>
      <c r="AI78" s="176"/>
      <c r="AJ78" s="173"/>
      <c r="AK78" s="174">
        <v>3</v>
      </c>
      <c r="AL78" s="175"/>
      <c r="AM78" s="176">
        <v>3</v>
      </c>
      <c r="AN78" s="173"/>
      <c r="AO78" s="174"/>
      <c r="AP78" s="175"/>
      <c r="AQ78" s="176"/>
      <c r="AR78" s="173"/>
      <c r="AS78" s="174">
        <v>1</v>
      </c>
      <c r="AT78" s="175"/>
      <c r="AU78" s="176">
        <v>2</v>
      </c>
      <c r="AV78" s="296"/>
      <c r="AW78" s="180"/>
      <c r="AX78" s="174"/>
      <c r="AY78" s="175"/>
      <c r="AZ78" s="176"/>
      <c r="BA78" s="173"/>
      <c r="BB78" s="174"/>
      <c r="BC78" s="175"/>
      <c r="BD78" s="176"/>
      <c r="BE78" s="173"/>
      <c r="BF78" s="174"/>
      <c r="BG78" s="175"/>
      <c r="BH78" s="176"/>
      <c r="BI78" s="173"/>
      <c r="BJ78" s="174"/>
      <c r="BK78" s="175"/>
      <c r="BL78" s="176"/>
      <c r="BM78" s="173"/>
      <c r="BN78" s="174"/>
      <c r="BO78" s="175">
        <v>3</v>
      </c>
      <c r="BP78" s="176"/>
      <c r="BQ78" s="173"/>
      <c r="BR78" s="174"/>
      <c r="BS78" s="175"/>
      <c r="BT78" s="176"/>
      <c r="BU78" s="181"/>
      <c r="BV78" s="171"/>
      <c r="BW78" s="171"/>
      <c r="BX78" s="172"/>
      <c r="BY78" s="173"/>
      <c r="BZ78" s="174"/>
      <c r="CA78" s="175"/>
      <c r="CB78" s="176"/>
      <c r="CC78" s="173"/>
      <c r="CD78" s="174"/>
      <c r="CE78" s="175"/>
      <c r="CF78" s="176"/>
      <c r="CG78" s="173">
        <v>2</v>
      </c>
      <c r="CH78" s="174"/>
      <c r="CI78" s="175">
        <v>2</v>
      </c>
      <c r="CJ78" s="176"/>
      <c r="CK78" s="178"/>
      <c r="CL78" s="179"/>
      <c r="CM78" s="175"/>
      <c r="CN78" s="176"/>
      <c r="CO78" s="175"/>
      <c r="CP78" s="174"/>
      <c r="CQ78" s="175"/>
      <c r="CR78" s="176"/>
      <c r="CS78" s="173">
        <v>1</v>
      </c>
      <c r="CT78" s="174">
        <v>1</v>
      </c>
      <c r="CU78" s="175"/>
      <c r="CV78" s="177"/>
      <c r="CW78" s="155"/>
      <c r="CX78" s="157"/>
      <c r="DP78" s="149"/>
      <c r="DQ78" s="149"/>
      <c r="DR78" s="149"/>
      <c r="DS78" s="149"/>
      <c r="DT78" s="149"/>
      <c r="DU78" s="149"/>
      <c r="DV78" s="149"/>
      <c r="DW78" s="149"/>
      <c r="DX78" s="149"/>
      <c r="DY78" s="149"/>
      <c r="DZ78" s="149"/>
      <c r="EA78" s="183" t="s">
        <v>322</v>
      </c>
      <c r="EB78" s="149">
        <v>0.13043478260869565</v>
      </c>
      <c r="EC78" s="149">
        <v>0</v>
      </c>
      <c r="ED78" s="149"/>
      <c r="EE78" s="149"/>
    </row>
    <row r="79" spans="1:135" ht="15" hidden="1" x14ac:dyDescent="0.25">
      <c r="A79" s="312"/>
      <c r="B79" s="184" t="s">
        <v>324</v>
      </c>
      <c r="C79" s="187"/>
      <c r="D79" s="180"/>
      <c r="E79" s="174"/>
      <c r="F79" s="175">
        <v>3</v>
      </c>
      <c r="G79" s="176"/>
      <c r="H79" s="173"/>
      <c r="I79" s="174"/>
      <c r="J79" s="175"/>
      <c r="K79" s="176"/>
      <c r="L79" s="173"/>
      <c r="M79" s="174"/>
      <c r="N79" s="175"/>
      <c r="O79" s="176"/>
      <c r="P79" s="173"/>
      <c r="Q79" s="174"/>
      <c r="R79" s="175"/>
      <c r="S79" s="176"/>
      <c r="T79" s="173"/>
      <c r="U79" s="174"/>
      <c r="V79" s="175"/>
      <c r="W79" s="176"/>
      <c r="X79" s="173"/>
      <c r="Y79" s="174"/>
      <c r="Z79" s="175"/>
      <c r="AA79" s="176"/>
      <c r="AB79" s="173"/>
      <c r="AC79" s="174"/>
      <c r="AD79" s="175"/>
      <c r="AE79" s="176"/>
      <c r="AF79" s="173"/>
      <c r="AG79" s="174"/>
      <c r="AH79" s="175"/>
      <c r="AI79" s="176"/>
      <c r="AJ79" s="173"/>
      <c r="AK79" s="174"/>
      <c r="AL79" s="175">
        <v>1</v>
      </c>
      <c r="AM79" s="176"/>
      <c r="AN79" s="173"/>
      <c r="AO79" s="174"/>
      <c r="AP79" s="175">
        <v>2</v>
      </c>
      <c r="AQ79" s="176"/>
      <c r="AR79" s="173"/>
      <c r="AS79" s="174"/>
      <c r="AT79" s="175"/>
      <c r="AU79" s="176"/>
      <c r="AV79" s="296"/>
      <c r="AW79" s="180">
        <v>2</v>
      </c>
      <c r="AX79" s="174"/>
      <c r="AY79" s="175"/>
      <c r="AZ79" s="176"/>
      <c r="BA79" s="173">
        <v>1</v>
      </c>
      <c r="BB79" s="174"/>
      <c r="BC79" s="175"/>
      <c r="BD79" s="176"/>
      <c r="BE79" s="173"/>
      <c r="BF79" s="174"/>
      <c r="BG79" s="175"/>
      <c r="BH79" s="176"/>
      <c r="BI79" s="173"/>
      <c r="BJ79" s="174"/>
      <c r="BK79" s="175"/>
      <c r="BL79" s="176"/>
      <c r="BM79" s="173"/>
      <c r="BN79" s="174"/>
      <c r="BO79" s="175"/>
      <c r="BP79" s="176"/>
      <c r="BQ79" s="173"/>
      <c r="BR79" s="174"/>
      <c r="BS79" s="175"/>
      <c r="BT79" s="176"/>
      <c r="BU79" s="173"/>
      <c r="BV79" s="174"/>
      <c r="BW79" s="175"/>
      <c r="BX79" s="176"/>
      <c r="BY79" s="181"/>
      <c r="BZ79" s="171"/>
      <c r="CA79" s="171"/>
      <c r="CB79" s="172"/>
      <c r="CC79" s="173"/>
      <c r="CD79" s="174"/>
      <c r="CE79" s="175"/>
      <c r="CF79" s="176"/>
      <c r="CG79" s="173"/>
      <c r="CH79" s="174"/>
      <c r="CI79" s="175"/>
      <c r="CJ79" s="176"/>
      <c r="CK79" s="178">
        <v>3</v>
      </c>
      <c r="CL79" s="179"/>
      <c r="CM79" s="175"/>
      <c r="CN79" s="176"/>
      <c r="CO79" s="175"/>
      <c r="CP79" s="174"/>
      <c r="CQ79" s="175"/>
      <c r="CR79" s="176"/>
      <c r="CS79" s="173"/>
      <c r="CT79" s="174"/>
      <c r="CU79" s="175"/>
      <c r="CV79" s="177"/>
      <c r="CW79" s="155"/>
      <c r="CX79" s="157"/>
      <c r="DP79" s="149"/>
      <c r="DQ79" s="149"/>
      <c r="DR79" s="149"/>
      <c r="DS79" s="149"/>
      <c r="DT79" s="149"/>
      <c r="DU79" s="149"/>
      <c r="DV79" s="149"/>
      <c r="DW79" s="149"/>
      <c r="DX79" s="149"/>
      <c r="DY79" s="149"/>
      <c r="DZ79" s="149"/>
      <c r="EA79" s="183" t="s">
        <v>323</v>
      </c>
      <c r="EB79" s="149">
        <v>8.6956521739130432E-2</v>
      </c>
      <c r="EC79" s="149">
        <v>0</v>
      </c>
      <c r="ED79" s="149"/>
      <c r="EE79" s="149"/>
    </row>
    <row r="80" spans="1:135" ht="15" hidden="1" x14ac:dyDescent="0.25">
      <c r="A80" s="312"/>
      <c r="B80" s="184" t="s">
        <v>325</v>
      </c>
      <c r="C80" s="187"/>
      <c r="D80" s="180"/>
      <c r="E80" s="174">
        <v>1</v>
      </c>
      <c r="F80" s="175"/>
      <c r="G80" s="176"/>
      <c r="H80" s="173"/>
      <c r="I80" s="174"/>
      <c r="J80" s="175"/>
      <c r="K80" s="176"/>
      <c r="L80" s="173"/>
      <c r="M80" s="174"/>
      <c r="N80" s="175"/>
      <c r="O80" s="176"/>
      <c r="P80" s="173"/>
      <c r="Q80" s="174"/>
      <c r="R80" s="175"/>
      <c r="S80" s="176"/>
      <c r="T80" s="173"/>
      <c r="U80" s="174"/>
      <c r="V80" s="175"/>
      <c r="W80" s="176"/>
      <c r="X80" s="173"/>
      <c r="Y80" s="174"/>
      <c r="Z80" s="175"/>
      <c r="AA80" s="176"/>
      <c r="AB80" s="173">
        <v>1</v>
      </c>
      <c r="AC80" s="174"/>
      <c r="AD80" s="175"/>
      <c r="AE80" s="176"/>
      <c r="AF80" s="173"/>
      <c r="AG80" s="174">
        <v>2</v>
      </c>
      <c r="AH80" s="175"/>
      <c r="AI80" s="176"/>
      <c r="AJ80" s="173"/>
      <c r="AK80" s="174"/>
      <c r="AL80" s="175"/>
      <c r="AM80" s="176">
        <v>1</v>
      </c>
      <c r="AN80" s="173"/>
      <c r="AO80" s="174"/>
      <c r="AP80" s="175"/>
      <c r="AQ80" s="176">
        <v>2</v>
      </c>
      <c r="AR80" s="173"/>
      <c r="AS80" s="174"/>
      <c r="AT80" s="175"/>
      <c r="AU80" s="176"/>
      <c r="AV80" s="296"/>
      <c r="AW80" s="180">
        <v>2</v>
      </c>
      <c r="AX80" s="174"/>
      <c r="AY80" s="175"/>
      <c r="AZ80" s="176"/>
      <c r="BA80" s="173"/>
      <c r="BB80" s="174"/>
      <c r="BC80" s="175"/>
      <c r="BD80" s="176"/>
      <c r="BE80" s="173"/>
      <c r="BF80" s="174"/>
      <c r="BG80" s="175"/>
      <c r="BH80" s="176"/>
      <c r="BI80" s="173"/>
      <c r="BJ80" s="174"/>
      <c r="BK80" s="175"/>
      <c r="BL80" s="176">
        <v>3</v>
      </c>
      <c r="BM80" s="173"/>
      <c r="BN80" s="174"/>
      <c r="BO80" s="175"/>
      <c r="BP80" s="176"/>
      <c r="BQ80" s="173"/>
      <c r="BR80" s="174"/>
      <c r="BS80" s="175">
        <v>3</v>
      </c>
      <c r="BT80" s="176"/>
      <c r="BU80" s="173">
        <v>3</v>
      </c>
      <c r="BV80" s="174"/>
      <c r="BW80" s="175"/>
      <c r="BX80" s="176"/>
      <c r="BY80" s="173"/>
      <c r="BZ80" s="174"/>
      <c r="CA80" s="175">
        <v>1</v>
      </c>
      <c r="CB80" s="176"/>
      <c r="CC80" s="181"/>
      <c r="CD80" s="171"/>
      <c r="CE80" s="171"/>
      <c r="CF80" s="172"/>
      <c r="CG80" s="173"/>
      <c r="CH80" s="174"/>
      <c r="CI80" s="175"/>
      <c r="CJ80" s="176"/>
      <c r="CK80" s="178"/>
      <c r="CL80" s="179"/>
      <c r="CM80" s="175">
        <v>2</v>
      </c>
      <c r="CN80" s="176"/>
      <c r="CO80" s="175"/>
      <c r="CP80" s="174"/>
      <c r="CQ80" s="175"/>
      <c r="CR80" s="176"/>
      <c r="CS80" s="173">
        <v>3</v>
      </c>
      <c r="CT80" s="174"/>
      <c r="CU80" s="175"/>
      <c r="CV80" s="177"/>
      <c r="CW80" s="155"/>
      <c r="CX80" s="157"/>
      <c r="DP80" s="149"/>
      <c r="DQ80" s="149"/>
      <c r="DR80" s="149"/>
      <c r="DS80" s="149"/>
      <c r="DT80" s="149"/>
      <c r="DU80" s="149"/>
      <c r="DV80" s="149"/>
      <c r="DW80" s="149"/>
      <c r="DX80" s="149"/>
      <c r="DY80" s="149"/>
      <c r="DZ80" s="149"/>
      <c r="EA80" s="183" t="s">
        <v>324</v>
      </c>
      <c r="EB80" s="149">
        <v>0.17391304347826086</v>
      </c>
      <c r="EC80" s="149">
        <v>0</v>
      </c>
      <c r="ED80" s="149"/>
      <c r="EE80" s="149"/>
    </row>
    <row r="81" spans="1:391" ht="15" hidden="1" x14ac:dyDescent="0.25">
      <c r="A81" s="312"/>
      <c r="B81" s="184" t="s">
        <v>681</v>
      </c>
      <c r="C81" s="187"/>
      <c r="D81" s="180"/>
      <c r="E81" s="174"/>
      <c r="F81" s="175"/>
      <c r="G81" s="176">
        <v>3</v>
      </c>
      <c r="H81" s="173"/>
      <c r="I81" s="174">
        <v>3</v>
      </c>
      <c r="J81" s="175"/>
      <c r="K81" s="176"/>
      <c r="L81" s="173"/>
      <c r="M81" s="174"/>
      <c r="N81" s="175"/>
      <c r="O81" s="176"/>
      <c r="P81" s="173"/>
      <c r="Q81" s="174"/>
      <c r="R81" s="175"/>
      <c r="S81" s="176"/>
      <c r="T81" s="173"/>
      <c r="U81" s="174">
        <v>1</v>
      </c>
      <c r="V81" s="175"/>
      <c r="W81" s="176"/>
      <c r="X81" s="173"/>
      <c r="Y81" s="174"/>
      <c r="Z81" s="175"/>
      <c r="AA81" s="176"/>
      <c r="AB81" s="173"/>
      <c r="AC81" s="174"/>
      <c r="AD81" s="175"/>
      <c r="AE81" s="176"/>
      <c r="AF81" s="173"/>
      <c r="AG81" s="174"/>
      <c r="AH81" s="175"/>
      <c r="AI81" s="176"/>
      <c r="AJ81" s="173"/>
      <c r="AK81" s="174"/>
      <c r="AL81" s="175"/>
      <c r="AM81" s="176"/>
      <c r="AN81" s="173"/>
      <c r="AO81" s="174"/>
      <c r="AP81" s="175"/>
      <c r="AQ81" s="176"/>
      <c r="AR81" s="173"/>
      <c r="AS81" s="174">
        <v>2</v>
      </c>
      <c r="AT81" s="175"/>
      <c r="AU81" s="176">
        <v>2</v>
      </c>
      <c r="AV81" s="296"/>
      <c r="AW81" s="180">
        <v>2</v>
      </c>
      <c r="AX81" s="174"/>
      <c r="AY81" s="175">
        <v>2</v>
      </c>
      <c r="AZ81" s="176"/>
      <c r="BA81" s="173"/>
      <c r="BB81" s="174"/>
      <c r="BC81" s="175"/>
      <c r="BD81" s="176"/>
      <c r="BE81" s="173"/>
      <c r="BF81" s="174"/>
      <c r="BG81" s="175"/>
      <c r="BH81" s="176"/>
      <c r="BI81" s="173"/>
      <c r="BJ81" s="174"/>
      <c r="BK81" s="175"/>
      <c r="BL81" s="176">
        <v>1</v>
      </c>
      <c r="BM81" s="173">
        <v>3</v>
      </c>
      <c r="BN81" s="174"/>
      <c r="BO81" s="175"/>
      <c r="BP81" s="176"/>
      <c r="BQ81" s="173"/>
      <c r="BR81" s="174"/>
      <c r="BS81" s="175"/>
      <c r="BT81" s="176"/>
      <c r="BU81" s="173"/>
      <c r="BV81" s="174"/>
      <c r="BW81" s="175"/>
      <c r="BX81" s="176"/>
      <c r="BY81" s="173"/>
      <c r="BZ81" s="174"/>
      <c r="CA81" s="175">
        <v>3</v>
      </c>
      <c r="CB81" s="176"/>
      <c r="CC81" s="173"/>
      <c r="CD81" s="174"/>
      <c r="CE81" s="175"/>
      <c r="CF81" s="176"/>
      <c r="CG81" s="181"/>
      <c r="CH81" s="171"/>
      <c r="CI81" s="171"/>
      <c r="CJ81" s="172"/>
      <c r="CK81" s="178">
        <v>1</v>
      </c>
      <c r="CL81" s="179"/>
      <c r="CM81" s="175">
        <v>1</v>
      </c>
      <c r="CN81" s="176"/>
      <c r="CO81" s="175"/>
      <c r="CP81" s="174"/>
      <c r="CQ81" s="175"/>
      <c r="CR81" s="176"/>
      <c r="CS81" s="173"/>
      <c r="CT81" s="174"/>
      <c r="CU81" s="175"/>
      <c r="CV81" s="177"/>
      <c r="CW81" s="155"/>
      <c r="CX81" s="157"/>
      <c r="DP81" s="149"/>
      <c r="DQ81" s="149"/>
      <c r="DR81" s="149"/>
      <c r="DS81" s="149"/>
      <c r="DT81" s="149"/>
      <c r="DU81" s="149"/>
      <c r="DV81" s="149"/>
      <c r="DW81" s="149"/>
      <c r="DX81" s="149"/>
      <c r="DY81" s="149"/>
      <c r="DZ81" s="149"/>
      <c r="EA81" s="183" t="s">
        <v>325</v>
      </c>
      <c r="EB81" s="149">
        <v>0.17391304347826086</v>
      </c>
      <c r="EC81" s="149">
        <v>0</v>
      </c>
      <c r="ED81" s="149"/>
      <c r="EE81" s="149"/>
    </row>
    <row r="82" spans="1:391" ht="15" hidden="1" x14ac:dyDescent="0.25">
      <c r="A82" s="312"/>
      <c r="B82" s="184" t="s">
        <v>682</v>
      </c>
      <c r="C82" s="187"/>
      <c r="D82" s="180"/>
      <c r="E82" s="174"/>
      <c r="F82" s="175"/>
      <c r="G82" s="176"/>
      <c r="H82" s="173"/>
      <c r="I82" s="174"/>
      <c r="J82" s="175"/>
      <c r="K82" s="176"/>
      <c r="L82" s="173"/>
      <c r="M82" s="174"/>
      <c r="N82" s="175"/>
      <c r="O82" s="176"/>
      <c r="P82" s="173"/>
      <c r="Q82" s="174"/>
      <c r="R82" s="175"/>
      <c r="S82" s="176"/>
      <c r="T82" s="173"/>
      <c r="U82" s="174"/>
      <c r="V82" s="175"/>
      <c r="W82" s="176"/>
      <c r="X82" s="173"/>
      <c r="Y82" s="174"/>
      <c r="Z82" s="175"/>
      <c r="AA82" s="176"/>
      <c r="AB82" s="173"/>
      <c r="AC82" s="174"/>
      <c r="AD82" s="175"/>
      <c r="AE82" s="176"/>
      <c r="AF82" s="173"/>
      <c r="AG82" s="174"/>
      <c r="AH82" s="175"/>
      <c r="AI82" s="176"/>
      <c r="AJ82" s="173"/>
      <c r="AK82" s="174"/>
      <c r="AL82" s="175"/>
      <c r="AM82" s="176"/>
      <c r="AN82" s="173"/>
      <c r="AO82" s="174"/>
      <c r="AP82" s="175"/>
      <c r="AQ82" s="176"/>
      <c r="AR82" s="173"/>
      <c r="AS82" s="174"/>
      <c r="AT82" s="175"/>
      <c r="AU82" s="176"/>
      <c r="AV82" s="296"/>
      <c r="AW82" s="175"/>
      <c r="AX82" s="174"/>
      <c r="AY82" s="175"/>
      <c r="AZ82" s="176"/>
      <c r="BA82" s="173"/>
      <c r="BB82" s="174"/>
      <c r="BC82" s="175"/>
      <c r="BD82" s="176"/>
      <c r="BE82" s="173"/>
      <c r="BF82" s="174"/>
      <c r="BG82" s="175"/>
      <c r="BH82" s="176"/>
      <c r="BI82" s="173"/>
      <c r="BJ82" s="174"/>
      <c r="BK82" s="175"/>
      <c r="BL82" s="176"/>
      <c r="BM82" s="173"/>
      <c r="BN82" s="174"/>
      <c r="BO82" s="175"/>
      <c r="BP82" s="176"/>
      <c r="BQ82" s="173"/>
      <c r="BR82" s="174"/>
      <c r="BS82" s="175"/>
      <c r="BT82" s="176"/>
      <c r="BU82" s="173"/>
      <c r="BV82" s="174"/>
      <c r="BW82" s="175"/>
      <c r="BX82" s="176"/>
      <c r="BY82" s="173"/>
      <c r="BZ82" s="174"/>
      <c r="CA82" s="175"/>
      <c r="CB82" s="176"/>
      <c r="CC82" s="173"/>
      <c r="CD82" s="174"/>
      <c r="CE82" s="175"/>
      <c r="CF82" s="176"/>
      <c r="CG82" s="173"/>
      <c r="CH82" s="174"/>
      <c r="CI82" s="175"/>
      <c r="CJ82" s="176"/>
      <c r="CK82" s="181"/>
      <c r="CL82" s="171"/>
      <c r="CM82" s="171"/>
      <c r="CN82" s="172"/>
      <c r="CO82" s="173"/>
      <c r="CP82" s="174"/>
      <c r="CQ82" s="175"/>
      <c r="CR82" s="176"/>
      <c r="CS82" s="173"/>
      <c r="CT82" s="174"/>
      <c r="CU82" s="175"/>
      <c r="CV82" s="177"/>
      <c r="CW82" s="155"/>
      <c r="CX82" s="157"/>
      <c r="DP82" s="149"/>
      <c r="DQ82" s="149"/>
      <c r="DR82" s="149"/>
      <c r="DS82" s="149"/>
      <c r="DT82" s="149"/>
      <c r="DU82" s="149"/>
      <c r="DV82" s="149"/>
      <c r="DW82" s="149"/>
      <c r="DX82" s="149"/>
      <c r="DY82" s="149"/>
      <c r="DZ82" s="149"/>
      <c r="EA82" s="183" t="s">
        <v>681</v>
      </c>
      <c r="EB82" s="149">
        <v>0.2608695652173913</v>
      </c>
      <c r="EC82" s="149">
        <v>0</v>
      </c>
      <c r="ED82" s="149"/>
      <c r="EE82" s="149"/>
    </row>
    <row r="83" spans="1:391" ht="15" hidden="1" x14ac:dyDescent="0.25">
      <c r="A83" s="312"/>
      <c r="B83" s="184" t="s">
        <v>683</v>
      </c>
      <c r="C83" s="187"/>
      <c r="D83" s="180"/>
      <c r="E83" s="174"/>
      <c r="F83" s="175"/>
      <c r="G83" s="176"/>
      <c r="H83" s="173"/>
      <c r="I83" s="174"/>
      <c r="J83" s="175"/>
      <c r="K83" s="176"/>
      <c r="L83" s="173"/>
      <c r="M83" s="174"/>
      <c r="N83" s="175"/>
      <c r="O83" s="176"/>
      <c r="P83" s="173"/>
      <c r="Q83" s="174"/>
      <c r="R83" s="175"/>
      <c r="S83" s="176"/>
      <c r="T83" s="173"/>
      <c r="U83" s="174"/>
      <c r="V83" s="175"/>
      <c r="W83" s="176"/>
      <c r="X83" s="173"/>
      <c r="Y83" s="174"/>
      <c r="Z83" s="175"/>
      <c r="AA83" s="176"/>
      <c r="AB83" s="173"/>
      <c r="AC83" s="174"/>
      <c r="AD83" s="175"/>
      <c r="AE83" s="176"/>
      <c r="AF83" s="173"/>
      <c r="AG83" s="174"/>
      <c r="AH83" s="175"/>
      <c r="AI83" s="176"/>
      <c r="AJ83" s="173"/>
      <c r="AK83" s="174"/>
      <c r="AL83" s="175"/>
      <c r="AM83" s="176"/>
      <c r="AN83" s="173"/>
      <c r="AO83" s="174"/>
      <c r="AP83" s="175"/>
      <c r="AQ83" s="176"/>
      <c r="AR83" s="173"/>
      <c r="AS83" s="174"/>
      <c r="AT83" s="175"/>
      <c r="AU83" s="176"/>
      <c r="AV83" s="296"/>
      <c r="AW83" s="175"/>
      <c r="AX83" s="174"/>
      <c r="AY83" s="175"/>
      <c r="AZ83" s="176"/>
      <c r="BA83" s="173"/>
      <c r="BB83" s="174">
        <v>1</v>
      </c>
      <c r="BC83" s="175"/>
      <c r="BD83" s="176">
        <v>1</v>
      </c>
      <c r="BE83" s="173"/>
      <c r="BF83" s="174"/>
      <c r="BG83" s="175"/>
      <c r="BH83" s="176"/>
      <c r="BI83" s="173"/>
      <c r="BJ83" s="174"/>
      <c r="BK83" s="175"/>
      <c r="BL83" s="176"/>
      <c r="BM83" s="173"/>
      <c r="BN83" s="174"/>
      <c r="BO83" s="175"/>
      <c r="BP83" s="176"/>
      <c r="BQ83" s="173">
        <v>1</v>
      </c>
      <c r="BR83" s="174"/>
      <c r="BS83" s="175">
        <v>1</v>
      </c>
      <c r="BT83" s="176"/>
      <c r="BU83" s="173"/>
      <c r="BV83" s="174"/>
      <c r="BW83" s="175"/>
      <c r="BX83" s="176"/>
      <c r="BY83" s="173">
        <v>3</v>
      </c>
      <c r="BZ83" s="174"/>
      <c r="CA83" s="175">
        <v>3</v>
      </c>
      <c r="CB83" s="176"/>
      <c r="CC83" s="173">
        <v>2</v>
      </c>
      <c r="CD83" s="174"/>
      <c r="CE83" s="175">
        <v>2</v>
      </c>
      <c r="CF83" s="176"/>
      <c r="CG83" s="173"/>
      <c r="CH83" s="174"/>
      <c r="CI83" s="175"/>
      <c r="CJ83" s="176"/>
      <c r="CK83" s="173"/>
      <c r="CL83" s="174"/>
      <c r="CM83" s="175"/>
      <c r="CN83" s="176"/>
      <c r="CO83" s="181"/>
      <c r="CP83" s="171"/>
      <c r="CQ83" s="171"/>
      <c r="CR83" s="172"/>
      <c r="CS83" s="173"/>
      <c r="CT83" s="174"/>
      <c r="CU83" s="175"/>
      <c r="CV83" s="177"/>
      <c r="CW83" s="155"/>
      <c r="CX83" s="157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83" t="s">
        <v>682</v>
      </c>
      <c r="EB83" s="149">
        <v>0.2608695652173913</v>
      </c>
      <c r="EC83" s="149">
        <v>0</v>
      </c>
      <c r="ED83" s="149"/>
      <c r="EE83" s="149"/>
    </row>
    <row r="84" spans="1:391" ht="15" hidden="1" customHeight="1" x14ac:dyDescent="0.25">
      <c r="A84" s="312"/>
      <c r="B84" s="186" t="s">
        <v>121</v>
      </c>
      <c r="C84" s="187"/>
      <c r="D84" s="175"/>
      <c r="E84" s="174"/>
      <c r="F84" s="175"/>
      <c r="G84" s="174"/>
      <c r="H84" s="175"/>
      <c r="I84" s="174"/>
      <c r="J84" s="175"/>
      <c r="K84" s="174"/>
      <c r="L84" s="175"/>
      <c r="M84" s="174"/>
      <c r="N84" s="175"/>
      <c r="O84" s="174"/>
      <c r="P84" s="175"/>
      <c r="Q84" s="174"/>
      <c r="R84" s="175"/>
      <c r="S84" s="174"/>
      <c r="T84" s="175"/>
      <c r="U84" s="174"/>
      <c r="V84" s="175"/>
      <c r="W84" s="174"/>
      <c r="X84" s="175"/>
      <c r="Y84" s="174"/>
      <c r="Z84" s="175"/>
      <c r="AA84" s="174"/>
      <c r="AB84" s="175"/>
      <c r="AC84" s="174"/>
      <c r="AD84" s="175"/>
      <c r="AE84" s="174"/>
      <c r="AF84" s="175"/>
      <c r="AG84" s="174"/>
      <c r="AH84" s="175"/>
      <c r="AI84" s="174"/>
      <c r="AJ84" s="175"/>
      <c r="AK84" s="174"/>
      <c r="AL84" s="175"/>
      <c r="AM84" s="174"/>
      <c r="AN84" s="175"/>
      <c r="AO84" s="174"/>
      <c r="AP84" s="175"/>
      <c r="AQ84" s="174"/>
      <c r="AR84" s="175"/>
      <c r="AS84" s="174"/>
      <c r="AT84" s="175"/>
      <c r="AU84" s="174"/>
      <c r="AV84" s="296"/>
      <c r="AW84" s="175"/>
      <c r="AX84" s="174"/>
      <c r="AY84" s="175"/>
      <c r="AZ84" s="174"/>
      <c r="BA84" s="175"/>
      <c r="BB84" s="174"/>
      <c r="BC84" s="175"/>
      <c r="BD84" s="174"/>
      <c r="BE84" s="175"/>
      <c r="BF84" s="174"/>
      <c r="BG84" s="175"/>
      <c r="BH84" s="176"/>
      <c r="BI84" s="173"/>
      <c r="BJ84" s="174"/>
      <c r="BK84" s="175"/>
      <c r="BL84" s="176"/>
      <c r="BM84" s="173"/>
      <c r="BN84" s="174"/>
      <c r="BO84" s="175"/>
      <c r="BP84" s="176"/>
      <c r="BQ84" s="173"/>
      <c r="BR84" s="174"/>
      <c r="BS84" s="175"/>
      <c r="BT84" s="176"/>
      <c r="BU84" s="173"/>
      <c r="BV84" s="174"/>
      <c r="BW84" s="175"/>
      <c r="BX84" s="176"/>
      <c r="BY84" s="173"/>
      <c r="BZ84" s="174"/>
      <c r="CA84" s="175"/>
      <c r="CB84" s="176"/>
      <c r="CC84" s="173"/>
      <c r="CD84" s="174"/>
      <c r="CE84" s="175"/>
      <c r="CF84" s="176"/>
      <c r="CG84" s="173"/>
      <c r="CH84" s="174"/>
      <c r="CI84" s="175"/>
      <c r="CJ84" s="176"/>
      <c r="CK84" s="173"/>
      <c r="CL84" s="174"/>
      <c r="CM84" s="175"/>
      <c r="CN84" s="176"/>
      <c r="CO84" s="173"/>
      <c r="CP84" s="174"/>
      <c r="CQ84" s="175"/>
      <c r="CR84" s="176"/>
      <c r="CS84" s="181"/>
      <c r="CT84" s="171"/>
      <c r="CU84" s="171"/>
      <c r="CV84" s="182"/>
      <c r="CW84" s="155"/>
      <c r="CX84" s="157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83" t="s">
        <v>683</v>
      </c>
      <c r="EB84" s="149">
        <v>4.3478260869565216E-2</v>
      </c>
      <c r="EC84" s="149">
        <v>4.3478260869565216E-2</v>
      </c>
      <c r="ED84" s="149"/>
      <c r="EE84" s="149"/>
    </row>
    <row r="85" spans="1:391" ht="15" hidden="1" x14ac:dyDescent="0.25">
      <c r="A85" s="312"/>
      <c r="B85" s="186"/>
      <c r="C85" s="187"/>
      <c r="D85" s="279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1"/>
      <c r="AV85" s="296"/>
      <c r="AW85" s="279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1"/>
      <c r="CW85" s="155"/>
      <c r="CX85" s="157"/>
      <c r="DE85" s="157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 t="s">
        <v>891</v>
      </c>
      <c r="EB85" s="149">
        <v>8.6956521739130432E-2</v>
      </c>
      <c r="EC85" s="149">
        <v>4.3478260869565216E-2</v>
      </c>
      <c r="ED85" s="149"/>
      <c r="EE85" s="149"/>
    </row>
    <row r="86" spans="1:391" s="157" customFormat="1" ht="15" hidden="1" x14ac:dyDescent="0.25">
      <c r="A86" s="312"/>
      <c r="B86" s="193" t="s">
        <v>865</v>
      </c>
      <c r="C86" s="193"/>
      <c r="D86" s="189">
        <f>COUNTIF(D60:D84,"&gt;0")</f>
        <v>1</v>
      </c>
      <c r="E86" s="189">
        <f t="shared" ref="E86:BP86" si="171">COUNTIF(E60:E84,"&gt;0")</f>
        <v>5</v>
      </c>
      <c r="F86" s="189">
        <f t="shared" si="171"/>
        <v>4</v>
      </c>
      <c r="G86" s="189">
        <f t="shared" si="171"/>
        <v>5</v>
      </c>
      <c r="H86" s="189">
        <f t="shared" si="171"/>
        <v>0</v>
      </c>
      <c r="I86" s="189">
        <f t="shared" si="171"/>
        <v>3</v>
      </c>
      <c r="J86" s="189">
        <f t="shared" si="171"/>
        <v>1</v>
      </c>
      <c r="K86" s="189">
        <f t="shared" si="171"/>
        <v>1</v>
      </c>
      <c r="L86" s="189">
        <f t="shared" si="171"/>
        <v>2</v>
      </c>
      <c r="M86" s="189">
        <f t="shared" si="171"/>
        <v>0</v>
      </c>
      <c r="N86" s="189">
        <f t="shared" si="171"/>
        <v>1</v>
      </c>
      <c r="O86" s="189">
        <f t="shared" si="171"/>
        <v>1</v>
      </c>
      <c r="P86" s="189">
        <f t="shared" si="171"/>
        <v>2</v>
      </c>
      <c r="Q86" s="189">
        <f t="shared" si="171"/>
        <v>0</v>
      </c>
      <c r="R86" s="189">
        <f t="shared" si="171"/>
        <v>1</v>
      </c>
      <c r="S86" s="189">
        <f t="shared" si="171"/>
        <v>0</v>
      </c>
      <c r="T86" s="189">
        <f t="shared" si="171"/>
        <v>0</v>
      </c>
      <c r="U86" s="189">
        <f t="shared" si="171"/>
        <v>4</v>
      </c>
      <c r="V86" s="189">
        <f t="shared" si="171"/>
        <v>1</v>
      </c>
      <c r="W86" s="189">
        <f t="shared" si="171"/>
        <v>1</v>
      </c>
      <c r="X86" s="189">
        <f t="shared" si="171"/>
        <v>2</v>
      </c>
      <c r="Y86" s="189">
        <f t="shared" si="171"/>
        <v>0</v>
      </c>
      <c r="Z86" s="189">
        <f t="shared" si="171"/>
        <v>2</v>
      </c>
      <c r="AA86" s="189">
        <f t="shared" si="171"/>
        <v>0</v>
      </c>
      <c r="AB86" s="189">
        <f t="shared" si="171"/>
        <v>3</v>
      </c>
      <c r="AC86" s="189">
        <f t="shared" si="171"/>
        <v>0</v>
      </c>
      <c r="AD86" s="189">
        <f t="shared" si="171"/>
        <v>2</v>
      </c>
      <c r="AE86" s="189">
        <f t="shared" si="171"/>
        <v>0</v>
      </c>
      <c r="AF86" s="189">
        <f t="shared" si="171"/>
        <v>0</v>
      </c>
      <c r="AG86" s="189">
        <f t="shared" si="171"/>
        <v>1</v>
      </c>
      <c r="AH86" s="189">
        <f t="shared" si="171"/>
        <v>0</v>
      </c>
      <c r="AI86" s="189">
        <f t="shared" si="171"/>
        <v>0</v>
      </c>
      <c r="AJ86" s="189">
        <f t="shared" si="171"/>
        <v>2</v>
      </c>
      <c r="AK86" s="189">
        <f t="shared" si="171"/>
        <v>3</v>
      </c>
      <c r="AL86" s="189">
        <f t="shared" si="171"/>
        <v>2</v>
      </c>
      <c r="AM86" s="189">
        <f t="shared" si="171"/>
        <v>5</v>
      </c>
      <c r="AN86" s="189">
        <f t="shared" si="171"/>
        <v>2</v>
      </c>
      <c r="AO86" s="189">
        <f t="shared" si="171"/>
        <v>2</v>
      </c>
      <c r="AP86" s="189">
        <f t="shared" si="171"/>
        <v>3</v>
      </c>
      <c r="AQ86" s="189">
        <f t="shared" si="171"/>
        <v>3</v>
      </c>
      <c r="AR86" s="189">
        <f t="shared" si="171"/>
        <v>0</v>
      </c>
      <c r="AS86" s="189">
        <f t="shared" si="171"/>
        <v>6</v>
      </c>
      <c r="AT86" s="189">
        <f t="shared" si="171"/>
        <v>0</v>
      </c>
      <c r="AU86" s="189">
        <f t="shared" si="171"/>
        <v>7</v>
      </c>
      <c r="AV86" s="296"/>
      <c r="AW86" s="189">
        <f t="shared" si="171"/>
        <v>7</v>
      </c>
      <c r="AX86" s="189">
        <f t="shared" si="171"/>
        <v>0</v>
      </c>
      <c r="AY86" s="189">
        <f t="shared" si="171"/>
        <v>4</v>
      </c>
      <c r="AZ86" s="190">
        <f t="shared" si="171"/>
        <v>0</v>
      </c>
      <c r="BA86" s="191">
        <f t="shared" si="171"/>
        <v>2</v>
      </c>
      <c r="BB86" s="189">
        <f t="shared" si="171"/>
        <v>1</v>
      </c>
      <c r="BC86" s="189">
        <f t="shared" si="171"/>
        <v>0</v>
      </c>
      <c r="BD86" s="211">
        <f t="shared" si="171"/>
        <v>1</v>
      </c>
      <c r="BE86" s="191">
        <f t="shared" si="171"/>
        <v>1</v>
      </c>
      <c r="BF86" s="189">
        <f t="shared" si="171"/>
        <v>0</v>
      </c>
      <c r="BG86" s="189">
        <f t="shared" si="171"/>
        <v>1</v>
      </c>
      <c r="BH86" s="190">
        <f t="shared" si="171"/>
        <v>0</v>
      </c>
      <c r="BI86" s="191">
        <f t="shared" si="171"/>
        <v>0</v>
      </c>
      <c r="BJ86" s="189">
        <f t="shared" si="171"/>
        <v>1</v>
      </c>
      <c r="BK86" s="189">
        <f t="shared" si="171"/>
        <v>0</v>
      </c>
      <c r="BL86" s="190">
        <f t="shared" si="171"/>
        <v>2</v>
      </c>
      <c r="BM86" s="191">
        <f t="shared" si="171"/>
        <v>1</v>
      </c>
      <c r="BN86" s="189">
        <f t="shared" si="171"/>
        <v>0</v>
      </c>
      <c r="BO86" s="189">
        <f t="shared" si="171"/>
        <v>1</v>
      </c>
      <c r="BP86" s="190">
        <f t="shared" si="171"/>
        <v>0</v>
      </c>
      <c r="BQ86" s="191">
        <f t="shared" ref="BQ86:CV86" si="172">COUNTIF(BQ60:BQ84,"&gt;0")</f>
        <v>2</v>
      </c>
      <c r="BR86" s="189">
        <f t="shared" si="172"/>
        <v>0</v>
      </c>
      <c r="BS86" s="189">
        <f t="shared" si="172"/>
        <v>3</v>
      </c>
      <c r="BT86" s="190">
        <f t="shared" si="172"/>
        <v>0</v>
      </c>
      <c r="BU86" s="191">
        <f t="shared" si="172"/>
        <v>1</v>
      </c>
      <c r="BV86" s="189">
        <f t="shared" si="172"/>
        <v>0</v>
      </c>
      <c r="BW86" s="189">
        <f t="shared" si="172"/>
        <v>1</v>
      </c>
      <c r="BX86" s="190">
        <f t="shared" si="172"/>
        <v>0</v>
      </c>
      <c r="BY86" s="191">
        <f t="shared" si="172"/>
        <v>2</v>
      </c>
      <c r="BZ86" s="189">
        <f t="shared" si="172"/>
        <v>0</v>
      </c>
      <c r="CA86" s="189">
        <f t="shared" si="172"/>
        <v>4</v>
      </c>
      <c r="CB86" s="190">
        <f t="shared" si="172"/>
        <v>0</v>
      </c>
      <c r="CC86" s="191">
        <f t="shared" si="172"/>
        <v>3</v>
      </c>
      <c r="CD86" s="189">
        <f t="shared" si="172"/>
        <v>0</v>
      </c>
      <c r="CE86" s="189">
        <f t="shared" si="172"/>
        <v>3</v>
      </c>
      <c r="CF86" s="190">
        <f t="shared" si="172"/>
        <v>0</v>
      </c>
      <c r="CG86" s="191">
        <f t="shared" si="172"/>
        <v>6</v>
      </c>
      <c r="CH86" s="189">
        <f t="shared" si="172"/>
        <v>0</v>
      </c>
      <c r="CI86" s="189">
        <f t="shared" si="172"/>
        <v>4</v>
      </c>
      <c r="CJ86" s="190">
        <f t="shared" si="172"/>
        <v>0</v>
      </c>
      <c r="CK86" s="191">
        <f t="shared" si="172"/>
        <v>5</v>
      </c>
      <c r="CL86" s="189">
        <f t="shared" si="172"/>
        <v>0</v>
      </c>
      <c r="CM86" s="189">
        <f t="shared" si="172"/>
        <v>5</v>
      </c>
      <c r="CN86" s="190">
        <f t="shared" si="172"/>
        <v>0</v>
      </c>
      <c r="CO86" s="191">
        <f t="shared" si="172"/>
        <v>1</v>
      </c>
      <c r="CP86" s="189">
        <f t="shared" si="172"/>
        <v>1</v>
      </c>
      <c r="CQ86" s="189">
        <f t="shared" si="172"/>
        <v>0</v>
      </c>
      <c r="CR86" s="190">
        <f t="shared" si="172"/>
        <v>0</v>
      </c>
      <c r="CS86" s="191">
        <f t="shared" si="172"/>
        <v>2</v>
      </c>
      <c r="CT86" s="189">
        <f t="shared" si="172"/>
        <v>1</v>
      </c>
      <c r="CU86" s="189">
        <f t="shared" si="172"/>
        <v>0</v>
      </c>
      <c r="CV86" s="192">
        <f t="shared" si="172"/>
        <v>0</v>
      </c>
      <c r="CW86" s="155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</row>
    <row r="87" spans="1:391" s="157" customFormat="1" ht="15" hidden="1" x14ac:dyDescent="0.25">
      <c r="A87" s="312"/>
      <c r="B87" s="186"/>
      <c r="C87" s="187"/>
      <c r="D87" s="212">
        <f>D86/$C$54</f>
        <v>4.3478260869565216E-2</v>
      </c>
      <c r="E87" s="212">
        <f t="shared" ref="E87:AW87" si="173">E86/$C$54</f>
        <v>0.21739130434782608</v>
      </c>
      <c r="F87" s="212">
        <f t="shared" si="173"/>
        <v>0.17391304347826086</v>
      </c>
      <c r="G87" s="212">
        <f t="shared" si="173"/>
        <v>0.21739130434782608</v>
      </c>
      <c r="H87" s="212">
        <f t="shared" si="173"/>
        <v>0</v>
      </c>
      <c r="I87" s="212">
        <f t="shared" si="173"/>
        <v>0.13043478260869565</v>
      </c>
      <c r="J87" s="212">
        <f t="shared" si="173"/>
        <v>4.3478260869565216E-2</v>
      </c>
      <c r="K87" s="212">
        <f t="shared" si="173"/>
        <v>4.3478260869565216E-2</v>
      </c>
      <c r="L87" s="212">
        <f t="shared" si="173"/>
        <v>8.6956521739130432E-2</v>
      </c>
      <c r="M87" s="212">
        <f t="shared" si="173"/>
        <v>0</v>
      </c>
      <c r="N87" s="212">
        <f t="shared" si="173"/>
        <v>4.3478260869565216E-2</v>
      </c>
      <c r="O87" s="212">
        <f t="shared" si="173"/>
        <v>4.3478260869565216E-2</v>
      </c>
      <c r="P87" s="212">
        <f t="shared" si="173"/>
        <v>8.6956521739130432E-2</v>
      </c>
      <c r="Q87" s="212">
        <f t="shared" si="173"/>
        <v>0</v>
      </c>
      <c r="R87" s="212">
        <f t="shared" si="173"/>
        <v>4.3478260869565216E-2</v>
      </c>
      <c r="S87" s="212">
        <f t="shared" si="173"/>
        <v>0</v>
      </c>
      <c r="T87" s="212">
        <f t="shared" si="173"/>
        <v>0</v>
      </c>
      <c r="U87" s="212">
        <f t="shared" si="173"/>
        <v>0.17391304347826086</v>
      </c>
      <c r="V87" s="212">
        <f t="shared" si="173"/>
        <v>4.3478260869565216E-2</v>
      </c>
      <c r="W87" s="212">
        <f t="shared" si="173"/>
        <v>4.3478260869565216E-2</v>
      </c>
      <c r="X87" s="212">
        <f t="shared" si="173"/>
        <v>8.6956521739130432E-2</v>
      </c>
      <c r="Y87" s="212">
        <f t="shared" si="173"/>
        <v>0</v>
      </c>
      <c r="Z87" s="212">
        <f t="shared" si="173"/>
        <v>8.6956521739130432E-2</v>
      </c>
      <c r="AA87" s="212">
        <f t="shared" si="173"/>
        <v>0</v>
      </c>
      <c r="AB87" s="212">
        <f t="shared" si="173"/>
        <v>0.13043478260869565</v>
      </c>
      <c r="AC87" s="212">
        <f t="shared" si="173"/>
        <v>0</v>
      </c>
      <c r="AD87" s="212">
        <f t="shared" si="173"/>
        <v>8.6956521739130432E-2</v>
      </c>
      <c r="AE87" s="212">
        <f t="shared" si="173"/>
        <v>0</v>
      </c>
      <c r="AF87" s="212">
        <f t="shared" si="173"/>
        <v>0</v>
      </c>
      <c r="AG87" s="212">
        <f t="shared" si="173"/>
        <v>4.3478260869565216E-2</v>
      </c>
      <c r="AH87" s="212">
        <f t="shared" si="173"/>
        <v>0</v>
      </c>
      <c r="AI87" s="212">
        <f t="shared" si="173"/>
        <v>0</v>
      </c>
      <c r="AJ87" s="212">
        <f t="shared" si="173"/>
        <v>8.6956521739130432E-2</v>
      </c>
      <c r="AK87" s="212">
        <f t="shared" si="173"/>
        <v>0.13043478260869565</v>
      </c>
      <c r="AL87" s="212">
        <f t="shared" si="173"/>
        <v>8.6956521739130432E-2</v>
      </c>
      <c r="AM87" s="212">
        <f t="shared" si="173"/>
        <v>0.21739130434782608</v>
      </c>
      <c r="AN87" s="212">
        <f t="shared" si="173"/>
        <v>8.6956521739130432E-2</v>
      </c>
      <c r="AO87" s="212">
        <f t="shared" si="173"/>
        <v>8.6956521739130432E-2</v>
      </c>
      <c r="AP87" s="212">
        <f t="shared" si="173"/>
        <v>0.13043478260869565</v>
      </c>
      <c r="AQ87" s="212">
        <f t="shared" si="173"/>
        <v>0.13043478260869565</v>
      </c>
      <c r="AR87" s="212">
        <f t="shared" si="173"/>
        <v>0</v>
      </c>
      <c r="AS87" s="212">
        <f t="shared" si="173"/>
        <v>0.2608695652173913</v>
      </c>
      <c r="AT87" s="212">
        <f t="shared" si="173"/>
        <v>0</v>
      </c>
      <c r="AU87" s="212">
        <f t="shared" si="173"/>
        <v>0.30434782608695654</v>
      </c>
      <c r="AV87" s="296"/>
      <c r="AW87" s="212">
        <f t="shared" si="173"/>
        <v>0.30434782608695654</v>
      </c>
      <c r="AX87" s="212">
        <f t="shared" ref="AX87" si="174">AX86/$C$54</f>
        <v>0</v>
      </c>
      <c r="AY87" s="212">
        <f t="shared" ref="AY87" si="175">AY86/$C$54</f>
        <v>0.17391304347826086</v>
      </c>
      <c r="AZ87" s="212">
        <f t="shared" ref="AZ87" si="176">AZ86/$C$54</f>
        <v>0</v>
      </c>
      <c r="BA87" s="212">
        <f t="shared" ref="BA87" si="177">BA86/$C$54</f>
        <v>8.6956521739130432E-2</v>
      </c>
      <c r="BB87" s="212">
        <f t="shared" ref="BB87" si="178">BB86/$C$54</f>
        <v>4.3478260869565216E-2</v>
      </c>
      <c r="BC87" s="212">
        <f t="shared" ref="BC87" si="179">BC86/$C$54</f>
        <v>0</v>
      </c>
      <c r="BD87" s="212">
        <f t="shared" ref="BD87" si="180">BD86/$C$54</f>
        <v>4.3478260869565216E-2</v>
      </c>
      <c r="BE87" s="212">
        <f t="shared" ref="BE87" si="181">BE86/$C$54</f>
        <v>4.3478260869565216E-2</v>
      </c>
      <c r="BF87" s="212">
        <f t="shared" ref="BF87" si="182">BF86/$C$54</f>
        <v>0</v>
      </c>
      <c r="BG87" s="212">
        <f t="shared" ref="BG87" si="183">BG86/$C$54</f>
        <v>4.3478260869565216E-2</v>
      </c>
      <c r="BH87" s="212">
        <f t="shared" ref="BH87" si="184">BH86/$C$54</f>
        <v>0</v>
      </c>
      <c r="BI87" s="212">
        <f t="shared" ref="BI87" si="185">BI86/$C$54</f>
        <v>0</v>
      </c>
      <c r="BJ87" s="212">
        <f t="shared" ref="BJ87" si="186">BJ86/$C$54</f>
        <v>4.3478260869565216E-2</v>
      </c>
      <c r="BK87" s="212">
        <f t="shared" ref="BK87" si="187">BK86/$C$54</f>
        <v>0</v>
      </c>
      <c r="BL87" s="212">
        <f t="shared" ref="BL87" si="188">BL86/$C$54</f>
        <v>8.6956521739130432E-2</v>
      </c>
      <c r="BM87" s="212">
        <f t="shared" ref="BM87" si="189">BM86/$C$54</f>
        <v>4.3478260869565216E-2</v>
      </c>
      <c r="BN87" s="212">
        <f t="shared" ref="BN87" si="190">BN86/$C$54</f>
        <v>0</v>
      </c>
      <c r="BO87" s="212">
        <f t="shared" ref="BO87" si="191">BO86/$C$54</f>
        <v>4.3478260869565216E-2</v>
      </c>
      <c r="BP87" s="212">
        <f t="shared" ref="BP87" si="192">BP86/$C$54</f>
        <v>0</v>
      </c>
      <c r="BQ87" s="212">
        <f t="shared" ref="BQ87" si="193">BQ86/$C$54</f>
        <v>8.6956521739130432E-2</v>
      </c>
      <c r="BR87" s="212">
        <f t="shared" ref="BR87" si="194">BR86/$C$54</f>
        <v>0</v>
      </c>
      <c r="BS87" s="212">
        <f t="shared" ref="BS87" si="195">BS86/$C$54</f>
        <v>0.13043478260869565</v>
      </c>
      <c r="BT87" s="212">
        <f t="shared" ref="BT87" si="196">BT86/$C$54</f>
        <v>0</v>
      </c>
      <c r="BU87" s="212">
        <f t="shared" ref="BU87" si="197">BU86/$C$54</f>
        <v>4.3478260869565216E-2</v>
      </c>
      <c r="BV87" s="212">
        <f t="shared" ref="BV87" si="198">BV86/$C$54</f>
        <v>0</v>
      </c>
      <c r="BW87" s="212">
        <f t="shared" ref="BW87" si="199">BW86/$C$54</f>
        <v>4.3478260869565216E-2</v>
      </c>
      <c r="BX87" s="212">
        <f t="shared" ref="BX87" si="200">BX86/$C$54</f>
        <v>0</v>
      </c>
      <c r="BY87" s="212">
        <f t="shared" ref="BY87" si="201">BY86/$C$54</f>
        <v>8.6956521739130432E-2</v>
      </c>
      <c r="BZ87" s="212">
        <f t="shared" ref="BZ87" si="202">BZ86/$C$54</f>
        <v>0</v>
      </c>
      <c r="CA87" s="212">
        <f t="shared" ref="CA87" si="203">CA86/$C$54</f>
        <v>0.17391304347826086</v>
      </c>
      <c r="CB87" s="212">
        <f t="shared" ref="CB87" si="204">CB86/$C$54</f>
        <v>0</v>
      </c>
      <c r="CC87" s="212">
        <f t="shared" ref="CC87" si="205">CC86/$C$54</f>
        <v>0.13043478260869565</v>
      </c>
      <c r="CD87" s="212">
        <f t="shared" ref="CD87" si="206">CD86/$C$54</f>
        <v>0</v>
      </c>
      <c r="CE87" s="212">
        <f t="shared" ref="CE87" si="207">CE86/$C$54</f>
        <v>0.13043478260869565</v>
      </c>
      <c r="CF87" s="212">
        <f t="shared" ref="CF87" si="208">CF86/$C$54</f>
        <v>0</v>
      </c>
      <c r="CG87" s="212">
        <f t="shared" ref="CG87" si="209">CG86/$C$54</f>
        <v>0.2608695652173913</v>
      </c>
      <c r="CH87" s="212">
        <f t="shared" ref="CH87" si="210">CH86/$C$54</f>
        <v>0</v>
      </c>
      <c r="CI87" s="212">
        <f t="shared" ref="CI87" si="211">CI86/$C$54</f>
        <v>0.17391304347826086</v>
      </c>
      <c r="CJ87" s="212">
        <f t="shared" ref="CJ87" si="212">CJ86/$C$54</f>
        <v>0</v>
      </c>
      <c r="CK87" s="212">
        <f t="shared" ref="CK87" si="213">CK86/$C$54</f>
        <v>0.21739130434782608</v>
      </c>
      <c r="CL87" s="212">
        <f t="shared" ref="CL87" si="214">CL86/$C$54</f>
        <v>0</v>
      </c>
      <c r="CM87" s="212">
        <f t="shared" ref="CM87" si="215">CM86/$C$54</f>
        <v>0.21739130434782608</v>
      </c>
      <c r="CN87" s="212">
        <f t="shared" ref="CN87" si="216">CN86/$C$54</f>
        <v>0</v>
      </c>
      <c r="CO87" s="212">
        <f t="shared" ref="CO87" si="217">CO86/$C$54</f>
        <v>4.3478260869565216E-2</v>
      </c>
      <c r="CP87" s="212">
        <f t="shared" ref="CP87" si="218">CP86/$C$54</f>
        <v>4.3478260869565216E-2</v>
      </c>
      <c r="CQ87" s="212">
        <f t="shared" ref="CQ87" si="219">CQ86/$C$54</f>
        <v>0</v>
      </c>
      <c r="CR87" s="212">
        <f t="shared" ref="CR87" si="220">CR86/$C$54</f>
        <v>0</v>
      </c>
      <c r="CS87" s="212">
        <f t="shared" ref="CS87" si="221">CS86/$C$54</f>
        <v>8.6956521739130432E-2</v>
      </c>
      <c r="CT87" s="212">
        <f t="shared" ref="CT87" si="222">CT86/$C$54</f>
        <v>4.3478260869565216E-2</v>
      </c>
      <c r="CU87" s="212">
        <f t="shared" ref="CU87" si="223">CU86/$C$54</f>
        <v>0</v>
      </c>
      <c r="CV87" s="212">
        <f t="shared" ref="CV87" si="224">CV86/$C$54</f>
        <v>0</v>
      </c>
      <c r="CW87" s="155"/>
    </row>
    <row r="88" spans="1:391" s="157" customFormat="1" ht="15" hidden="1" x14ac:dyDescent="0.25">
      <c r="A88" s="312"/>
      <c r="B88" s="197" t="s">
        <v>753</v>
      </c>
      <c r="C88" s="213"/>
      <c r="D88" s="276">
        <f>+D86+F86</f>
        <v>5</v>
      </c>
      <c r="E88" s="277"/>
      <c r="F88" s="277"/>
      <c r="G88" s="278"/>
      <c r="H88" s="276">
        <f t="shared" ref="H88" si="225">+H86+J86</f>
        <v>1</v>
      </c>
      <c r="I88" s="277"/>
      <c r="J88" s="277"/>
      <c r="K88" s="278"/>
      <c r="L88" s="276">
        <f t="shared" ref="L88" si="226">+L86+N86</f>
        <v>3</v>
      </c>
      <c r="M88" s="277"/>
      <c r="N88" s="277"/>
      <c r="O88" s="278"/>
      <c r="P88" s="276">
        <f t="shared" ref="P88" si="227">+P86+R86</f>
        <v>3</v>
      </c>
      <c r="Q88" s="277"/>
      <c r="R88" s="277"/>
      <c r="S88" s="278"/>
      <c r="T88" s="276">
        <f t="shared" ref="T88" si="228">+T86+V86</f>
        <v>1</v>
      </c>
      <c r="U88" s="277"/>
      <c r="V88" s="277"/>
      <c r="W88" s="278"/>
      <c r="X88" s="276">
        <f t="shared" ref="X88" si="229">+X86+Z86</f>
        <v>4</v>
      </c>
      <c r="Y88" s="277"/>
      <c r="Z88" s="277"/>
      <c r="AA88" s="278"/>
      <c r="AB88" s="276">
        <f t="shared" ref="AB88" si="230">+AB86+AD86</f>
        <v>5</v>
      </c>
      <c r="AC88" s="277"/>
      <c r="AD88" s="277"/>
      <c r="AE88" s="278"/>
      <c r="AF88" s="276">
        <f t="shared" ref="AF88" si="231">+AF86+AH86</f>
        <v>0</v>
      </c>
      <c r="AG88" s="277"/>
      <c r="AH88" s="277"/>
      <c r="AI88" s="278"/>
      <c r="AJ88" s="276">
        <f t="shared" ref="AJ88" si="232">+AJ86+AL86</f>
        <v>4</v>
      </c>
      <c r="AK88" s="277"/>
      <c r="AL88" s="277"/>
      <c r="AM88" s="278"/>
      <c r="AN88" s="276">
        <f t="shared" ref="AN88" si="233">+AN86+AP86</f>
        <v>5</v>
      </c>
      <c r="AO88" s="277"/>
      <c r="AP88" s="277"/>
      <c r="AQ88" s="278"/>
      <c r="AR88" s="276">
        <f t="shared" ref="AR88" si="234">+AR86+AT86</f>
        <v>0</v>
      </c>
      <c r="AS88" s="277"/>
      <c r="AT88" s="277"/>
      <c r="AU88" s="278"/>
      <c r="AV88" s="296"/>
      <c r="AW88" s="276">
        <f t="shared" ref="AW88" si="235">+AW86+AY86</f>
        <v>11</v>
      </c>
      <c r="AX88" s="277"/>
      <c r="AY88" s="277"/>
      <c r="AZ88" s="278"/>
      <c r="BA88" s="276">
        <f t="shared" ref="BA88" si="236">+BA86+BC86</f>
        <v>2</v>
      </c>
      <c r="BB88" s="277"/>
      <c r="BC88" s="277"/>
      <c r="BD88" s="328"/>
      <c r="BE88" s="276">
        <f t="shared" ref="BE88" si="237">+BE86+BG86</f>
        <v>2</v>
      </c>
      <c r="BF88" s="277"/>
      <c r="BG88" s="277"/>
      <c r="BH88" s="278"/>
      <c r="BI88" s="276">
        <f t="shared" ref="BI88" si="238">+BI86+BK86</f>
        <v>0</v>
      </c>
      <c r="BJ88" s="277"/>
      <c r="BK88" s="277"/>
      <c r="BL88" s="278"/>
      <c r="BM88" s="276">
        <f t="shared" ref="BM88" si="239">+BM86+BO86</f>
        <v>2</v>
      </c>
      <c r="BN88" s="277"/>
      <c r="BO88" s="277"/>
      <c r="BP88" s="278"/>
      <c r="BQ88" s="276">
        <f t="shared" ref="BQ88" si="240">+BQ86+BS86</f>
        <v>5</v>
      </c>
      <c r="BR88" s="277"/>
      <c r="BS88" s="277"/>
      <c r="BT88" s="278"/>
      <c r="BU88" s="276">
        <f t="shared" ref="BU88" si="241">+BU86+BW86</f>
        <v>2</v>
      </c>
      <c r="BV88" s="277"/>
      <c r="BW88" s="277"/>
      <c r="BX88" s="278"/>
      <c r="BY88" s="276">
        <f t="shared" ref="BY88" si="242">+BY86+CA86</f>
        <v>6</v>
      </c>
      <c r="BZ88" s="277"/>
      <c r="CA88" s="277"/>
      <c r="CB88" s="278"/>
      <c r="CC88" s="276">
        <f t="shared" ref="CC88" si="243">+CC86+CE86</f>
        <v>6</v>
      </c>
      <c r="CD88" s="277"/>
      <c r="CE88" s="277"/>
      <c r="CF88" s="278"/>
      <c r="CG88" s="276">
        <f t="shared" ref="CG88" si="244">+CG86+CI86</f>
        <v>10</v>
      </c>
      <c r="CH88" s="277"/>
      <c r="CI88" s="277"/>
      <c r="CJ88" s="278"/>
      <c r="CK88" s="276">
        <f t="shared" ref="CK88" si="245">+CK86+CM86</f>
        <v>10</v>
      </c>
      <c r="CL88" s="277"/>
      <c r="CM88" s="277"/>
      <c r="CN88" s="278"/>
      <c r="CO88" s="276">
        <f t="shared" ref="CO88" si="246">+CO86+CQ86</f>
        <v>1</v>
      </c>
      <c r="CP88" s="277"/>
      <c r="CQ88" s="277"/>
      <c r="CR88" s="278"/>
      <c r="CS88" s="276">
        <f t="shared" ref="CS88" si="247">+CS86+CU86</f>
        <v>2</v>
      </c>
      <c r="CT88" s="277"/>
      <c r="CU88" s="277"/>
      <c r="CV88" s="277"/>
      <c r="CW88" s="155"/>
    </row>
    <row r="89" spans="1:391" s="157" customFormat="1" ht="15" hidden="1" x14ac:dyDescent="0.25">
      <c r="A89" s="312"/>
      <c r="B89" s="199" t="s">
        <v>753</v>
      </c>
      <c r="C89" s="214"/>
      <c r="D89" s="262">
        <f>+E86+G86</f>
        <v>10</v>
      </c>
      <c r="E89" s="263"/>
      <c r="F89" s="263"/>
      <c r="G89" s="264"/>
      <c r="H89" s="262">
        <f t="shared" ref="H89" si="248">+I86+K86</f>
        <v>4</v>
      </c>
      <c r="I89" s="263"/>
      <c r="J89" s="263"/>
      <c r="K89" s="264"/>
      <c r="L89" s="262">
        <f t="shared" ref="L89" si="249">+M86+O86</f>
        <v>1</v>
      </c>
      <c r="M89" s="263"/>
      <c r="N89" s="263"/>
      <c r="O89" s="264"/>
      <c r="P89" s="262">
        <f t="shared" ref="P89" si="250">+Q86+S86</f>
        <v>0</v>
      </c>
      <c r="Q89" s="263"/>
      <c r="R89" s="263"/>
      <c r="S89" s="264"/>
      <c r="T89" s="262">
        <f t="shared" ref="T89" si="251">+U86+W86</f>
        <v>5</v>
      </c>
      <c r="U89" s="263"/>
      <c r="V89" s="263"/>
      <c r="W89" s="264"/>
      <c r="X89" s="262">
        <f t="shared" ref="X89" si="252">+Y86+AA86</f>
        <v>0</v>
      </c>
      <c r="Y89" s="263"/>
      <c r="Z89" s="263"/>
      <c r="AA89" s="264"/>
      <c r="AB89" s="262">
        <f t="shared" ref="AB89" si="253">+AC86+AE86</f>
        <v>0</v>
      </c>
      <c r="AC89" s="263"/>
      <c r="AD89" s="263"/>
      <c r="AE89" s="264"/>
      <c r="AF89" s="262">
        <f t="shared" ref="AF89" si="254">+AG86+AI86</f>
        <v>1</v>
      </c>
      <c r="AG89" s="263"/>
      <c r="AH89" s="263"/>
      <c r="AI89" s="264"/>
      <c r="AJ89" s="262">
        <f t="shared" ref="AJ89" si="255">+AK86+AM86</f>
        <v>8</v>
      </c>
      <c r="AK89" s="263"/>
      <c r="AL89" s="263"/>
      <c r="AM89" s="264"/>
      <c r="AN89" s="262">
        <f t="shared" ref="AN89" si="256">+AO86+AQ86</f>
        <v>5</v>
      </c>
      <c r="AO89" s="263"/>
      <c r="AP89" s="263"/>
      <c r="AQ89" s="264"/>
      <c r="AR89" s="262">
        <f t="shared" ref="AR89" si="257">+AS86+AU86</f>
        <v>13</v>
      </c>
      <c r="AS89" s="263"/>
      <c r="AT89" s="263"/>
      <c r="AU89" s="264"/>
      <c r="AV89" s="296"/>
      <c r="AW89" s="262">
        <f t="shared" ref="AW89" si="258">+AX86+AZ86</f>
        <v>0</v>
      </c>
      <c r="AX89" s="263"/>
      <c r="AY89" s="263"/>
      <c r="AZ89" s="264"/>
      <c r="BA89" s="262">
        <f t="shared" ref="BA89" si="259">+BB86+BD86</f>
        <v>2</v>
      </c>
      <c r="BB89" s="263"/>
      <c r="BC89" s="263"/>
      <c r="BD89" s="264"/>
      <c r="BE89" s="262">
        <f t="shared" ref="BE89" si="260">+BF86+BH86</f>
        <v>0</v>
      </c>
      <c r="BF89" s="263"/>
      <c r="BG89" s="263"/>
      <c r="BH89" s="264"/>
      <c r="BI89" s="262">
        <f t="shared" ref="BI89" si="261">+BJ86+BL86</f>
        <v>3</v>
      </c>
      <c r="BJ89" s="263"/>
      <c r="BK89" s="263"/>
      <c r="BL89" s="264"/>
      <c r="BM89" s="262">
        <f t="shared" ref="BM89" si="262">+BN86+BP86</f>
        <v>0</v>
      </c>
      <c r="BN89" s="263"/>
      <c r="BO89" s="263"/>
      <c r="BP89" s="264"/>
      <c r="BQ89" s="262">
        <f t="shared" ref="BQ89" si="263">+BR86+BT86</f>
        <v>0</v>
      </c>
      <c r="BR89" s="263"/>
      <c r="BS89" s="263"/>
      <c r="BT89" s="264"/>
      <c r="BU89" s="262">
        <f t="shared" ref="BU89" si="264">+BV86+BX86</f>
        <v>0</v>
      </c>
      <c r="BV89" s="263"/>
      <c r="BW89" s="263"/>
      <c r="BX89" s="264"/>
      <c r="BY89" s="262">
        <f t="shared" ref="BY89" si="265">+BZ86+CB86</f>
        <v>0</v>
      </c>
      <c r="BZ89" s="263"/>
      <c r="CA89" s="263"/>
      <c r="CB89" s="264"/>
      <c r="CC89" s="262">
        <f t="shared" ref="CC89" si="266">+CD86+CF86</f>
        <v>0</v>
      </c>
      <c r="CD89" s="263"/>
      <c r="CE89" s="263"/>
      <c r="CF89" s="264"/>
      <c r="CG89" s="262">
        <f t="shared" ref="CG89" si="267">+CH86+CJ86</f>
        <v>0</v>
      </c>
      <c r="CH89" s="263"/>
      <c r="CI89" s="263"/>
      <c r="CJ89" s="264"/>
      <c r="CK89" s="262">
        <f t="shared" ref="CK89" si="268">+CL86+CN86</f>
        <v>0</v>
      </c>
      <c r="CL89" s="263"/>
      <c r="CM89" s="263"/>
      <c r="CN89" s="264"/>
      <c r="CO89" s="262">
        <f t="shared" ref="CO89" si="269">+CP86+CR86</f>
        <v>1</v>
      </c>
      <c r="CP89" s="263"/>
      <c r="CQ89" s="263"/>
      <c r="CR89" s="264"/>
      <c r="CS89" s="262">
        <f t="shared" ref="CS89" si="270">+CT86+CV86</f>
        <v>1</v>
      </c>
      <c r="CT89" s="263"/>
      <c r="CU89" s="263"/>
      <c r="CV89" s="263"/>
      <c r="CW89" s="155"/>
    </row>
    <row r="90" spans="1:391" s="157" customFormat="1" ht="15" hidden="1" x14ac:dyDescent="0.25">
      <c r="A90" s="312"/>
      <c r="B90" s="284"/>
      <c r="C90" s="285"/>
      <c r="D90" s="279"/>
      <c r="E90" s="280"/>
      <c r="F90" s="280"/>
      <c r="G90" s="281"/>
      <c r="H90" s="279"/>
      <c r="I90" s="280"/>
      <c r="J90" s="280"/>
      <c r="K90" s="281"/>
      <c r="L90" s="279"/>
      <c r="M90" s="280"/>
      <c r="N90" s="280"/>
      <c r="O90" s="281"/>
      <c r="P90" s="279"/>
      <c r="Q90" s="280"/>
      <c r="R90" s="280"/>
      <c r="S90" s="281"/>
      <c r="T90" s="279"/>
      <c r="U90" s="280"/>
      <c r="V90" s="280"/>
      <c r="W90" s="281"/>
      <c r="X90" s="279"/>
      <c r="Y90" s="280"/>
      <c r="Z90" s="280"/>
      <c r="AA90" s="281"/>
      <c r="AB90" s="279"/>
      <c r="AC90" s="280"/>
      <c r="AD90" s="280"/>
      <c r="AE90" s="281"/>
      <c r="AF90" s="279"/>
      <c r="AG90" s="280"/>
      <c r="AH90" s="280"/>
      <c r="AI90" s="281"/>
      <c r="AJ90" s="279"/>
      <c r="AK90" s="280"/>
      <c r="AL90" s="280"/>
      <c r="AM90" s="281"/>
      <c r="AN90" s="279"/>
      <c r="AO90" s="280"/>
      <c r="AP90" s="280"/>
      <c r="AQ90" s="281"/>
      <c r="AR90" s="279"/>
      <c r="AS90" s="280"/>
      <c r="AT90" s="280"/>
      <c r="AU90" s="281"/>
      <c r="AV90" s="296"/>
      <c r="AW90" s="279"/>
      <c r="AX90" s="280"/>
      <c r="AY90" s="280"/>
      <c r="AZ90" s="281"/>
      <c r="BA90" s="279"/>
      <c r="BB90" s="280"/>
      <c r="BC90" s="280"/>
      <c r="BD90" s="281"/>
      <c r="BE90" s="279"/>
      <c r="BF90" s="280"/>
      <c r="BG90" s="280"/>
      <c r="BH90" s="281"/>
      <c r="BI90" s="279"/>
      <c r="BJ90" s="280"/>
      <c r="BK90" s="280"/>
      <c r="BL90" s="281"/>
      <c r="BM90" s="279"/>
      <c r="BN90" s="280"/>
      <c r="BO90" s="280"/>
      <c r="BP90" s="281"/>
      <c r="BQ90" s="279"/>
      <c r="BR90" s="280"/>
      <c r="BS90" s="280"/>
      <c r="BT90" s="281"/>
      <c r="BU90" s="279"/>
      <c r="BV90" s="280"/>
      <c r="BW90" s="280"/>
      <c r="BX90" s="281"/>
      <c r="BY90" s="279"/>
      <c r="BZ90" s="280"/>
      <c r="CA90" s="280"/>
      <c r="CB90" s="281"/>
      <c r="CC90" s="279"/>
      <c r="CD90" s="280"/>
      <c r="CE90" s="280"/>
      <c r="CF90" s="281"/>
      <c r="CG90" s="279"/>
      <c r="CH90" s="280"/>
      <c r="CI90" s="280"/>
      <c r="CJ90" s="281"/>
      <c r="CK90" s="279"/>
      <c r="CL90" s="280"/>
      <c r="CM90" s="280"/>
      <c r="CN90" s="281"/>
      <c r="CO90" s="279"/>
      <c r="CP90" s="280"/>
      <c r="CQ90" s="280"/>
      <c r="CR90" s="281"/>
      <c r="CS90" s="279"/>
      <c r="CT90" s="280"/>
      <c r="CU90" s="280"/>
      <c r="CV90" s="281"/>
      <c r="CW90" s="155"/>
    </row>
    <row r="91" spans="1:391" s="157" customFormat="1" hidden="1" x14ac:dyDescent="0.2">
      <c r="A91" s="312"/>
      <c r="B91" s="272" t="s">
        <v>863</v>
      </c>
      <c r="C91" s="273"/>
      <c r="D91" s="276">
        <v>4</v>
      </c>
      <c r="E91" s="277"/>
      <c r="F91" s="277"/>
      <c r="G91" s="278"/>
      <c r="H91" s="276">
        <v>1</v>
      </c>
      <c r="I91" s="277"/>
      <c r="J91" s="277"/>
      <c r="K91" s="278"/>
      <c r="L91" s="276">
        <v>3</v>
      </c>
      <c r="M91" s="277"/>
      <c r="N91" s="277"/>
      <c r="O91" s="278"/>
      <c r="P91" s="276">
        <v>2</v>
      </c>
      <c r="Q91" s="277"/>
      <c r="R91" s="277"/>
      <c r="S91" s="278"/>
      <c r="T91" s="276">
        <v>1</v>
      </c>
      <c r="U91" s="277"/>
      <c r="V91" s="277"/>
      <c r="W91" s="278"/>
      <c r="X91" s="276">
        <v>2</v>
      </c>
      <c r="Y91" s="277"/>
      <c r="Z91" s="277"/>
      <c r="AA91" s="278"/>
      <c r="AB91" s="276">
        <v>3</v>
      </c>
      <c r="AC91" s="277"/>
      <c r="AD91" s="277"/>
      <c r="AE91" s="278"/>
      <c r="AF91" s="276">
        <v>0</v>
      </c>
      <c r="AG91" s="277"/>
      <c r="AH91" s="277"/>
      <c r="AI91" s="278"/>
      <c r="AJ91" s="276">
        <v>3</v>
      </c>
      <c r="AK91" s="277"/>
      <c r="AL91" s="277"/>
      <c r="AM91" s="278"/>
      <c r="AN91" s="276">
        <v>3</v>
      </c>
      <c r="AO91" s="277"/>
      <c r="AP91" s="277"/>
      <c r="AQ91" s="278"/>
      <c r="AR91" s="276">
        <v>0</v>
      </c>
      <c r="AS91" s="277"/>
      <c r="AT91" s="277"/>
      <c r="AU91" s="278"/>
      <c r="AV91" s="296"/>
      <c r="AW91" s="276">
        <v>7</v>
      </c>
      <c r="AX91" s="277"/>
      <c r="AY91" s="277"/>
      <c r="AZ91" s="278"/>
      <c r="BA91" s="276">
        <v>2</v>
      </c>
      <c r="BB91" s="277"/>
      <c r="BC91" s="277"/>
      <c r="BD91" s="278"/>
      <c r="BE91" s="276">
        <v>1</v>
      </c>
      <c r="BF91" s="277"/>
      <c r="BG91" s="277"/>
      <c r="BH91" s="278"/>
      <c r="BI91" s="276">
        <v>0</v>
      </c>
      <c r="BJ91" s="277"/>
      <c r="BK91" s="277"/>
      <c r="BL91" s="278"/>
      <c r="BM91" s="276">
        <v>2</v>
      </c>
      <c r="BN91" s="277"/>
      <c r="BO91" s="277"/>
      <c r="BP91" s="278"/>
      <c r="BQ91" s="276">
        <v>3</v>
      </c>
      <c r="BR91" s="277"/>
      <c r="BS91" s="277"/>
      <c r="BT91" s="278"/>
      <c r="BU91" s="276">
        <v>2</v>
      </c>
      <c r="BV91" s="277"/>
      <c r="BW91" s="277"/>
      <c r="BX91" s="278"/>
      <c r="BY91" s="276">
        <v>4</v>
      </c>
      <c r="BZ91" s="277"/>
      <c r="CA91" s="277"/>
      <c r="CB91" s="278"/>
      <c r="CC91" s="276">
        <v>4</v>
      </c>
      <c r="CD91" s="277"/>
      <c r="CE91" s="277"/>
      <c r="CF91" s="278"/>
      <c r="CG91" s="276">
        <v>6</v>
      </c>
      <c r="CH91" s="277"/>
      <c r="CI91" s="277"/>
      <c r="CJ91" s="278"/>
      <c r="CK91" s="276">
        <v>6</v>
      </c>
      <c r="CL91" s="277"/>
      <c r="CM91" s="277"/>
      <c r="CN91" s="278"/>
      <c r="CO91" s="276">
        <v>1</v>
      </c>
      <c r="CP91" s="277"/>
      <c r="CQ91" s="277"/>
      <c r="CR91" s="278"/>
      <c r="CS91" s="276">
        <v>2</v>
      </c>
      <c r="CT91" s="277"/>
      <c r="CU91" s="277"/>
      <c r="CV91" s="277"/>
      <c r="CW91" s="155"/>
      <c r="NH91" s="145"/>
      <c r="NI91" s="145"/>
      <c r="NJ91" s="145"/>
      <c r="NK91" s="145"/>
      <c r="NL91" s="145"/>
      <c r="NM91" s="145"/>
      <c r="NN91" s="145"/>
      <c r="NO91" s="145"/>
      <c r="NP91" s="145"/>
      <c r="NQ91" s="145"/>
      <c r="NR91" s="145"/>
      <c r="NS91" s="145"/>
      <c r="NT91" s="145"/>
      <c r="NU91" s="145"/>
      <c r="NV91" s="145"/>
      <c r="NW91" s="145"/>
      <c r="NX91" s="145"/>
      <c r="NY91" s="145"/>
      <c r="NZ91" s="145"/>
      <c r="OA91" s="145"/>
    </row>
    <row r="92" spans="1:391" s="157" customFormat="1" hidden="1" x14ac:dyDescent="0.2">
      <c r="A92" s="312"/>
      <c r="B92" s="274"/>
      <c r="C92" s="275"/>
      <c r="D92" s="265">
        <f>D91/$C$54</f>
        <v>0.17391304347826086</v>
      </c>
      <c r="E92" s="266"/>
      <c r="F92" s="266"/>
      <c r="G92" s="267"/>
      <c r="H92" s="265">
        <f t="shared" ref="H92" si="271">H91/$C$54</f>
        <v>4.3478260869565216E-2</v>
      </c>
      <c r="I92" s="266"/>
      <c r="J92" s="266"/>
      <c r="K92" s="267"/>
      <c r="L92" s="265">
        <f t="shared" ref="L92" si="272">L91/$C$54</f>
        <v>0.13043478260869565</v>
      </c>
      <c r="M92" s="266"/>
      <c r="N92" s="266"/>
      <c r="O92" s="267"/>
      <c r="P92" s="265">
        <f t="shared" ref="P92" si="273">P91/$C$54</f>
        <v>8.6956521739130432E-2</v>
      </c>
      <c r="Q92" s="266"/>
      <c r="R92" s="266"/>
      <c r="S92" s="267"/>
      <c r="T92" s="265">
        <f t="shared" ref="T92" si="274">T91/$C$54</f>
        <v>4.3478260869565216E-2</v>
      </c>
      <c r="U92" s="266"/>
      <c r="V92" s="266"/>
      <c r="W92" s="267"/>
      <c r="X92" s="265">
        <f t="shared" ref="X92" si="275">X91/$C$54</f>
        <v>8.6956521739130432E-2</v>
      </c>
      <c r="Y92" s="266"/>
      <c r="Z92" s="266"/>
      <c r="AA92" s="267"/>
      <c r="AB92" s="265">
        <f t="shared" ref="AB92" si="276">AB91/$C$54</f>
        <v>0.13043478260869565</v>
      </c>
      <c r="AC92" s="266"/>
      <c r="AD92" s="266"/>
      <c r="AE92" s="267"/>
      <c r="AF92" s="265">
        <f t="shared" ref="AF92" si="277">AF91/$C$54</f>
        <v>0</v>
      </c>
      <c r="AG92" s="266"/>
      <c r="AH92" s="266"/>
      <c r="AI92" s="267"/>
      <c r="AJ92" s="265">
        <f t="shared" ref="AJ92" si="278">AJ91/$C$54</f>
        <v>0.13043478260869565</v>
      </c>
      <c r="AK92" s="266"/>
      <c r="AL92" s="266"/>
      <c r="AM92" s="267"/>
      <c r="AN92" s="265">
        <f t="shared" ref="AN92" si="279">AN91/$C$54</f>
        <v>0.13043478260869565</v>
      </c>
      <c r="AO92" s="266"/>
      <c r="AP92" s="266"/>
      <c r="AQ92" s="267"/>
      <c r="AR92" s="265">
        <f t="shared" ref="AR92" si="280">AR91/$C$54</f>
        <v>0</v>
      </c>
      <c r="AS92" s="266"/>
      <c r="AT92" s="266"/>
      <c r="AU92" s="267"/>
      <c r="AV92" s="296"/>
      <c r="AW92" s="265">
        <f>AW91/23</f>
        <v>0.30434782608695654</v>
      </c>
      <c r="AX92" s="266"/>
      <c r="AY92" s="266"/>
      <c r="AZ92" s="267"/>
      <c r="BA92" s="265">
        <f>BA91/23</f>
        <v>8.6956521739130432E-2</v>
      </c>
      <c r="BB92" s="266"/>
      <c r="BC92" s="266"/>
      <c r="BD92" s="267"/>
      <c r="BE92" s="265">
        <f>BE91/23</f>
        <v>4.3478260869565216E-2</v>
      </c>
      <c r="BF92" s="266"/>
      <c r="BG92" s="266"/>
      <c r="BH92" s="267"/>
      <c r="BI92" s="265">
        <f>BI91/23</f>
        <v>0</v>
      </c>
      <c r="BJ92" s="266"/>
      <c r="BK92" s="266"/>
      <c r="BL92" s="267"/>
      <c r="BM92" s="265">
        <f>BM91/23</f>
        <v>8.6956521739130432E-2</v>
      </c>
      <c r="BN92" s="266"/>
      <c r="BO92" s="266"/>
      <c r="BP92" s="267"/>
      <c r="BQ92" s="265">
        <f>BQ91/23</f>
        <v>0.13043478260869565</v>
      </c>
      <c r="BR92" s="266"/>
      <c r="BS92" s="266"/>
      <c r="BT92" s="267"/>
      <c r="BU92" s="265">
        <f>BU91/23</f>
        <v>8.6956521739130432E-2</v>
      </c>
      <c r="BV92" s="266"/>
      <c r="BW92" s="266"/>
      <c r="BX92" s="267"/>
      <c r="BY92" s="265">
        <f>BY91/23</f>
        <v>0.17391304347826086</v>
      </c>
      <c r="BZ92" s="266"/>
      <c r="CA92" s="266"/>
      <c r="CB92" s="267"/>
      <c r="CC92" s="265">
        <f>CC91/23</f>
        <v>0.17391304347826086</v>
      </c>
      <c r="CD92" s="266"/>
      <c r="CE92" s="266"/>
      <c r="CF92" s="267"/>
      <c r="CG92" s="265">
        <f>CG91/23</f>
        <v>0.2608695652173913</v>
      </c>
      <c r="CH92" s="266"/>
      <c r="CI92" s="266"/>
      <c r="CJ92" s="267"/>
      <c r="CK92" s="265">
        <f>CK91/23</f>
        <v>0.2608695652173913</v>
      </c>
      <c r="CL92" s="266"/>
      <c r="CM92" s="266"/>
      <c r="CN92" s="267"/>
      <c r="CO92" s="265">
        <f>CO91/23</f>
        <v>4.3478260869565216E-2</v>
      </c>
      <c r="CP92" s="266"/>
      <c r="CQ92" s="266"/>
      <c r="CR92" s="267"/>
      <c r="CS92" s="265">
        <f>CS91/23</f>
        <v>8.6956521739130432E-2</v>
      </c>
      <c r="CT92" s="266"/>
      <c r="CU92" s="266"/>
      <c r="CV92" s="266"/>
      <c r="CW92" s="155"/>
      <c r="NH92" s="145"/>
      <c r="NI92" s="145"/>
      <c r="NJ92" s="145"/>
      <c r="NK92" s="145"/>
      <c r="NL92" s="145"/>
      <c r="NM92" s="145"/>
      <c r="NN92" s="145"/>
      <c r="NO92" s="145"/>
      <c r="NP92" s="145"/>
      <c r="NQ92" s="145"/>
      <c r="NR92" s="145"/>
      <c r="NS92" s="145"/>
      <c r="NT92" s="145"/>
      <c r="NU92" s="145"/>
      <c r="NV92" s="145"/>
      <c r="NW92" s="145"/>
      <c r="NX92" s="145"/>
      <c r="NY92" s="145"/>
      <c r="NZ92" s="145"/>
      <c r="OA92" s="145"/>
    </row>
    <row r="93" spans="1:391" s="157" customFormat="1" hidden="1" x14ac:dyDescent="0.2">
      <c r="A93" s="312"/>
      <c r="B93" s="268" t="s">
        <v>864</v>
      </c>
      <c r="C93" s="269"/>
      <c r="D93" s="262">
        <v>6</v>
      </c>
      <c r="E93" s="263"/>
      <c r="F93" s="263"/>
      <c r="G93" s="264"/>
      <c r="H93" s="262">
        <v>3</v>
      </c>
      <c r="I93" s="263"/>
      <c r="J93" s="263"/>
      <c r="K93" s="264"/>
      <c r="L93" s="262">
        <v>1</v>
      </c>
      <c r="M93" s="263"/>
      <c r="N93" s="263"/>
      <c r="O93" s="264"/>
      <c r="P93" s="262">
        <v>0</v>
      </c>
      <c r="Q93" s="263"/>
      <c r="R93" s="263"/>
      <c r="S93" s="264"/>
      <c r="T93" s="262">
        <v>4</v>
      </c>
      <c r="U93" s="263"/>
      <c r="V93" s="263"/>
      <c r="W93" s="264"/>
      <c r="X93" s="262">
        <v>0</v>
      </c>
      <c r="Y93" s="263"/>
      <c r="Z93" s="263"/>
      <c r="AA93" s="264"/>
      <c r="AB93" s="262">
        <v>0</v>
      </c>
      <c r="AC93" s="263"/>
      <c r="AD93" s="263"/>
      <c r="AE93" s="264"/>
      <c r="AF93" s="262">
        <v>1</v>
      </c>
      <c r="AG93" s="263"/>
      <c r="AH93" s="263"/>
      <c r="AI93" s="264"/>
      <c r="AJ93" s="262">
        <v>5</v>
      </c>
      <c r="AK93" s="263"/>
      <c r="AL93" s="263"/>
      <c r="AM93" s="264"/>
      <c r="AN93" s="262">
        <v>3</v>
      </c>
      <c r="AO93" s="263"/>
      <c r="AP93" s="263"/>
      <c r="AQ93" s="264"/>
      <c r="AR93" s="262">
        <v>7</v>
      </c>
      <c r="AS93" s="263"/>
      <c r="AT93" s="263"/>
      <c r="AU93" s="264"/>
      <c r="AV93" s="296"/>
      <c r="AW93" s="262">
        <v>0</v>
      </c>
      <c r="AX93" s="263"/>
      <c r="AY93" s="263"/>
      <c r="AZ93" s="264"/>
      <c r="BA93" s="262">
        <v>1</v>
      </c>
      <c r="BB93" s="263"/>
      <c r="BC93" s="263"/>
      <c r="BD93" s="264"/>
      <c r="BE93" s="262">
        <v>0</v>
      </c>
      <c r="BF93" s="263"/>
      <c r="BG93" s="263"/>
      <c r="BH93" s="264"/>
      <c r="BI93" s="262">
        <v>3</v>
      </c>
      <c r="BJ93" s="263"/>
      <c r="BK93" s="263"/>
      <c r="BL93" s="264"/>
      <c r="BM93" s="262">
        <v>0</v>
      </c>
      <c r="BN93" s="263"/>
      <c r="BO93" s="263"/>
      <c r="BP93" s="264"/>
      <c r="BQ93" s="262">
        <v>0</v>
      </c>
      <c r="BR93" s="263"/>
      <c r="BS93" s="263"/>
      <c r="BT93" s="264"/>
      <c r="BU93" s="262">
        <v>0</v>
      </c>
      <c r="BV93" s="263"/>
      <c r="BW93" s="263"/>
      <c r="BX93" s="264"/>
      <c r="BY93" s="262">
        <v>0</v>
      </c>
      <c r="BZ93" s="263"/>
      <c r="CA93" s="263"/>
      <c r="CB93" s="264"/>
      <c r="CC93" s="262">
        <v>0</v>
      </c>
      <c r="CD93" s="263"/>
      <c r="CE93" s="263"/>
      <c r="CF93" s="264"/>
      <c r="CG93" s="262">
        <v>0</v>
      </c>
      <c r="CH93" s="263"/>
      <c r="CI93" s="263"/>
      <c r="CJ93" s="264"/>
      <c r="CK93" s="262">
        <v>0</v>
      </c>
      <c r="CL93" s="263"/>
      <c r="CM93" s="263"/>
      <c r="CN93" s="264"/>
      <c r="CO93" s="262">
        <v>1</v>
      </c>
      <c r="CP93" s="263"/>
      <c r="CQ93" s="263"/>
      <c r="CR93" s="264"/>
      <c r="CS93" s="262">
        <v>1</v>
      </c>
      <c r="CT93" s="263"/>
      <c r="CU93" s="263"/>
      <c r="CV93" s="263"/>
      <c r="CW93" s="155"/>
      <c r="NH93" s="145"/>
      <c r="NI93" s="145"/>
      <c r="NJ93" s="145"/>
      <c r="NK93" s="145"/>
      <c r="NL93" s="145"/>
      <c r="NM93" s="145"/>
      <c r="NN93" s="145"/>
      <c r="NO93" s="145"/>
      <c r="NP93" s="145"/>
      <c r="NQ93" s="145"/>
      <c r="NR93" s="145"/>
      <c r="NS93" s="145"/>
      <c r="NT93" s="145"/>
      <c r="NU93" s="145"/>
      <c r="NV93" s="145"/>
      <c r="NW93" s="145"/>
      <c r="NX93" s="145"/>
      <c r="NY93" s="145"/>
      <c r="NZ93" s="145"/>
      <c r="OA93" s="145"/>
    </row>
    <row r="94" spans="1:391" s="157" customFormat="1" hidden="1" x14ac:dyDescent="0.2">
      <c r="A94" s="312"/>
      <c r="B94" s="270"/>
      <c r="C94" s="271"/>
      <c r="D94" s="259">
        <f>D93/C54</f>
        <v>0.2608695652173913</v>
      </c>
      <c r="E94" s="260"/>
      <c r="F94" s="260"/>
      <c r="G94" s="261"/>
      <c r="H94" s="259">
        <f>H93/C54</f>
        <v>0.13043478260869565</v>
      </c>
      <c r="I94" s="260"/>
      <c r="J94" s="260"/>
      <c r="K94" s="261"/>
      <c r="L94" s="259">
        <f>L93/C54</f>
        <v>4.3478260869565216E-2</v>
      </c>
      <c r="M94" s="260"/>
      <c r="N94" s="260"/>
      <c r="O94" s="261"/>
      <c r="P94" s="259">
        <f>P93/C54</f>
        <v>0</v>
      </c>
      <c r="Q94" s="260"/>
      <c r="R94" s="260"/>
      <c r="S94" s="261"/>
      <c r="T94" s="259">
        <f>T93/C54</f>
        <v>0.17391304347826086</v>
      </c>
      <c r="U94" s="260"/>
      <c r="V94" s="260"/>
      <c r="W94" s="261"/>
      <c r="X94" s="259">
        <f>X93/C54</f>
        <v>0</v>
      </c>
      <c r="Y94" s="260"/>
      <c r="Z94" s="260"/>
      <c r="AA94" s="261"/>
      <c r="AB94" s="259">
        <f>AB93/C54</f>
        <v>0</v>
      </c>
      <c r="AC94" s="260"/>
      <c r="AD94" s="260"/>
      <c r="AE94" s="261"/>
      <c r="AF94" s="259">
        <f>AF93/C54</f>
        <v>4.3478260869565216E-2</v>
      </c>
      <c r="AG94" s="260"/>
      <c r="AH94" s="260"/>
      <c r="AI94" s="261"/>
      <c r="AJ94" s="259">
        <f>AJ93/C54</f>
        <v>0.21739130434782608</v>
      </c>
      <c r="AK94" s="260"/>
      <c r="AL94" s="260"/>
      <c r="AM94" s="261"/>
      <c r="AN94" s="259">
        <f>AN93/C54</f>
        <v>0.13043478260869565</v>
      </c>
      <c r="AO94" s="260"/>
      <c r="AP94" s="260"/>
      <c r="AQ94" s="261"/>
      <c r="AR94" s="259">
        <f>AR93/C54</f>
        <v>0.30434782608695654</v>
      </c>
      <c r="AS94" s="260"/>
      <c r="AT94" s="260"/>
      <c r="AU94" s="261"/>
      <c r="AV94" s="365"/>
      <c r="AW94" s="259">
        <f>AW93/C54</f>
        <v>0</v>
      </c>
      <c r="AX94" s="260"/>
      <c r="AY94" s="260"/>
      <c r="AZ94" s="261"/>
      <c r="BA94" s="259">
        <f>BA93/C54</f>
        <v>4.3478260869565216E-2</v>
      </c>
      <c r="BB94" s="260"/>
      <c r="BC94" s="260"/>
      <c r="BD94" s="261"/>
      <c r="BE94" s="259">
        <f>BE93/C54</f>
        <v>0</v>
      </c>
      <c r="BF94" s="260"/>
      <c r="BG94" s="260"/>
      <c r="BH94" s="261"/>
      <c r="BI94" s="259">
        <f>BI93/C54</f>
        <v>0.13043478260869565</v>
      </c>
      <c r="BJ94" s="260"/>
      <c r="BK94" s="260"/>
      <c r="BL94" s="261"/>
      <c r="BM94" s="259">
        <f>BM93/C54</f>
        <v>0</v>
      </c>
      <c r="BN94" s="260"/>
      <c r="BO94" s="260"/>
      <c r="BP94" s="261"/>
      <c r="BQ94" s="259">
        <f>BQ93/C54</f>
        <v>0</v>
      </c>
      <c r="BR94" s="260"/>
      <c r="BS94" s="260"/>
      <c r="BT94" s="261"/>
      <c r="BU94" s="259">
        <f>BU93/C54</f>
        <v>0</v>
      </c>
      <c r="BV94" s="260"/>
      <c r="BW94" s="260"/>
      <c r="BX94" s="261"/>
      <c r="BY94" s="259">
        <f>BY93/C54</f>
        <v>0</v>
      </c>
      <c r="BZ94" s="260"/>
      <c r="CA94" s="260"/>
      <c r="CB94" s="261"/>
      <c r="CC94" s="259">
        <f>CC93/C54</f>
        <v>0</v>
      </c>
      <c r="CD94" s="260"/>
      <c r="CE94" s="260"/>
      <c r="CF94" s="261"/>
      <c r="CG94" s="259">
        <f>CG93/C54</f>
        <v>0</v>
      </c>
      <c r="CH94" s="260"/>
      <c r="CI94" s="260"/>
      <c r="CJ94" s="261"/>
      <c r="CK94" s="259">
        <f>CK93/C54</f>
        <v>0</v>
      </c>
      <c r="CL94" s="260"/>
      <c r="CM94" s="260"/>
      <c r="CN94" s="261"/>
      <c r="CO94" s="259">
        <f>CO93/C54</f>
        <v>4.3478260869565216E-2</v>
      </c>
      <c r="CP94" s="260"/>
      <c r="CQ94" s="260"/>
      <c r="CR94" s="261"/>
      <c r="CS94" s="259">
        <f>CS93/C54</f>
        <v>4.3478260869565216E-2</v>
      </c>
      <c r="CT94" s="260"/>
      <c r="CU94" s="260"/>
      <c r="CV94" s="260"/>
      <c r="CW94" s="155"/>
      <c r="NH94" s="145"/>
      <c r="NI94" s="145"/>
      <c r="NJ94" s="145"/>
      <c r="NK94" s="145"/>
      <c r="NL94" s="145"/>
      <c r="NM94" s="145"/>
      <c r="NN94" s="145"/>
      <c r="NO94" s="145"/>
      <c r="NP94" s="145"/>
      <c r="NQ94" s="145"/>
      <c r="NR94" s="145"/>
      <c r="NS94" s="145"/>
      <c r="NT94" s="145"/>
      <c r="NU94" s="145"/>
      <c r="NV94" s="145"/>
      <c r="NW94" s="145"/>
      <c r="NX94" s="145"/>
      <c r="NY94" s="145"/>
      <c r="NZ94" s="145"/>
      <c r="OA94" s="145"/>
    </row>
    <row r="95" spans="1:391" s="157" customFormat="1" ht="15" hidden="1" x14ac:dyDescent="0.25">
      <c r="B95" s="202"/>
      <c r="C95" s="202"/>
    </row>
    <row r="96" spans="1:391" ht="15" hidden="1" x14ac:dyDescent="0.25">
      <c r="A96" s="311" t="s">
        <v>752</v>
      </c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/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311"/>
      <c r="BC96" s="311"/>
      <c r="BD96" s="311"/>
      <c r="BE96" s="311"/>
      <c r="BF96" s="311"/>
      <c r="BG96" s="311"/>
      <c r="BH96" s="311"/>
      <c r="BI96" s="311"/>
      <c r="BJ96" s="311"/>
      <c r="BK96" s="311"/>
      <c r="BL96" s="311"/>
      <c r="BM96" s="311"/>
      <c r="BN96" s="311"/>
      <c r="BO96" s="311"/>
      <c r="BP96" s="311"/>
      <c r="BQ96" s="311"/>
      <c r="BR96" s="311"/>
      <c r="BS96" s="311"/>
      <c r="BT96" s="311"/>
      <c r="BU96" s="311"/>
      <c r="BV96" s="311"/>
      <c r="BW96" s="311"/>
      <c r="BX96" s="311"/>
      <c r="BY96" s="311"/>
      <c r="BZ96" s="311"/>
      <c r="CA96" s="311"/>
      <c r="CB96" s="311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</row>
    <row r="97" spans="1:159" ht="15" hidden="1" x14ac:dyDescent="0.25">
      <c r="A97" s="311" t="s">
        <v>756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11"/>
      <c r="AS97" s="311"/>
      <c r="AT97" s="311"/>
      <c r="AU97" s="311"/>
      <c r="AV97" s="311"/>
      <c r="AW97" s="311"/>
      <c r="AX97" s="311"/>
      <c r="AY97" s="311"/>
      <c r="AZ97" s="311"/>
      <c r="BA97" s="311"/>
      <c r="BB97" s="311"/>
      <c r="BC97" s="311"/>
      <c r="BD97" s="311"/>
      <c r="BE97" s="311"/>
      <c r="BF97" s="311"/>
      <c r="BG97" s="311"/>
      <c r="BH97" s="311"/>
      <c r="BI97" s="311"/>
      <c r="BJ97" s="311"/>
      <c r="BK97" s="311"/>
      <c r="BL97" s="311"/>
      <c r="BM97" s="311"/>
      <c r="BN97" s="311"/>
      <c r="BO97" s="311"/>
      <c r="BP97" s="311"/>
      <c r="BQ97" s="311"/>
      <c r="BR97" s="311"/>
      <c r="BS97" s="311"/>
      <c r="BT97" s="311"/>
      <c r="BU97" s="311"/>
      <c r="BV97" s="311"/>
      <c r="BW97" s="311"/>
      <c r="BX97" s="311"/>
      <c r="BY97" s="311"/>
      <c r="BZ97" s="311"/>
      <c r="CA97" s="311"/>
      <c r="CB97" s="311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</row>
    <row r="98" spans="1:159" s="157" customFormat="1" hidden="1" x14ac:dyDescent="0.2">
      <c r="C98" s="203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</row>
    <row r="99" spans="1:159" s="157" customFormat="1" ht="15" hidden="1" x14ac:dyDescent="0.25">
      <c r="A99" s="312" t="s">
        <v>867</v>
      </c>
      <c r="B99" s="313" t="s">
        <v>88</v>
      </c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  <c r="AK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4"/>
      <c r="AX99" s="314"/>
      <c r="AY99" s="314"/>
      <c r="AZ99" s="314"/>
      <c r="BA99" s="314"/>
      <c r="BB99" s="314"/>
      <c r="BC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P99" s="314"/>
      <c r="BQ99" s="314"/>
      <c r="BR99" s="314"/>
      <c r="BS99" s="314"/>
      <c r="BT99" s="314"/>
      <c r="BU99" s="314"/>
      <c r="BV99" s="314"/>
      <c r="BW99" s="314"/>
      <c r="BX99" s="314"/>
      <c r="BY99" s="314"/>
      <c r="BZ99" s="314"/>
      <c r="CA99" s="314"/>
      <c r="CB99" s="314"/>
      <c r="CC99" s="146"/>
      <c r="CD99" s="147"/>
      <c r="CE99" s="147"/>
      <c r="CF99" s="147"/>
      <c r="CG99" s="147"/>
      <c r="CH99" s="147"/>
      <c r="CI99" s="147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</row>
    <row r="100" spans="1:159" s="157" customFormat="1" ht="15" hidden="1" x14ac:dyDescent="0.25">
      <c r="A100" s="312"/>
      <c r="B100" s="313" t="s">
        <v>866</v>
      </c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P100" s="314"/>
      <c r="BQ100" s="314"/>
      <c r="BR100" s="314"/>
      <c r="BS100" s="314"/>
      <c r="BT100" s="314"/>
      <c r="BU100" s="314"/>
      <c r="BV100" s="314"/>
      <c r="BW100" s="314"/>
      <c r="BX100" s="314"/>
      <c r="BY100" s="314"/>
      <c r="BZ100" s="314"/>
      <c r="CA100" s="314"/>
      <c r="CB100" s="314"/>
      <c r="CC100" s="146"/>
      <c r="CD100" s="147"/>
      <c r="CE100" s="147"/>
      <c r="CF100" s="147"/>
      <c r="CG100" s="147"/>
      <c r="CH100" s="147"/>
      <c r="CI100" s="147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</row>
    <row r="101" spans="1:159" s="157" customFormat="1" ht="15" hidden="1" x14ac:dyDescent="0.25">
      <c r="A101" s="312"/>
      <c r="B101" s="153" t="s">
        <v>759</v>
      </c>
      <c r="C101" s="154">
        <f>+C102+C103</f>
        <v>19</v>
      </c>
      <c r="D101" s="303" t="s">
        <v>684</v>
      </c>
      <c r="E101" s="303"/>
      <c r="F101" s="303"/>
      <c r="G101" s="303"/>
      <c r="H101" s="303" t="s">
        <v>685</v>
      </c>
      <c r="I101" s="303"/>
      <c r="J101" s="303"/>
      <c r="K101" s="303"/>
      <c r="L101" s="303" t="s">
        <v>686</v>
      </c>
      <c r="M101" s="303"/>
      <c r="N101" s="303"/>
      <c r="O101" s="303"/>
      <c r="P101" s="303" t="s">
        <v>687</v>
      </c>
      <c r="Q101" s="303"/>
      <c r="R101" s="303"/>
      <c r="S101" s="303"/>
      <c r="T101" s="303" t="s">
        <v>688</v>
      </c>
      <c r="U101" s="303"/>
      <c r="V101" s="303"/>
      <c r="W101" s="303"/>
      <c r="X101" s="303" t="s">
        <v>689</v>
      </c>
      <c r="Y101" s="303"/>
      <c r="Z101" s="303"/>
      <c r="AA101" s="303"/>
      <c r="AB101" s="303" t="s">
        <v>690</v>
      </c>
      <c r="AC101" s="303"/>
      <c r="AD101" s="303"/>
      <c r="AE101" s="303"/>
      <c r="AF101" s="303" t="s">
        <v>691</v>
      </c>
      <c r="AG101" s="303"/>
      <c r="AH101" s="303"/>
      <c r="AI101" s="303"/>
      <c r="AJ101" s="303" t="s">
        <v>692</v>
      </c>
      <c r="AK101" s="303"/>
      <c r="AL101" s="303"/>
      <c r="AM101" s="303"/>
      <c r="AN101" s="286" t="s">
        <v>693</v>
      </c>
      <c r="AO101" s="287"/>
      <c r="AP101" s="287"/>
      <c r="AQ101" s="287"/>
      <c r="AR101" s="323"/>
      <c r="AS101" s="326" t="s">
        <v>694</v>
      </c>
      <c r="AT101" s="304"/>
      <c r="AU101" s="304"/>
      <c r="AV101" s="304"/>
      <c r="AW101" s="304" t="s">
        <v>695</v>
      </c>
      <c r="AX101" s="304"/>
      <c r="AY101" s="304"/>
      <c r="AZ101" s="304"/>
      <c r="BA101" s="304" t="s">
        <v>696</v>
      </c>
      <c r="BB101" s="304"/>
      <c r="BC101" s="304"/>
      <c r="BD101" s="304"/>
      <c r="BE101" s="304" t="s">
        <v>697</v>
      </c>
      <c r="BF101" s="304"/>
      <c r="BG101" s="304"/>
      <c r="BH101" s="304"/>
      <c r="BI101" s="304" t="s">
        <v>698</v>
      </c>
      <c r="BJ101" s="304"/>
      <c r="BK101" s="304"/>
      <c r="BL101" s="304"/>
      <c r="BM101" s="304" t="s">
        <v>699</v>
      </c>
      <c r="BN101" s="304"/>
      <c r="BO101" s="304"/>
      <c r="BP101" s="304"/>
      <c r="BQ101" s="304" t="s">
        <v>700</v>
      </c>
      <c r="BR101" s="304"/>
      <c r="BS101" s="304"/>
      <c r="BT101" s="304"/>
      <c r="BU101" s="304" t="s">
        <v>701</v>
      </c>
      <c r="BV101" s="304"/>
      <c r="BW101" s="304"/>
      <c r="BX101" s="304"/>
      <c r="BY101" s="304" t="s">
        <v>702</v>
      </c>
      <c r="BZ101" s="304"/>
      <c r="CA101" s="304"/>
      <c r="CB101" s="257"/>
      <c r="CC101" s="155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</row>
    <row r="102" spans="1:159" s="157" customFormat="1" ht="15" hidden="1" x14ac:dyDescent="0.25">
      <c r="A102" s="312"/>
      <c r="B102" s="153" t="s">
        <v>757</v>
      </c>
      <c r="C102" s="154">
        <v>10</v>
      </c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288"/>
      <c r="AO102" s="289"/>
      <c r="AP102" s="289"/>
      <c r="AQ102" s="289"/>
      <c r="AR102" s="324"/>
      <c r="AS102" s="326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4"/>
      <c r="BH102" s="304"/>
      <c r="BI102" s="304"/>
      <c r="BJ102" s="304"/>
      <c r="BK102" s="304"/>
      <c r="BL102" s="304"/>
      <c r="BM102" s="304"/>
      <c r="BN102" s="304"/>
      <c r="BO102" s="304"/>
      <c r="BP102" s="304"/>
      <c r="BQ102" s="304"/>
      <c r="BR102" s="304"/>
      <c r="BS102" s="304"/>
      <c r="BT102" s="304"/>
      <c r="BU102" s="304"/>
      <c r="BV102" s="304"/>
      <c r="BW102" s="304"/>
      <c r="BX102" s="304"/>
      <c r="BY102" s="304"/>
      <c r="BZ102" s="304"/>
      <c r="CA102" s="304"/>
      <c r="CB102" s="257"/>
      <c r="CC102" s="155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</row>
    <row r="103" spans="1:159" s="157" customFormat="1" ht="15" hidden="1" x14ac:dyDescent="0.25">
      <c r="A103" s="312"/>
      <c r="B103" s="153" t="s">
        <v>758</v>
      </c>
      <c r="C103" s="154">
        <v>9</v>
      </c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304"/>
      <c r="AC103" s="304"/>
      <c r="AD103" s="304"/>
      <c r="AE103" s="304"/>
      <c r="AF103" s="304"/>
      <c r="AG103" s="304"/>
      <c r="AH103" s="304"/>
      <c r="AI103" s="304"/>
      <c r="AJ103" s="304"/>
      <c r="AK103" s="304"/>
      <c r="AL103" s="304"/>
      <c r="AM103" s="304"/>
      <c r="AN103" s="288"/>
      <c r="AO103" s="289"/>
      <c r="AP103" s="289"/>
      <c r="AQ103" s="289"/>
      <c r="AR103" s="324"/>
      <c r="AS103" s="326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304"/>
      <c r="BG103" s="304"/>
      <c r="BH103" s="304"/>
      <c r="BI103" s="304"/>
      <c r="BJ103" s="304"/>
      <c r="BK103" s="304"/>
      <c r="BL103" s="304"/>
      <c r="BM103" s="304"/>
      <c r="BN103" s="304"/>
      <c r="BO103" s="304"/>
      <c r="BP103" s="304"/>
      <c r="BQ103" s="304"/>
      <c r="BR103" s="304"/>
      <c r="BS103" s="304"/>
      <c r="BT103" s="304"/>
      <c r="BU103" s="304"/>
      <c r="BV103" s="304"/>
      <c r="BW103" s="304"/>
      <c r="BX103" s="304"/>
      <c r="BY103" s="304"/>
      <c r="BZ103" s="304"/>
      <c r="CA103" s="304"/>
      <c r="CB103" s="257"/>
      <c r="CC103" s="155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</row>
    <row r="104" spans="1:159" s="157" customFormat="1" ht="15" hidden="1" x14ac:dyDescent="0.25">
      <c r="A104" s="312"/>
      <c r="B104" s="153"/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288"/>
      <c r="AO104" s="289"/>
      <c r="AP104" s="289"/>
      <c r="AQ104" s="289"/>
      <c r="AR104" s="324"/>
      <c r="AS104" s="326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257"/>
      <c r="CC104" s="155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>
        <v>0.26315789473684209</v>
      </c>
      <c r="DE104" s="149">
        <v>0.21052631578947367</v>
      </c>
      <c r="DF104" s="149">
        <v>0</v>
      </c>
      <c r="DG104" s="149">
        <v>5.2631578947368418E-2</v>
      </c>
      <c r="DH104" s="149">
        <v>0</v>
      </c>
      <c r="DI104" s="149">
        <v>0.10526315789473684</v>
      </c>
      <c r="DJ104" s="149">
        <v>5.2631578947368418E-2</v>
      </c>
      <c r="DK104" s="149">
        <v>0.15789473684210525</v>
      </c>
      <c r="DL104" s="149">
        <v>0.31578947368421051</v>
      </c>
      <c r="DM104" s="149">
        <v>0.15789473684210525</v>
      </c>
      <c r="DN104" s="149">
        <v>0.15789473684210525</v>
      </c>
      <c r="DO104" s="149">
        <v>5.2631578947368418E-2</v>
      </c>
      <c r="DP104" s="149">
        <v>0.15789473684210525</v>
      </c>
      <c r="DQ104" s="149">
        <v>0.10526315789473684</v>
      </c>
      <c r="DR104" s="149">
        <v>5.2631578947368418E-2</v>
      </c>
      <c r="DS104" s="149">
        <v>0.31578947368421051</v>
      </c>
      <c r="DT104" s="149">
        <v>0.15789473684210525</v>
      </c>
      <c r="DU104" s="149">
        <v>5.2631578947368418E-2</v>
      </c>
      <c r="DV104" s="149"/>
      <c r="DW104" s="149"/>
      <c r="EC104" s="145"/>
      <c r="ED104" s="145"/>
      <c r="EE104" s="145"/>
      <c r="EG104" s="145"/>
      <c r="EH104" s="145"/>
      <c r="EI104" s="145"/>
      <c r="EK104" s="145"/>
      <c r="EL104" s="145"/>
      <c r="EM104" s="145"/>
      <c r="ES104" s="145"/>
      <c r="ET104" s="145"/>
      <c r="EU104" s="145"/>
      <c r="EW104" s="145"/>
      <c r="EX104" s="145"/>
      <c r="EY104" s="145"/>
      <c r="FA104" s="145"/>
      <c r="FB104" s="145"/>
      <c r="FC104" s="145"/>
    </row>
    <row r="105" spans="1:159" ht="14.25" hidden="1" customHeight="1" x14ac:dyDescent="0.2">
      <c r="A105" s="312"/>
      <c r="B105" s="158"/>
      <c r="C105" s="157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290"/>
      <c r="AO105" s="291"/>
      <c r="AP105" s="291"/>
      <c r="AQ105" s="291"/>
      <c r="AR105" s="324"/>
      <c r="AS105" s="326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257"/>
      <c r="CC105" s="155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>
        <v>0.26315789473684209</v>
      </c>
      <c r="DE105" s="149">
        <v>0.15789473684210525</v>
      </c>
      <c r="DF105" s="149">
        <v>0.15789473684210525</v>
      </c>
      <c r="DG105" s="149">
        <v>5.2631578947368418E-2</v>
      </c>
      <c r="DH105" s="149">
        <v>0</v>
      </c>
      <c r="DI105" s="149">
        <v>0.31578947368421051</v>
      </c>
      <c r="DJ105" s="149">
        <v>0.36842105263157893</v>
      </c>
      <c r="DK105" s="149">
        <v>5.2631578947368418E-2</v>
      </c>
      <c r="DL105" s="149">
        <v>0</v>
      </c>
      <c r="DM105" s="149">
        <v>5.2631578947368418E-2</v>
      </c>
      <c r="DN105" s="149">
        <v>5.2631578947368418E-2</v>
      </c>
      <c r="DO105" s="149">
        <v>0.10526315789473684</v>
      </c>
      <c r="DP105" s="149">
        <v>5.2631578947368418E-2</v>
      </c>
      <c r="DQ105" s="149">
        <v>0.10526315789473684</v>
      </c>
      <c r="DR105" s="149">
        <v>0.31578947368421051</v>
      </c>
      <c r="DS105" s="149">
        <v>0</v>
      </c>
      <c r="DT105" s="149">
        <v>0</v>
      </c>
      <c r="DU105" s="149">
        <v>0.10526315789473684</v>
      </c>
      <c r="DV105" s="149"/>
      <c r="DW105" s="149"/>
    </row>
    <row r="106" spans="1:159" ht="15" hidden="1" x14ac:dyDescent="0.25">
      <c r="A106" s="312"/>
      <c r="B106" s="159"/>
      <c r="C106" s="160"/>
      <c r="D106" s="161">
        <v>1</v>
      </c>
      <c r="E106" s="162">
        <v>2</v>
      </c>
      <c r="F106" s="161">
        <v>3</v>
      </c>
      <c r="G106" s="162">
        <v>4</v>
      </c>
      <c r="H106" s="161">
        <v>1</v>
      </c>
      <c r="I106" s="162">
        <v>2</v>
      </c>
      <c r="J106" s="161">
        <v>3</v>
      </c>
      <c r="K106" s="162">
        <v>4</v>
      </c>
      <c r="L106" s="161">
        <v>1</v>
      </c>
      <c r="M106" s="162">
        <v>2</v>
      </c>
      <c r="N106" s="161">
        <v>3</v>
      </c>
      <c r="O106" s="162">
        <v>4</v>
      </c>
      <c r="P106" s="161">
        <v>1</v>
      </c>
      <c r="Q106" s="162">
        <v>2</v>
      </c>
      <c r="R106" s="161">
        <v>3</v>
      </c>
      <c r="S106" s="162">
        <v>4</v>
      </c>
      <c r="T106" s="161">
        <v>1</v>
      </c>
      <c r="U106" s="162">
        <v>2</v>
      </c>
      <c r="V106" s="161">
        <v>3</v>
      </c>
      <c r="W106" s="162">
        <v>4</v>
      </c>
      <c r="X106" s="161">
        <v>1</v>
      </c>
      <c r="Y106" s="162">
        <v>2</v>
      </c>
      <c r="Z106" s="161">
        <v>3</v>
      </c>
      <c r="AA106" s="162">
        <v>4</v>
      </c>
      <c r="AB106" s="161">
        <v>1</v>
      </c>
      <c r="AC106" s="162">
        <v>2</v>
      </c>
      <c r="AD106" s="161">
        <v>3</v>
      </c>
      <c r="AE106" s="162">
        <v>4</v>
      </c>
      <c r="AF106" s="161">
        <v>1</v>
      </c>
      <c r="AG106" s="162">
        <v>2</v>
      </c>
      <c r="AH106" s="161">
        <v>3</v>
      </c>
      <c r="AI106" s="162">
        <v>4</v>
      </c>
      <c r="AJ106" s="161">
        <v>1</v>
      </c>
      <c r="AK106" s="162">
        <v>2</v>
      </c>
      <c r="AL106" s="161">
        <v>3</v>
      </c>
      <c r="AM106" s="162">
        <v>4</v>
      </c>
      <c r="AN106" s="161">
        <v>1</v>
      </c>
      <c r="AO106" s="162">
        <v>2</v>
      </c>
      <c r="AP106" s="161">
        <v>3</v>
      </c>
      <c r="AQ106" s="165">
        <v>4</v>
      </c>
      <c r="AR106" s="324"/>
      <c r="AS106" s="164">
        <v>1</v>
      </c>
      <c r="AT106" s="162">
        <v>2</v>
      </c>
      <c r="AU106" s="161">
        <v>3</v>
      </c>
      <c r="AV106" s="162">
        <v>4</v>
      </c>
      <c r="AW106" s="164">
        <v>1</v>
      </c>
      <c r="AX106" s="162">
        <v>2</v>
      </c>
      <c r="AY106" s="161">
        <v>3</v>
      </c>
      <c r="AZ106" s="162">
        <v>4</v>
      </c>
      <c r="BA106" s="164">
        <v>1</v>
      </c>
      <c r="BB106" s="162">
        <v>2</v>
      </c>
      <c r="BC106" s="161">
        <v>3</v>
      </c>
      <c r="BD106" s="162">
        <v>4</v>
      </c>
      <c r="BE106" s="164">
        <v>1</v>
      </c>
      <c r="BF106" s="162">
        <v>2</v>
      </c>
      <c r="BG106" s="161">
        <v>3</v>
      </c>
      <c r="BH106" s="162">
        <v>4</v>
      </c>
      <c r="BI106" s="164">
        <v>1</v>
      </c>
      <c r="BJ106" s="162">
        <v>2</v>
      </c>
      <c r="BK106" s="161">
        <v>3</v>
      </c>
      <c r="BL106" s="162">
        <v>4</v>
      </c>
      <c r="BM106" s="164">
        <v>1</v>
      </c>
      <c r="BN106" s="162">
        <v>2</v>
      </c>
      <c r="BO106" s="161">
        <v>3</v>
      </c>
      <c r="BP106" s="162">
        <v>4</v>
      </c>
      <c r="BQ106" s="164">
        <v>1</v>
      </c>
      <c r="BR106" s="162">
        <v>2</v>
      </c>
      <c r="BS106" s="161">
        <v>3</v>
      </c>
      <c r="BT106" s="162">
        <v>4</v>
      </c>
      <c r="BU106" s="164">
        <v>1</v>
      </c>
      <c r="BV106" s="162">
        <v>2</v>
      </c>
      <c r="BW106" s="161">
        <v>3</v>
      </c>
      <c r="BX106" s="162">
        <v>4</v>
      </c>
      <c r="BY106" s="164">
        <v>1</v>
      </c>
      <c r="BZ106" s="162">
        <v>2</v>
      </c>
      <c r="CA106" s="161">
        <v>3</v>
      </c>
      <c r="CB106" s="165">
        <v>4</v>
      </c>
      <c r="CC106" s="155"/>
      <c r="CJ106" s="149"/>
      <c r="CK106" s="149"/>
      <c r="CL106" s="149"/>
      <c r="CM106" s="149"/>
      <c r="CN106" s="149"/>
      <c r="CO106" s="215"/>
      <c r="CP106" s="215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149"/>
      <c r="DI106" s="149"/>
      <c r="DJ106" s="149"/>
      <c r="DK106" s="149"/>
      <c r="DL106" s="149"/>
      <c r="DM106" s="149"/>
      <c r="DN106" s="149"/>
      <c r="DO106" s="149"/>
      <c r="DP106" s="149"/>
      <c r="DQ106" s="149"/>
      <c r="DR106" s="149"/>
      <c r="DS106" s="149"/>
      <c r="DT106" s="149"/>
      <c r="DU106" s="149"/>
      <c r="DV106" s="149"/>
      <c r="DW106" s="149"/>
    </row>
    <row r="107" spans="1:159" ht="15" hidden="1" customHeight="1" x14ac:dyDescent="0.25">
      <c r="A107" s="312"/>
      <c r="B107" s="168" t="s">
        <v>684</v>
      </c>
      <c r="C107" s="208"/>
      <c r="D107" s="171"/>
      <c r="E107" s="171"/>
      <c r="F107" s="171"/>
      <c r="G107" s="171"/>
      <c r="H107" s="175"/>
      <c r="I107" s="174"/>
      <c r="J107" s="175"/>
      <c r="K107" s="174">
        <v>3</v>
      </c>
      <c r="L107" s="175">
        <v>1</v>
      </c>
      <c r="M107" s="174"/>
      <c r="N107" s="175">
        <v>1</v>
      </c>
      <c r="O107" s="174"/>
      <c r="P107" s="175"/>
      <c r="Q107" s="174"/>
      <c r="R107" s="175"/>
      <c r="S107" s="174"/>
      <c r="T107" s="175"/>
      <c r="U107" s="174"/>
      <c r="V107" s="175"/>
      <c r="W107" s="174"/>
      <c r="X107" s="175"/>
      <c r="Y107" s="174"/>
      <c r="Z107" s="175"/>
      <c r="AA107" s="174"/>
      <c r="AB107" s="175"/>
      <c r="AC107" s="174">
        <v>2</v>
      </c>
      <c r="AD107" s="175"/>
      <c r="AE107" s="174">
        <v>2</v>
      </c>
      <c r="AF107" s="175"/>
      <c r="AG107" s="174">
        <v>1</v>
      </c>
      <c r="AH107" s="175"/>
      <c r="AI107" s="174">
        <v>1</v>
      </c>
      <c r="AJ107" s="175">
        <v>3</v>
      </c>
      <c r="AK107" s="174"/>
      <c r="AL107" s="175"/>
      <c r="AM107" s="174"/>
      <c r="AN107" s="175">
        <v>2</v>
      </c>
      <c r="AO107" s="174"/>
      <c r="AP107" s="175">
        <v>2</v>
      </c>
      <c r="AQ107" s="177"/>
      <c r="AR107" s="324"/>
      <c r="AS107" s="173"/>
      <c r="AT107" s="174"/>
      <c r="AU107" s="175"/>
      <c r="AV107" s="174"/>
      <c r="AW107" s="173"/>
      <c r="AX107" s="174"/>
      <c r="AY107" s="175"/>
      <c r="AZ107" s="174"/>
      <c r="BA107" s="173"/>
      <c r="BB107" s="174"/>
      <c r="BC107" s="175"/>
      <c r="BD107" s="174"/>
      <c r="BE107" s="173"/>
      <c r="BF107" s="174"/>
      <c r="BG107" s="175"/>
      <c r="BH107" s="174"/>
      <c r="BI107" s="173"/>
      <c r="BJ107" s="174"/>
      <c r="BK107" s="175"/>
      <c r="BL107" s="174"/>
      <c r="BM107" s="173"/>
      <c r="BN107" s="174"/>
      <c r="BO107" s="175"/>
      <c r="BP107" s="174"/>
      <c r="BQ107" s="173"/>
      <c r="BR107" s="174"/>
      <c r="BS107" s="175">
        <v>3</v>
      </c>
      <c r="BT107" s="174"/>
      <c r="BU107" s="173"/>
      <c r="BV107" s="174"/>
      <c r="BW107" s="175"/>
      <c r="BX107" s="174"/>
      <c r="BY107" s="173"/>
      <c r="BZ107" s="174">
        <v>3</v>
      </c>
      <c r="CA107" s="175"/>
      <c r="CB107" s="177"/>
      <c r="CC107" s="155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56" t="s">
        <v>684</v>
      </c>
      <c r="CW107" s="149">
        <v>0.15789473684210525</v>
      </c>
      <c r="CX107" s="149">
        <v>0.10526315789473684</v>
      </c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</row>
    <row r="108" spans="1:159" ht="15" hidden="1" x14ac:dyDescent="0.25">
      <c r="A108" s="312"/>
      <c r="B108" s="168" t="s">
        <v>685</v>
      </c>
      <c r="C108" s="208"/>
      <c r="D108" s="175"/>
      <c r="E108" s="174"/>
      <c r="F108" s="175"/>
      <c r="G108" s="174"/>
      <c r="H108" s="171"/>
      <c r="I108" s="171"/>
      <c r="J108" s="171"/>
      <c r="K108" s="171"/>
      <c r="L108" s="175"/>
      <c r="M108" s="174"/>
      <c r="N108" s="175"/>
      <c r="O108" s="174"/>
      <c r="P108" s="175"/>
      <c r="Q108" s="174"/>
      <c r="R108" s="175"/>
      <c r="S108" s="174"/>
      <c r="T108" s="175"/>
      <c r="U108" s="174"/>
      <c r="V108" s="175"/>
      <c r="W108" s="174"/>
      <c r="X108" s="175"/>
      <c r="Y108" s="174"/>
      <c r="Z108" s="175"/>
      <c r="AA108" s="174"/>
      <c r="AB108" s="175">
        <v>2</v>
      </c>
      <c r="AC108" s="174"/>
      <c r="AD108" s="175">
        <v>2</v>
      </c>
      <c r="AE108" s="174"/>
      <c r="AF108" s="175">
        <v>3</v>
      </c>
      <c r="AG108" s="174"/>
      <c r="AH108" s="175">
        <v>3</v>
      </c>
      <c r="AI108" s="174"/>
      <c r="AJ108" s="175"/>
      <c r="AK108" s="174"/>
      <c r="AL108" s="175"/>
      <c r="AM108" s="174"/>
      <c r="AN108" s="175">
        <v>1</v>
      </c>
      <c r="AO108" s="174"/>
      <c r="AP108" s="175">
        <v>1</v>
      </c>
      <c r="AQ108" s="177"/>
      <c r="AR108" s="324"/>
      <c r="AS108" s="173"/>
      <c r="AT108" s="174"/>
      <c r="AU108" s="175"/>
      <c r="AV108" s="174"/>
      <c r="AW108" s="173"/>
      <c r="AX108" s="174"/>
      <c r="AY108" s="175"/>
      <c r="AZ108" s="174"/>
      <c r="BA108" s="173"/>
      <c r="BB108" s="174"/>
      <c r="BC108" s="175"/>
      <c r="BD108" s="174"/>
      <c r="BE108" s="173"/>
      <c r="BF108" s="174"/>
      <c r="BG108" s="175"/>
      <c r="BH108" s="174"/>
      <c r="BI108" s="173"/>
      <c r="BJ108" s="174"/>
      <c r="BK108" s="175"/>
      <c r="BL108" s="174"/>
      <c r="BM108" s="173"/>
      <c r="BN108" s="174"/>
      <c r="BO108" s="175"/>
      <c r="BP108" s="174"/>
      <c r="BQ108" s="173"/>
      <c r="BR108" s="174"/>
      <c r="BS108" s="175"/>
      <c r="BT108" s="174"/>
      <c r="BU108" s="173"/>
      <c r="BV108" s="174"/>
      <c r="BW108" s="175"/>
      <c r="BX108" s="174"/>
      <c r="BY108" s="173"/>
      <c r="BZ108" s="174"/>
      <c r="CA108" s="175"/>
      <c r="CB108" s="177"/>
      <c r="CC108" s="155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56" t="s">
        <v>685</v>
      </c>
      <c r="CW108" s="149">
        <v>0.26315789473684209</v>
      </c>
      <c r="CX108" s="149">
        <v>0.26315789473684209</v>
      </c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</row>
    <row r="109" spans="1:159" ht="15" hidden="1" x14ac:dyDescent="0.25">
      <c r="A109" s="312"/>
      <c r="B109" s="168" t="s">
        <v>686</v>
      </c>
      <c r="C109" s="208"/>
      <c r="D109" s="175"/>
      <c r="E109" s="174"/>
      <c r="F109" s="175"/>
      <c r="G109" s="174"/>
      <c r="H109" s="175">
        <v>2</v>
      </c>
      <c r="I109" s="174"/>
      <c r="J109" s="175">
        <v>3</v>
      </c>
      <c r="K109" s="174"/>
      <c r="L109" s="171"/>
      <c r="M109" s="171"/>
      <c r="N109" s="171"/>
      <c r="O109" s="171"/>
      <c r="P109" s="175"/>
      <c r="Q109" s="174">
        <v>3</v>
      </c>
      <c r="R109" s="175"/>
      <c r="S109" s="174"/>
      <c r="T109" s="175"/>
      <c r="U109" s="174"/>
      <c r="V109" s="175"/>
      <c r="W109" s="174"/>
      <c r="X109" s="175"/>
      <c r="Y109" s="174"/>
      <c r="Z109" s="175"/>
      <c r="AA109" s="174"/>
      <c r="AB109" s="175"/>
      <c r="AC109" s="174"/>
      <c r="AD109" s="175"/>
      <c r="AE109" s="174"/>
      <c r="AF109" s="175"/>
      <c r="AG109" s="174">
        <v>1</v>
      </c>
      <c r="AH109" s="175"/>
      <c r="AI109" s="174">
        <v>3</v>
      </c>
      <c r="AJ109" s="175"/>
      <c r="AK109" s="174"/>
      <c r="AL109" s="175"/>
      <c r="AM109" s="174"/>
      <c r="AN109" s="175"/>
      <c r="AO109" s="174"/>
      <c r="AP109" s="175">
        <v>1</v>
      </c>
      <c r="AQ109" s="177"/>
      <c r="AR109" s="324"/>
      <c r="AS109" s="173"/>
      <c r="AT109" s="174"/>
      <c r="AU109" s="175"/>
      <c r="AV109" s="174"/>
      <c r="AW109" s="173"/>
      <c r="AX109" s="174">
        <v>2</v>
      </c>
      <c r="AY109" s="175"/>
      <c r="AZ109" s="174"/>
      <c r="BA109" s="173"/>
      <c r="BB109" s="174"/>
      <c r="BC109" s="175"/>
      <c r="BD109" s="174"/>
      <c r="BE109" s="173"/>
      <c r="BF109" s="174"/>
      <c r="BG109" s="175"/>
      <c r="BH109" s="174">
        <v>2</v>
      </c>
      <c r="BI109" s="173"/>
      <c r="BJ109" s="174"/>
      <c r="BK109" s="175"/>
      <c r="BL109" s="174"/>
      <c r="BM109" s="173"/>
      <c r="BN109" s="174"/>
      <c r="BO109" s="175"/>
      <c r="BP109" s="174"/>
      <c r="BQ109" s="173">
        <v>1</v>
      </c>
      <c r="BR109" s="174"/>
      <c r="BS109" s="175">
        <v>2</v>
      </c>
      <c r="BT109" s="174"/>
      <c r="BU109" s="173"/>
      <c r="BV109" s="174"/>
      <c r="BW109" s="175"/>
      <c r="BX109" s="174"/>
      <c r="BY109" s="173"/>
      <c r="BZ109" s="174"/>
      <c r="CA109" s="175"/>
      <c r="CB109" s="177">
        <v>1</v>
      </c>
      <c r="CC109" s="155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56" t="s">
        <v>686</v>
      </c>
      <c r="CW109" s="149">
        <v>0.21052631578947367</v>
      </c>
      <c r="CX109" s="149">
        <v>0.15789473684210525</v>
      </c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</row>
    <row r="110" spans="1:159" ht="15" hidden="1" x14ac:dyDescent="0.25">
      <c r="A110" s="312"/>
      <c r="B110" s="168" t="s">
        <v>687</v>
      </c>
      <c r="C110" s="208"/>
      <c r="D110" s="175"/>
      <c r="E110" s="174"/>
      <c r="F110" s="175"/>
      <c r="G110" s="174"/>
      <c r="H110" s="175"/>
      <c r="I110" s="174"/>
      <c r="J110" s="175"/>
      <c r="K110" s="174"/>
      <c r="L110" s="175"/>
      <c r="M110" s="174"/>
      <c r="N110" s="175"/>
      <c r="O110" s="174"/>
      <c r="P110" s="171"/>
      <c r="Q110" s="171"/>
      <c r="R110" s="171"/>
      <c r="S110" s="171"/>
      <c r="T110" s="175"/>
      <c r="U110" s="174"/>
      <c r="V110" s="175"/>
      <c r="W110" s="174"/>
      <c r="X110" s="175"/>
      <c r="Y110" s="174"/>
      <c r="Z110" s="175"/>
      <c r="AA110" s="174"/>
      <c r="AB110" s="175"/>
      <c r="AC110" s="174"/>
      <c r="AD110" s="175"/>
      <c r="AE110" s="174"/>
      <c r="AF110" s="175"/>
      <c r="AG110" s="174"/>
      <c r="AH110" s="175"/>
      <c r="AI110" s="174"/>
      <c r="AJ110" s="175"/>
      <c r="AK110" s="174"/>
      <c r="AL110" s="175"/>
      <c r="AM110" s="174"/>
      <c r="AN110" s="175"/>
      <c r="AO110" s="174"/>
      <c r="AP110" s="175"/>
      <c r="AQ110" s="177"/>
      <c r="AR110" s="324"/>
      <c r="AS110" s="173"/>
      <c r="AT110" s="174"/>
      <c r="AU110" s="175"/>
      <c r="AV110" s="174"/>
      <c r="AW110" s="173"/>
      <c r="AX110" s="174"/>
      <c r="AY110" s="175"/>
      <c r="AZ110" s="174"/>
      <c r="BA110" s="173"/>
      <c r="BB110" s="174"/>
      <c r="BC110" s="175"/>
      <c r="BD110" s="174"/>
      <c r="BE110" s="173"/>
      <c r="BF110" s="174"/>
      <c r="BG110" s="175"/>
      <c r="BH110" s="174"/>
      <c r="BI110" s="173"/>
      <c r="BJ110" s="174"/>
      <c r="BK110" s="175"/>
      <c r="BL110" s="174"/>
      <c r="BM110" s="173"/>
      <c r="BN110" s="174"/>
      <c r="BO110" s="175"/>
      <c r="BP110" s="174"/>
      <c r="BQ110" s="173"/>
      <c r="BR110" s="174"/>
      <c r="BS110" s="175"/>
      <c r="BT110" s="174"/>
      <c r="BU110" s="173"/>
      <c r="BV110" s="174"/>
      <c r="BW110" s="175"/>
      <c r="BX110" s="174"/>
      <c r="BY110" s="173"/>
      <c r="BZ110" s="174"/>
      <c r="CA110" s="175"/>
      <c r="CB110" s="177"/>
      <c r="CC110" s="155"/>
      <c r="CJ110" s="149"/>
      <c r="CK110" s="149"/>
      <c r="CL110" s="149"/>
      <c r="CM110" s="149"/>
      <c r="CN110" s="149"/>
      <c r="CO110" s="149"/>
      <c r="CP110" s="149"/>
      <c r="CQ110" s="149"/>
      <c r="CR110" s="149"/>
      <c r="CS110" s="149"/>
      <c r="CT110" s="149"/>
      <c r="CU110" s="149"/>
      <c r="CV110" s="156" t="s">
        <v>687</v>
      </c>
      <c r="CW110" s="149">
        <v>0</v>
      </c>
      <c r="CX110" s="149">
        <v>0.15789473684210525</v>
      </c>
      <c r="CY110" s="149"/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</row>
    <row r="111" spans="1:159" ht="15" hidden="1" x14ac:dyDescent="0.25">
      <c r="A111" s="312"/>
      <c r="B111" s="168" t="s">
        <v>688</v>
      </c>
      <c r="C111" s="208"/>
      <c r="D111" s="175">
        <v>1</v>
      </c>
      <c r="E111" s="174"/>
      <c r="F111" s="175"/>
      <c r="G111" s="174"/>
      <c r="H111" s="175">
        <v>2</v>
      </c>
      <c r="I111" s="174"/>
      <c r="J111" s="175">
        <v>2</v>
      </c>
      <c r="K111" s="174"/>
      <c r="L111" s="175"/>
      <c r="M111" s="174"/>
      <c r="N111" s="175"/>
      <c r="O111" s="174"/>
      <c r="P111" s="175"/>
      <c r="Q111" s="174"/>
      <c r="R111" s="175"/>
      <c r="S111" s="174"/>
      <c r="T111" s="171"/>
      <c r="U111" s="171"/>
      <c r="V111" s="171"/>
      <c r="W111" s="171"/>
      <c r="X111" s="175"/>
      <c r="Y111" s="174"/>
      <c r="Z111" s="175"/>
      <c r="AA111" s="174"/>
      <c r="AB111" s="175">
        <v>3</v>
      </c>
      <c r="AC111" s="174"/>
      <c r="AD111" s="175">
        <v>1</v>
      </c>
      <c r="AE111" s="174"/>
      <c r="AF111" s="175"/>
      <c r="AG111" s="174"/>
      <c r="AH111" s="175"/>
      <c r="AI111" s="174"/>
      <c r="AJ111" s="175"/>
      <c r="AK111" s="174"/>
      <c r="AL111" s="175"/>
      <c r="AM111" s="174"/>
      <c r="AN111" s="175"/>
      <c r="AO111" s="174"/>
      <c r="AP111" s="175"/>
      <c r="AQ111" s="177"/>
      <c r="AR111" s="324"/>
      <c r="AS111" s="173"/>
      <c r="AT111" s="174"/>
      <c r="AU111" s="175"/>
      <c r="AV111" s="174"/>
      <c r="AW111" s="173"/>
      <c r="AX111" s="174"/>
      <c r="AY111" s="175"/>
      <c r="AZ111" s="174"/>
      <c r="BA111" s="173"/>
      <c r="BB111" s="174"/>
      <c r="BC111" s="175"/>
      <c r="BD111" s="174"/>
      <c r="BE111" s="173"/>
      <c r="BF111" s="174"/>
      <c r="BG111" s="175"/>
      <c r="BH111" s="174"/>
      <c r="BI111" s="173"/>
      <c r="BJ111" s="174"/>
      <c r="BK111" s="175">
        <v>3</v>
      </c>
      <c r="BL111" s="174"/>
      <c r="BM111" s="173"/>
      <c r="BN111" s="174">
        <v>1</v>
      </c>
      <c r="BO111" s="175"/>
      <c r="BP111" s="174">
        <v>1</v>
      </c>
      <c r="BQ111" s="173"/>
      <c r="BR111" s="174"/>
      <c r="BS111" s="175"/>
      <c r="BT111" s="174"/>
      <c r="BU111" s="173"/>
      <c r="BV111" s="174"/>
      <c r="BW111" s="175"/>
      <c r="BX111" s="174"/>
      <c r="BY111" s="173"/>
      <c r="BZ111" s="174"/>
      <c r="CA111" s="175"/>
      <c r="CB111" s="177"/>
      <c r="CC111" s="155"/>
      <c r="CJ111" s="149"/>
      <c r="CK111" s="149"/>
      <c r="CL111" s="149"/>
      <c r="CM111" s="149"/>
      <c r="CN111" s="149"/>
      <c r="CO111" s="149"/>
      <c r="CP111" s="149"/>
      <c r="CQ111" s="149"/>
      <c r="CR111" s="149"/>
      <c r="CS111" s="149"/>
      <c r="CT111" s="149"/>
      <c r="CU111" s="149"/>
      <c r="CV111" s="156" t="s">
        <v>688</v>
      </c>
      <c r="CW111" s="149">
        <v>5.2631578947368418E-2</v>
      </c>
      <c r="CX111" s="149">
        <v>5.2631578947368418E-2</v>
      </c>
      <c r="CY111" s="149"/>
      <c r="CZ111" s="149"/>
      <c r="DA111" s="149"/>
      <c r="DB111" s="149"/>
      <c r="DC111" s="149"/>
      <c r="DD111" s="149"/>
      <c r="DE111" s="149"/>
      <c r="DF111" s="149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49"/>
      <c r="DT111" s="149"/>
      <c r="DU111" s="149"/>
      <c r="DV111" s="149"/>
      <c r="DW111" s="149"/>
    </row>
    <row r="112" spans="1:159" ht="15" hidden="1" x14ac:dyDescent="0.25">
      <c r="A112" s="312"/>
      <c r="B112" s="168" t="s">
        <v>689</v>
      </c>
      <c r="C112" s="208"/>
      <c r="D112" s="175"/>
      <c r="E112" s="174"/>
      <c r="F112" s="175"/>
      <c r="G112" s="174"/>
      <c r="H112" s="175"/>
      <c r="I112" s="174"/>
      <c r="J112" s="175"/>
      <c r="K112" s="174"/>
      <c r="L112" s="175"/>
      <c r="M112" s="174"/>
      <c r="N112" s="175"/>
      <c r="O112" s="174"/>
      <c r="P112" s="175"/>
      <c r="Q112" s="174"/>
      <c r="R112" s="175"/>
      <c r="S112" s="174"/>
      <c r="T112" s="175"/>
      <c r="U112" s="174"/>
      <c r="V112" s="175"/>
      <c r="W112" s="174"/>
      <c r="X112" s="171"/>
      <c r="Y112" s="171"/>
      <c r="Z112" s="171"/>
      <c r="AA112" s="171"/>
      <c r="AB112" s="175"/>
      <c r="AC112" s="174"/>
      <c r="AD112" s="175"/>
      <c r="AE112" s="174"/>
      <c r="AF112" s="175"/>
      <c r="AG112" s="174"/>
      <c r="AH112" s="175"/>
      <c r="AI112" s="174"/>
      <c r="AJ112" s="175"/>
      <c r="AK112" s="174"/>
      <c r="AL112" s="175"/>
      <c r="AM112" s="174"/>
      <c r="AN112" s="175"/>
      <c r="AO112" s="174"/>
      <c r="AP112" s="175"/>
      <c r="AQ112" s="177"/>
      <c r="AR112" s="324"/>
      <c r="AS112" s="173"/>
      <c r="AT112" s="174"/>
      <c r="AU112" s="175"/>
      <c r="AV112" s="174"/>
      <c r="AW112" s="173"/>
      <c r="AX112" s="174"/>
      <c r="AY112" s="175"/>
      <c r="AZ112" s="174"/>
      <c r="BA112" s="173"/>
      <c r="BB112" s="174"/>
      <c r="BC112" s="175"/>
      <c r="BD112" s="174"/>
      <c r="BE112" s="173"/>
      <c r="BF112" s="174"/>
      <c r="BG112" s="175"/>
      <c r="BH112" s="174"/>
      <c r="BI112" s="173"/>
      <c r="BJ112" s="174"/>
      <c r="BK112" s="175"/>
      <c r="BL112" s="174"/>
      <c r="BM112" s="173"/>
      <c r="BN112" s="174"/>
      <c r="BO112" s="175"/>
      <c r="BP112" s="174"/>
      <c r="BQ112" s="173"/>
      <c r="BR112" s="174"/>
      <c r="BS112" s="175"/>
      <c r="BT112" s="174"/>
      <c r="BU112" s="173"/>
      <c r="BV112" s="174"/>
      <c r="BW112" s="175"/>
      <c r="BX112" s="174"/>
      <c r="BY112" s="173"/>
      <c r="BZ112" s="174"/>
      <c r="CA112" s="175"/>
      <c r="CB112" s="177"/>
      <c r="CC112" s="155"/>
      <c r="CJ112" s="149"/>
      <c r="CK112" s="149"/>
      <c r="CL112" s="149"/>
      <c r="CM112" s="149"/>
      <c r="CN112" s="149"/>
      <c r="CO112" s="149"/>
      <c r="CP112" s="149"/>
      <c r="CQ112" s="149"/>
      <c r="CR112" s="149"/>
      <c r="CS112" s="149"/>
      <c r="CT112" s="149"/>
      <c r="CU112" s="149"/>
      <c r="CV112" s="156" t="s">
        <v>689</v>
      </c>
      <c r="CW112" s="149">
        <v>0</v>
      </c>
      <c r="CX112" s="149">
        <v>0</v>
      </c>
      <c r="CY112" s="149"/>
      <c r="CZ112" s="149"/>
      <c r="DA112" s="149"/>
      <c r="DB112" s="149"/>
      <c r="DC112" s="149"/>
      <c r="DD112" s="149"/>
      <c r="DE112" s="149"/>
      <c r="DF112" s="149"/>
      <c r="DG112" s="149"/>
      <c r="DH112" s="149"/>
      <c r="DI112" s="149"/>
      <c r="DJ112" s="149"/>
      <c r="DK112" s="149"/>
      <c r="DL112" s="149"/>
      <c r="DM112" s="149"/>
      <c r="DN112" s="149"/>
      <c r="DO112" s="149"/>
      <c r="DP112" s="149"/>
      <c r="DQ112" s="149"/>
      <c r="DR112" s="149"/>
      <c r="DS112" s="149"/>
      <c r="DT112" s="149"/>
      <c r="DU112" s="149"/>
      <c r="DV112" s="149"/>
      <c r="DW112" s="149"/>
    </row>
    <row r="113" spans="1:127" ht="15" hidden="1" x14ac:dyDescent="0.25">
      <c r="A113" s="312"/>
      <c r="B113" s="168" t="s">
        <v>690</v>
      </c>
      <c r="C113" s="208"/>
      <c r="D113" s="175"/>
      <c r="E113" s="174">
        <v>2</v>
      </c>
      <c r="F113" s="175"/>
      <c r="G113" s="174"/>
      <c r="H113" s="175">
        <v>2</v>
      </c>
      <c r="I113" s="174"/>
      <c r="J113" s="175">
        <v>2</v>
      </c>
      <c r="K113" s="174"/>
      <c r="L113" s="175"/>
      <c r="M113" s="174">
        <v>3</v>
      </c>
      <c r="N113" s="175"/>
      <c r="O113" s="174"/>
      <c r="P113" s="175"/>
      <c r="Q113" s="174"/>
      <c r="R113" s="175"/>
      <c r="S113" s="174"/>
      <c r="T113" s="175">
        <v>1</v>
      </c>
      <c r="U113" s="174"/>
      <c r="V113" s="175">
        <v>1</v>
      </c>
      <c r="W113" s="174"/>
      <c r="X113" s="175"/>
      <c r="Y113" s="174"/>
      <c r="Z113" s="175"/>
      <c r="AA113" s="174"/>
      <c r="AB113" s="171"/>
      <c r="AC113" s="171"/>
      <c r="AD113" s="171"/>
      <c r="AE113" s="171"/>
      <c r="AF113" s="175"/>
      <c r="AG113" s="174">
        <v>1</v>
      </c>
      <c r="AH113" s="175"/>
      <c r="AI113" s="174"/>
      <c r="AJ113" s="175"/>
      <c r="AK113" s="174"/>
      <c r="AL113" s="175"/>
      <c r="AM113" s="174"/>
      <c r="AN113" s="175"/>
      <c r="AO113" s="174"/>
      <c r="AP113" s="175">
        <v>3</v>
      </c>
      <c r="AQ113" s="177"/>
      <c r="AR113" s="324"/>
      <c r="AS113" s="173"/>
      <c r="AT113" s="174"/>
      <c r="AU113" s="175"/>
      <c r="AV113" s="174"/>
      <c r="AW113" s="173"/>
      <c r="AX113" s="174"/>
      <c r="AY113" s="175"/>
      <c r="AZ113" s="174"/>
      <c r="BA113" s="173"/>
      <c r="BB113" s="174"/>
      <c r="BC113" s="175"/>
      <c r="BD113" s="174"/>
      <c r="BE113" s="173"/>
      <c r="BF113" s="174"/>
      <c r="BG113" s="175"/>
      <c r="BH113" s="174"/>
      <c r="BI113" s="173"/>
      <c r="BJ113" s="174"/>
      <c r="BK113" s="175"/>
      <c r="BL113" s="174"/>
      <c r="BM113" s="173"/>
      <c r="BN113" s="174"/>
      <c r="BO113" s="175"/>
      <c r="BP113" s="174"/>
      <c r="BQ113" s="173"/>
      <c r="BR113" s="174"/>
      <c r="BS113" s="175"/>
      <c r="BT113" s="174"/>
      <c r="BU113" s="173">
        <v>3</v>
      </c>
      <c r="BV113" s="174"/>
      <c r="BW113" s="175"/>
      <c r="BX113" s="174"/>
      <c r="BY113" s="173"/>
      <c r="BZ113" s="174"/>
      <c r="CA113" s="175"/>
      <c r="CB113" s="177"/>
      <c r="CC113" s="155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56" t="s">
        <v>690</v>
      </c>
      <c r="CW113" s="149">
        <v>0.10526315789473684</v>
      </c>
      <c r="CX113" s="149">
        <v>0.31578947368421051</v>
      </c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49"/>
      <c r="DT113" s="149"/>
      <c r="DU113" s="149"/>
      <c r="DV113" s="149"/>
      <c r="DW113" s="149"/>
    </row>
    <row r="114" spans="1:127" ht="15" hidden="1" x14ac:dyDescent="0.25">
      <c r="A114" s="312"/>
      <c r="B114" s="168" t="s">
        <v>691</v>
      </c>
      <c r="C114" s="208"/>
      <c r="D114" s="175"/>
      <c r="E114" s="174"/>
      <c r="F114" s="175"/>
      <c r="G114" s="174"/>
      <c r="H114" s="175"/>
      <c r="I114" s="174"/>
      <c r="J114" s="175"/>
      <c r="K114" s="174"/>
      <c r="L114" s="175"/>
      <c r="M114" s="174"/>
      <c r="N114" s="175"/>
      <c r="O114" s="174"/>
      <c r="P114" s="175"/>
      <c r="Q114" s="174"/>
      <c r="R114" s="175"/>
      <c r="S114" s="174"/>
      <c r="T114" s="175"/>
      <c r="U114" s="174"/>
      <c r="V114" s="175"/>
      <c r="W114" s="174"/>
      <c r="X114" s="175"/>
      <c r="Y114" s="174"/>
      <c r="Z114" s="175"/>
      <c r="AA114" s="174"/>
      <c r="AB114" s="175"/>
      <c r="AC114" s="174"/>
      <c r="AD114" s="175"/>
      <c r="AE114" s="174"/>
      <c r="AF114" s="171"/>
      <c r="AG114" s="171"/>
      <c r="AH114" s="171"/>
      <c r="AI114" s="171"/>
      <c r="AJ114" s="175"/>
      <c r="AK114" s="174"/>
      <c r="AL114" s="175"/>
      <c r="AM114" s="174"/>
      <c r="AN114" s="175"/>
      <c r="AO114" s="174"/>
      <c r="AP114" s="175"/>
      <c r="AQ114" s="177"/>
      <c r="AR114" s="324"/>
      <c r="AS114" s="173"/>
      <c r="AT114" s="174"/>
      <c r="AU114" s="175"/>
      <c r="AV114" s="174"/>
      <c r="AW114" s="173"/>
      <c r="AX114" s="174"/>
      <c r="AY114" s="175"/>
      <c r="AZ114" s="174"/>
      <c r="BA114" s="173"/>
      <c r="BB114" s="174"/>
      <c r="BC114" s="175"/>
      <c r="BD114" s="174"/>
      <c r="BE114" s="173"/>
      <c r="BF114" s="174"/>
      <c r="BG114" s="175"/>
      <c r="BH114" s="174"/>
      <c r="BI114" s="173"/>
      <c r="BJ114" s="174"/>
      <c r="BK114" s="175"/>
      <c r="BL114" s="174"/>
      <c r="BM114" s="173"/>
      <c r="BN114" s="174"/>
      <c r="BO114" s="175"/>
      <c r="BP114" s="174"/>
      <c r="BQ114" s="173"/>
      <c r="BR114" s="174"/>
      <c r="BS114" s="175"/>
      <c r="BT114" s="174"/>
      <c r="BU114" s="173"/>
      <c r="BV114" s="174"/>
      <c r="BW114" s="175"/>
      <c r="BX114" s="174"/>
      <c r="BY114" s="173"/>
      <c r="BZ114" s="174"/>
      <c r="CA114" s="175"/>
      <c r="CB114" s="177"/>
      <c r="CC114" s="155"/>
      <c r="CJ114" s="149"/>
      <c r="CK114" s="149"/>
      <c r="CL114" s="149"/>
      <c r="CM114" s="149"/>
      <c r="CN114" s="149"/>
      <c r="CO114" s="149"/>
      <c r="CP114" s="149"/>
      <c r="CQ114" s="149"/>
      <c r="CR114" s="149"/>
      <c r="CS114" s="149"/>
      <c r="CT114" s="149"/>
      <c r="CU114" s="149"/>
      <c r="CV114" s="156" t="s">
        <v>691</v>
      </c>
      <c r="CW114" s="149">
        <v>5.2631578947368418E-2</v>
      </c>
      <c r="CX114" s="149">
        <v>0.36842105263157893</v>
      </c>
      <c r="CY114" s="149"/>
      <c r="CZ114" s="149"/>
      <c r="DA114" s="149"/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/>
      <c r="DR114" s="149"/>
      <c r="DS114" s="149"/>
      <c r="DT114" s="149"/>
      <c r="DU114" s="149"/>
      <c r="DV114" s="149"/>
      <c r="DW114" s="149"/>
    </row>
    <row r="115" spans="1:127" ht="15" hidden="1" x14ac:dyDescent="0.25">
      <c r="A115" s="312"/>
      <c r="B115" s="168" t="s">
        <v>692</v>
      </c>
      <c r="C115" s="208"/>
      <c r="D115" s="175"/>
      <c r="E115" s="174"/>
      <c r="F115" s="175"/>
      <c r="G115" s="174"/>
      <c r="H115" s="175"/>
      <c r="I115" s="174"/>
      <c r="J115" s="175"/>
      <c r="K115" s="174"/>
      <c r="L115" s="175"/>
      <c r="M115" s="174"/>
      <c r="N115" s="175"/>
      <c r="O115" s="174"/>
      <c r="P115" s="175"/>
      <c r="Q115" s="174"/>
      <c r="R115" s="175"/>
      <c r="S115" s="174"/>
      <c r="T115" s="175"/>
      <c r="U115" s="174"/>
      <c r="V115" s="175"/>
      <c r="W115" s="174"/>
      <c r="X115" s="175"/>
      <c r="Y115" s="174"/>
      <c r="Z115" s="175"/>
      <c r="AA115" s="174"/>
      <c r="AB115" s="175"/>
      <c r="AC115" s="174"/>
      <c r="AD115" s="175"/>
      <c r="AE115" s="174"/>
      <c r="AF115" s="175"/>
      <c r="AG115" s="174"/>
      <c r="AH115" s="175"/>
      <c r="AI115" s="174"/>
      <c r="AJ115" s="171"/>
      <c r="AK115" s="171"/>
      <c r="AL115" s="171"/>
      <c r="AM115" s="171"/>
      <c r="AN115" s="175"/>
      <c r="AO115" s="174"/>
      <c r="AP115" s="175"/>
      <c r="AQ115" s="177"/>
      <c r="AR115" s="324"/>
      <c r="AS115" s="173"/>
      <c r="AT115" s="174"/>
      <c r="AU115" s="175"/>
      <c r="AV115" s="174"/>
      <c r="AW115" s="173"/>
      <c r="AX115" s="174"/>
      <c r="AY115" s="175"/>
      <c r="AZ115" s="174"/>
      <c r="BA115" s="173"/>
      <c r="BB115" s="174"/>
      <c r="BC115" s="175"/>
      <c r="BD115" s="174"/>
      <c r="BE115" s="173"/>
      <c r="BF115" s="174"/>
      <c r="BG115" s="175"/>
      <c r="BH115" s="174"/>
      <c r="BI115" s="173"/>
      <c r="BJ115" s="174"/>
      <c r="BK115" s="175"/>
      <c r="BL115" s="174"/>
      <c r="BM115" s="173"/>
      <c r="BN115" s="174"/>
      <c r="BO115" s="175"/>
      <c r="BP115" s="174"/>
      <c r="BQ115" s="173"/>
      <c r="BR115" s="174"/>
      <c r="BS115" s="175"/>
      <c r="BT115" s="174"/>
      <c r="BU115" s="173"/>
      <c r="BV115" s="174"/>
      <c r="BW115" s="175"/>
      <c r="BX115" s="174"/>
      <c r="BY115" s="173"/>
      <c r="BZ115" s="174"/>
      <c r="CA115" s="175"/>
      <c r="CB115" s="177"/>
      <c r="CC115" s="155"/>
      <c r="CJ115" s="149"/>
      <c r="CK115" s="149"/>
      <c r="CL115" s="149"/>
      <c r="CM115" s="149"/>
      <c r="CN115" s="149"/>
      <c r="CO115" s="149"/>
      <c r="CP115" s="149"/>
      <c r="CQ115" s="149"/>
      <c r="CR115" s="149"/>
      <c r="CS115" s="149"/>
      <c r="CT115" s="149"/>
      <c r="CU115" s="149"/>
      <c r="CV115" s="156" t="s">
        <v>692</v>
      </c>
      <c r="CW115" s="149">
        <v>0.15789473684210525</v>
      </c>
      <c r="CX115" s="149">
        <v>5.2631578947368418E-2</v>
      </c>
      <c r="CY115" s="149"/>
      <c r="CZ115" s="149"/>
      <c r="DA115" s="149"/>
      <c r="DB115" s="149"/>
      <c r="DC115" s="149"/>
      <c r="DD115" s="149"/>
      <c r="DE115" s="149"/>
      <c r="DF115" s="149"/>
      <c r="DG115" s="149"/>
      <c r="DH115" s="149"/>
      <c r="DI115" s="149"/>
      <c r="DJ115" s="149"/>
      <c r="DK115" s="149"/>
      <c r="DL115" s="149"/>
      <c r="DM115" s="149"/>
      <c r="DN115" s="149"/>
      <c r="DO115" s="149"/>
      <c r="DP115" s="149"/>
      <c r="DQ115" s="149"/>
      <c r="DR115" s="149"/>
      <c r="DS115" s="149"/>
      <c r="DT115" s="149"/>
      <c r="DU115" s="149"/>
      <c r="DV115" s="149"/>
      <c r="DW115" s="149"/>
    </row>
    <row r="116" spans="1:127" ht="15" hidden="1" x14ac:dyDescent="0.25">
      <c r="A116" s="312"/>
      <c r="B116" s="168" t="s">
        <v>693</v>
      </c>
      <c r="C116" s="208"/>
      <c r="D116" s="175"/>
      <c r="E116" s="174"/>
      <c r="F116" s="175">
        <v>1</v>
      </c>
      <c r="G116" s="174"/>
      <c r="H116" s="175"/>
      <c r="I116" s="174"/>
      <c r="J116" s="175">
        <v>3</v>
      </c>
      <c r="K116" s="174"/>
      <c r="L116" s="175"/>
      <c r="M116" s="174"/>
      <c r="N116" s="175">
        <v>2</v>
      </c>
      <c r="O116" s="174"/>
      <c r="P116" s="175"/>
      <c r="Q116" s="174"/>
      <c r="R116" s="175"/>
      <c r="S116" s="174"/>
      <c r="T116" s="175"/>
      <c r="U116" s="174"/>
      <c r="V116" s="175"/>
      <c r="W116" s="174"/>
      <c r="X116" s="175"/>
      <c r="Y116" s="174"/>
      <c r="Z116" s="175"/>
      <c r="AA116" s="174"/>
      <c r="AB116" s="175"/>
      <c r="AC116" s="174"/>
      <c r="AD116" s="175"/>
      <c r="AE116" s="174"/>
      <c r="AF116" s="175"/>
      <c r="AG116" s="174"/>
      <c r="AH116" s="175"/>
      <c r="AI116" s="174"/>
      <c r="AJ116" s="175">
        <v>3</v>
      </c>
      <c r="AK116" s="174"/>
      <c r="AL116" s="175"/>
      <c r="AM116" s="174"/>
      <c r="AN116" s="171"/>
      <c r="AO116" s="171"/>
      <c r="AP116" s="171"/>
      <c r="AQ116" s="182"/>
      <c r="AR116" s="324"/>
      <c r="AS116" s="173">
        <v>1</v>
      </c>
      <c r="AT116" s="174"/>
      <c r="AU116" s="175"/>
      <c r="AV116" s="174"/>
      <c r="AW116" s="173"/>
      <c r="AX116" s="174"/>
      <c r="AY116" s="175"/>
      <c r="AZ116" s="174"/>
      <c r="BA116" s="173"/>
      <c r="BB116" s="174"/>
      <c r="BC116" s="175"/>
      <c r="BD116" s="174"/>
      <c r="BE116" s="173"/>
      <c r="BF116" s="174"/>
      <c r="BG116" s="175"/>
      <c r="BH116" s="174"/>
      <c r="BI116" s="173"/>
      <c r="BJ116" s="174"/>
      <c r="BK116" s="175"/>
      <c r="BL116" s="174"/>
      <c r="BM116" s="173"/>
      <c r="BN116" s="174"/>
      <c r="BO116" s="175"/>
      <c r="BP116" s="174"/>
      <c r="BQ116" s="173">
        <v>2</v>
      </c>
      <c r="BR116" s="174"/>
      <c r="BS116" s="175"/>
      <c r="BT116" s="174"/>
      <c r="BU116" s="173"/>
      <c r="BV116" s="174"/>
      <c r="BW116" s="175"/>
      <c r="BX116" s="174"/>
      <c r="BY116" s="173"/>
      <c r="BZ116" s="174"/>
      <c r="CA116" s="175"/>
      <c r="CB116" s="177"/>
      <c r="CC116" s="155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56" t="s">
        <v>693</v>
      </c>
      <c r="CW116" s="149">
        <v>0.31578947368421051</v>
      </c>
      <c r="CX116" s="149">
        <v>0</v>
      </c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</row>
    <row r="117" spans="1:127" ht="15" hidden="1" x14ac:dyDescent="0.25">
      <c r="A117" s="312"/>
      <c r="B117" s="168"/>
      <c r="C117" s="208"/>
      <c r="D117" s="282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325"/>
      <c r="AS117" s="283"/>
      <c r="AT117" s="283"/>
      <c r="AU117" s="283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J117" s="283"/>
      <c r="BK117" s="283"/>
      <c r="BL117" s="283"/>
      <c r="BM117" s="283"/>
      <c r="BN117" s="283"/>
      <c r="BO117" s="283"/>
      <c r="BP117" s="283"/>
      <c r="BQ117" s="283"/>
      <c r="BR117" s="283"/>
      <c r="BS117" s="283"/>
      <c r="BT117" s="283"/>
      <c r="BU117" s="283"/>
      <c r="BV117" s="283"/>
      <c r="BW117" s="283"/>
      <c r="BX117" s="283"/>
      <c r="BY117" s="283"/>
      <c r="BZ117" s="283"/>
      <c r="CA117" s="283"/>
      <c r="CB117" s="327"/>
      <c r="CC117" s="155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56" t="s">
        <v>694</v>
      </c>
      <c r="CW117" s="149">
        <v>0.15789473684210525</v>
      </c>
      <c r="CX117" s="149">
        <v>5.2631578947368418E-2</v>
      </c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49"/>
      <c r="DT117" s="149"/>
      <c r="DU117" s="149"/>
      <c r="DV117" s="149"/>
      <c r="DW117" s="149"/>
    </row>
    <row r="118" spans="1:127" ht="15" hidden="1" x14ac:dyDescent="0.25">
      <c r="A118" s="312"/>
      <c r="B118" s="168" t="s">
        <v>694</v>
      </c>
      <c r="C118" s="208"/>
      <c r="D118" s="175"/>
      <c r="E118" s="174"/>
      <c r="F118" s="175"/>
      <c r="G118" s="174"/>
      <c r="H118" s="175"/>
      <c r="I118" s="174"/>
      <c r="J118" s="175"/>
      <c r="K118" s="174">
        <v>3</v>
      </c>
      <c r="L118" s="175">
        <v>3</v>
      </c>
      <c r="M118" s="174"/>
      <c r="N118" s="175"/>
      <c r="O118" s="174"/>
      <c r="P118" s="175"/>
      <c r="Q118" s="174"/>
      <c r="R118" s="175"/>
      <c r="S118" s="174"/>
      <c r="T118" s="175"/>
      <c r="U118" s="174"/>
      <c r="V118" s="175"/>
      <c r="W118" s="174"/>
      <c r="X118" s="175"/>
      <c r="Y118" s="174"/>
      <c r="Z118" s="175"/>
      <c r="AA118" s="174"/>
      <c r="AB118" s="175"/>
      <c r="AC118" s="174">
        <v>2</v>
      </c>
      <c r="AD118" s="175"/>
      <c r="AE118" s="174">
        <v>2</v>
      </c>
      <c r="AF118" s="175"/>
      <c r="AG118" s="174">
        <v>1</v>
      </c>
      <c r="AH118" s="175"/>
      <c r="AI118" s="174">
        <v>1</v>
      </c>
      <c r="AJ118" s="175"/>
      <c r="AK118" s="174"/>
      <c r="AL118" s="175"/>
      <c r="AM118" s="174"/>
      <c r="AN118" s="175"/>
      <c r="AO118" s="174"/>
      <c r="AP118" s="175"/>
      <c r="AQ118" s="177"/>
      <c r="AR118" s="324"/>
      <c r="AS118" s="181"/>
      <c r="AT118" s="171"/>
      <c r="AU118" s="171"/>
      <c r="AV118" s="171"/>
      <c r="AW118" s="173"/>
      <c r="AX118" s="174"/>
      <c r="AY118" s="175"/>
      <c r="AZ118" s="174"/>
      <c r="BA118" s="173"/>
      <c r="BB118" s="174"/>
      <c r="BC118" s="175"/>
      <c r="BD118" s="174"/>
      <c r="BE118" s="173"/>
      <c r="BF118" s="174"/>
      <c r="BG118" s="175">
        <v>2</v>
      </c>
      <c r="BH118" s="174"/>
      <c r="BI118" s="173"/>
      <c r="BJ118" s="174"/>
      <c r="BK118" s="175">
        <v>3</v>
      </c>
      <c r="BL118" s="174"/>
      <c r="BM118" s="173"/>
      <c r="BN118" s="174">
        <v>3</v>
      </c>
      <c r="BO118" s="175"/>
      <c r="BP118" s="174"/>
      <c r="BQ118" s="173">
        <v>2</v>
      </c>
      <c r="BR118" s="174"/>
      <c r="BS118" s="175"/>
      <c r="BT118" s="174"/>
      <c r="BU118" s="173"/>
      <c r="BV118" s="174"/>
      <c r="BW118" s="175"/>
      <c r="BX118" s="174"/>
      <c r="BY118" s="173">
        <v>1</v>
      </c>
      <c r="BZ118" s="174"/>
      <c r="CA118" s="175">
        <v>1</v>
      </c>
      <c r="CB118" s="177"/>
      <c r="CC118" s="155"/>
      <c r="CJ118" s="149"/>
      <c r="CK118" s="149"/>
      <c r="CL118" s="149"/>
      <c r="CM118" s="149"/>
      <c r="CN118" s="149"/>
      <c r="CO118" s="149"/>
      <c r="CP118" s="149"/>
      <c r="CQ118" s="149"/>
      <c r="CR118" s="149"/>
      <c r="CS118" s="149"/>
      <c r="CT118" s="149"/>
      <c r="CU118" s="149"/>
      <c r="CV118" s="156" t="s">
        <v>695</v>
      </c>
      <c r="CW118" s="149">
        <v>0.15789473684210525</v>
      </c>
      <c r="CX118" s="149">
        <v>5.2631578947368418E-2</v>
      </c>
      <c r="CY118" s="149"/>
      <c r="CZ118" s="149"/>
      <c r="DA118" s="149"/>
      <c r="DB118" s="149"/>
      <c r="DC118" s="149"/>
      <c r="DD118" s="149"/>
      <c r="DE118" s="149"/>
      <c r="DF118" s="149"/>
      <c r="DG118" s="149"/>
      <c r="DH118" s="149"/>
      <c r="DI118" s="149"/>
      <c r="DJ118" s="149"/>
      <c r="DK118" s="149"/>
      <c r="DL118" s="149"/>
      <c r="DM118" s="149"/>
      <c r="DN118" s="149"/>
      <c r="DO118" s="149"/>
      <c r="DP118" s="149"/>
      <c r="DQ118" s="149"/>
      <c r="DR118" s="149"/>
      <c r="DS118" s="149"/>
      <c r="DT118" s="149"/>
      <c r="DU118" s="149"/>
      <c r="DV118" s="149"/>
      <c r="DW118" s="149"/>
    </row>
    <row r="119" spans="1:127" ht="15" hidden="1" x14ac:dyDescent="0.25">
      <c r="A119" s="312"/>
      <c r="B119" s="168" t="s">
        <v>695</v>
      </c>
      <c r="C119" s="208"/>
      <c r="D119" s="175"/>
      <c r="E119" s="174"/>
      <c r="F119" s="175"/>
      <c r="G119" s="174"/>
      <c r="H119" s="175"/>
      <c r="I119" s="174"/>
      <c r="J119" s="175"/>
      <c r="K119" s="174"/>
      <c r="L119" s="175"/>
      <c r="M119" s="174"/>
      <c r="N119" s="175"/>
      <c r="O119" s="174"/>
      <c r="P119" s="175"/>
      <c r="Q119" s="174"/>
      <c r="R119" s="175"/>
      <c r="S119" s="174"/>
      <c r="T119" s="175"/>
      <c r="U119" s="174"/>
      <c r="V119" s="175"/>
      <c r="W119" s="174"/>
      <c r="X119" s="175"/>
      <c r="Y119" s="174"/>
      <c r="Z119" s="175"/>
      <c r="AA119" s="174"/>
      <c r="AB119" s="175"/>
      <c r="AC119" s="174"/>
      <c r="AD119" s="175"/>
      <c r="AE119" s="174"/>
      <c r="AF119" s="175"/>
      <c r="AG119" s="174"/>
      <c r="AH119" s="175"/>
      <c r="AI119" s="174"/>
      <c r="AJ119" s="175"/>
      <c r="AK119" s="174"/>
      <c r="AL119" s="175"/>
      <c r="AM119" s="174"/>
      <c r="AN119" s="175"/>
      <c r="AO119" s="174"/>
      <c r="AP119" s="175"/>
      <c r="AQ119" s="177"/>
      <c r="AR119" s="324"/>
      <c r="AS119" s="173"/>
      <c r="AT119" s="174"/>
      <c r="AU119" s="175"/>
      <c r="AV119" s="174"/>
      <c r="AW119" s="171"/>
      <c r="AX119" s="171"/>
      <c r="AY119" s="171"/>
      <c r="AZ119" s="171"/>
      <c r="BA119" s="175"/>
      <c r="BB119" s="174"/>
      <c r="BC119" s="175"/>
      <c r="BD119" s="174"/>
      <c r="BE119" s="175"/>
      <c r="BF119" s="174"/>
      <c r="BG119" s="175"/>
      <c r="BH119" s="174"/>
      <c r="BI119" s="175"/>
      <c r="BJ119" s="174"/>
      <c r="BK119" s="175"/>
      <c r="BL119" s="174"/>
      <c r="BM119" s="175"/>
      <c r="BN119" s="174"/>
      <c r="BO119" s="175"/>
      <c r="BP119" s="174"/>
      <c r="BQ119" s="175"/>
      <c r="BR119" s="174"/>
      <c r="BS119" s="175"/>
      <c r="BT119" s="174"/>
      <c r="BU119" s="175"/>
      <c r="BV119" s="174"/>
      <c r="BW119" s="175"/>
      <c r="BX119" s="174"/>
      <c r="BY119" s="175"/>
      <c r="BZ119" s="174"/>
      <c r="CA119" s="175"/>
      <c r="CB119" s="177"/>
      <c r="CC119" s="155"/>
      <c r="CJ119" s="149"/>
      <c r="CK119" s="149"/>
      <c r="CL119" s="149"/>
      <c r="CM119" s="149"/>
      <c r="CN119" s="149"/>
      <c r="CO119" s="149"/>
      <c r="CP119" s="149"/>
      <c r="CQ119" s="149"/>
      <c r="CR119" s="149"/>
      <c r="CS119" s="149"/>
      <c r="CT119" s="149"/>
      <c r="CU119" s="149"/>
      <c r="CV119" s="156" t="s">
        <v>696</v>
      </c>
      <c r="CW119" s="149">
        <v>5.2631578947368418E-2</v>
      </c>
      <c r="CX119" s="149">
        <v>0.10526315789473684</v>
      </c>
      <c r="CY119" s="149"/>
      <c r="CZ119" s="149"/>
      <c r="DA119" s="149"/>
      <c r="DB119" s="149"/>
      <c r="DC119" s="149"/>
      <c r="DD119" s="149"/>
      <c r="DE119" s="149"/>
      <c r="DF119" s="149"/>
      <c r="DG119" s="149"/>
      <c r="DH119" s="149"/>
      <c r="DI119" s="149"/>
      <c r="DJ119" s="149"/>
      <c r="DK119" s="149"/>
      <c r="DL119" s="149"/>
      <c r="DM119" s="149"/>
      <c r="DN119" s="149"/>
      <c r="DO119" s="149"/>
      <c r="DP119" s="149"/>
      <c r="DQ119" s="149"/>
      <c r="DR119" s="149"/>
      <c r="DS119" s="149"/>
      <c r="DT119" s="149"/>
      <c r="DU119" s="149"/>
      <c r="DV119" s="149"/>
      <c r="DW119" s="149"/>
    </row>
    <row r="120" spans="1:127" ht="15" hidden="1" x14ac:dyDescent="0.25">
      <c r="A120" s="312"/>
      <c r="B120" s="168" t="s">
        <v>696</v>
      </c>
      <c r="C120" s="208"/>
      <c r="D120" s="175"/>
      <c r="E120" s="174"/>
      <c r="F120" s="175"/>
      <c r="G120" s="174"/>
      <c r="H120" s="175"/>
      <c r="I120" s="174"/>
      <c r="J120" s="175"/>
      <c r="K120" s="174"/>
      <c r="L120" s="175"/>
      <c r="M120" s="174"/>
      <c r="N120" s="175"/>
      <c r="O120" s="174"/>
      <c r="P120" s="175"/>
      <c r="Q120" s="174"/>
      <c r="R120" s="175"/>
      <c r="S120" s="174"/>
      <c r="T120" s="175"/>
      <c r="U120" s="174"/>
      <c r="V120" s="175"/>
      <c r="W120" s="174"/>
      <c r="X120" s="175"/>
      <c r="Y120" s="174"/>
      <c r="Z120" s="175"/>
      <c r="AA120" s="174"/>
      <c r="AB120" s="175"/>
      <c r="AC120" s="174"/>
      <c r="AD120" s="175"/>
      <c r="AE120" s="174"/>
      <c r="AF120" s="175"/>
      <c r="AG120" s="174"/>
      <c r="AH120" s="175"/>
      <c r="AI120" s="174"/>
      <c r="AJ120" s="175"/>
      <c r="AK120" s="174"/>
      <c r="AL120" s="175"/>
      <c r="AM120" s="174"/>
      <c r="AN120" s="175"/>
      <c r="AO120" s="174"/>
      <c r="AP120" s="175"/>
      <c r="AQ120" s="177"/>
      <c r="AR120" s="324"/>
      <c r="AS120" s="173"/>
      <c r="AT120" s="174"/>
      <c r="AU120" s="175"/>
      <c r="AV120" s="174"/>
      <c r="AW120" s="175"/>
      <c r="AX120" s="174"/>
      <c r="AY120" s="175"/>
      <c r="AZ120" s="174"/>
      <c r="BA120" s="171"/>
      <c r="BB120" s="171"/>
      <c r="BC120" s="171"/>
      <c r="BD120" s="171"/>
      <c r="BE120" s="175"/>
      <c r="BF120" s="174"/>
      <c r="BG120" s="175"/>
      <c r="BH120" s="174"/>
      <c r="BI120" s="175"/>
      <c r="BJ120" s="174"/>
      <c r="BK120" s="175"/>
      <c r="BL120" s="174"/>
      <c r="BM120" s="175"/>
      <c r="BN120" s="174"/>
      <c r="BO120" s="175"/>
      <c r="BP120" s="174"/>
      <c r="BQ120" s="175"/>
      <c r="BR120" s="174"/>
      <c r="BS120" s="175"/>
      <c r="BT120" s="174"/>
      <c r="BU120" s="175"/>
      <c r="BV120" s="174"/>
      <c r="BW120" s="175"/>
      <c r="BX120" s="174"/>
      <c r="BY120" s="175"/>
      <c r="BZ120" s="174"/>
      <c r="CA120" s="175"/>
      <c r="CB120" s="177"/>
      <c r="CC120" s="155"/>
      <c r="CJ120" s="149"/>
      <c r="CK120" s="149"/>
      <c r="CL120" s="149"/>
      <c r="CM120" s="149"/>
      <c r="CN120" s="149"/>
      <c r="CO120" s="149"/>
      <c r="CP120" s="149"/>
      <c r="CQ120" s="149"/>
      <c r="CR120" s="149"/>
      <c r="CS120" s="149"/>
      <c r="CT120" s="149"/>
      <c r="CU120" s="149"/>
      <c r="CV120" s="156" t="s">
        <v>697</v>
      </c>
      <c r="CW120" s="149">
        <v>0.15789473684210525</v>
      </c>
      <c r="CX120" s="149">
        <v>5.2631578947368418E-2</v>
      </c>
      <c r="CY120" s="149"/>
      <c r="CZ120" s="149"/>
      <c r="DA120" s="149"/>
      <c r="DB120" s="149"/>
      <c r="DC120" s="149"/>
      <c r="DD120" s="149"/>
      <c r="DE120" s="149"/>
      <c r="DF120" s="149"/>
      <c r="DG120" s="149"/>
      <c r="DH120" s="149"/>
      <c r="DI120" s="149"/>
      <c r="DJ120" s="149"/>
      <c r="DK120" s="149"/>
      <c r="DL120" s="149"/>
      <c r="DM120" s="149"/>
      <c r="DN120" s="149"/>
      <c r="DO120" s="149"/>
      <c r="DP120" s="149"/>
      <c r="DQ120" s="149"/>
      <c r="DR120" s="149"/>
      <c r="DS120" s="149"/>
      <c r="DT120" s="149"/>
      <c r="DU120" s="149"/>
      <c r="DV120" s="149"/>
      <c r="DW120" s="149"/>
    </row>
    <row r="121" spans="1:127" ht="15" hidden="1" x14ac:dyDescent="0.25">
      <c r="A121" s="312"/>
      <c r="B121" s="168" t="s">
        <v>697</v>
      </c>
      <c r="C121" s="208"/>
      <c r="D121" s="175"/>
      <c r="E121" s="174"/>
      <c r="F121" s="175"/>
      <c r="G121" s="174"/>
      <c r="H121" s="175"/>
      <c r="I121" s="174"/>
      <c r="J121" s="175"/>
      <c r="K121" s="174">
        <v>1</v>
      </c>
      <c r="L121" s="175"/>
      <c r="M121" s="174"/>
      <c r="N121" s="175"/>
      <c r="O121" s="174">
        <v>3</v>
      </c>
      <c r="P121" s="175"/>
      <c r="Q121" s="174">
        <v>2</v>
      </c>
      <c r="R121" s="175"/>
      <c r="S121" s="174"/>
      <c r="T121" s="175"/>
      <c r="U121" s="174"/>
      <c r="V121" s="175"/>
      <c r="W121" s="174"/>
      <c r="X121" s="175"/>
      <c r="Y121" s="174"/>
      <c r="Z121" s="175"/>
      <c r="AA121" s="174"/>
      <c r="AB121" s="175"/>
      <c r="AC121" s="174">
        <v>3</v>
      </c>
      <c r="AD121" s="175"/>
      <c r="AE121" s="174"/>
      <c r="AF121" s="175"/>
      <c r="AG121" s="174">
        <v>1</v>
      </c>
      <c r="AH121" s="175"/>
      <c r="AI121" s="174"/>
      <c r="AJ121" s="175">
        <v>3</v>
      </c>
      <c r="AK121" s="174"/>
      <c r="AL121" s="175"/>
      <c r="AM121" s="174">
        <v>2</v>
      </c>
      <c r="AN121" s="175">
        <v>2</v>
      </c>
      <c r="AO121" s="174"/>
      <c r="AP121" s="175"/>
      <c r="AQ121" s="177"/>
      <c r="AR121" s="324"/>
      <c r="AS121" s="173"/>
      <c r="AT121" s="174"/>
      <c r="AU121" s="175"/>
      <c r="AV121" s="174"/>
      <c r="AW121" s="175"/>
      <c r="AX121" s="174"/>
      <c r="AY121" s="175">
        <v>2</v>
      </c>
      <c r="AZ121" s="174"/>
      <c r="BA121" s="175"/>
      <c r="BB121" s="174"/>
      <c r="BC121" s="175"/>
      <c r="BD121" s="174"/>
      <c r="BE121" s="171"/>
      <c r="BF121" s="171"/>
      <c r="BG121" s="171"/>
      <c r="BH121" s="171"/>
      <c r="BI121" s="175"/>
      <c r="BJ121" s="174"/>
      <c r="BK121" s="175"/>
      <c r="BL121" s="174"/>
      <c r="BM121" s="175"/>
      <c r="BN121" s="174"/>
      <c r="BO121" s="175"/>
      <c r="BP121" s="174"/>
      <c r="BQ121" s="175">
        <v>1</v>
      </c>
      <c r="BR121" s="174"/>
      <c r="BS121" s="175">
        <v>3</v>
      </c>
      <c r="BT121" s="174"/>
      <c r="BU121" s="175"/>
      <c r="BV121" s="174"/>
      <c r="BW121" s="175">
        <v>1</v>
      </c>
      <c r="BX121" s="174"/>
      <c r="BY121" s="175"/>
      <c r="BZ121" s="174"/>
      <c r="CA121" s="175"/>
      <c r="CB121" s="177"/>
      <c r="CC121" s="155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56" t="s">
        <v>698</v>
      </c>
      <c r="CW121" s="149">
        <v>0.10526315789473684</v>
      </c>
      <c r="CX121" s="149">
        <v>0.10526315789473684</v>
      </c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49"/>
      <c r="DT121" s="149"/>
      <c r="DU121" s="149"/>
      <c r="DV121" s="149"/>
      <c r="DW121" s="149"/>
    </row>
    <row r="122" spans="1:127" ht="15" hidden="1" x14ac:dyDescent="0.25">
      <c r="A122" s="312"/>
      <c r="B122" s="168" t="s">
        <v>698</v>
      </c>
      <c r="C122" s="208"/>
      <c r="D122" s="175"/>
      <c r="E122" s="174"/>
      <c r="F122" s="175"/>
      <c r="G122" s="174"/>
      <c r="H122" s="175"/>
      <c r="I122" s="174">
        <v>3</v>
      </c>
      <c r="J122" s="175"/>
      <c r="K122" s="174"/>
      <c r="L122" s="175"/>
      <c r="M122" s="174"/>
      <c r="N122" s="175"/>
      <c r="O122" s="174">
        <v>1</v>
      </c>
      <c r="P122" s="175"/>
      <c r="Q122" s="174"/>
      <c r="R122" s="175"/>
      <c r="S122" s="174"/>
      <c r="T122" s="175"/>
      <c r="U122" s="174">
        <v>1</v>
      </c>
      <c r="V122" s="175"/>
      <c r="W122" s="174">
        <v>2</v>
      </c>
      <c r="X122" s="175"/>
      <c r="Y122" s="174"/>
      <c r="Z122" s="175"/>
      <c r="AA122" s="174"/>
      <c r="AB122" s="175"/>
      <c r="AC122" s="174">
        <v>2</v>
      </c>
      <c r="AD122" s="175"/>
      <c r="AE122" s="174">
        <v>3</v>
      </c>
      <c r="AF122" s="175"/>
      <c r="AG122" s="174"/>
      <c r="AH122" s="175"/>
      <c r="AI122" s="174"/>
      <c r="AJ122" s="175"/>
      <c r="AK122" s="174"/>
      <c r="AL122" s="175"/>
      <c r="AM122" s="174"/>
      <c r="AN122" s="175"/>
      <c r="AO122" s="174"/>
      <c r="AP122" s="175"/>
      <c r="AQ122" s="177"/>
      <c r="AR122" s="324"/>
      <c r="AS122" s="173">
        <v>2</v>
      </c>
      <c r="AT122" s="174"/>
      <c r="AU122" s="175">
        <v>2</v>
      </c>
      <c r="AV122" s="174"/>
      <c r="AW122" s="175"/>
      <c r="AX122" s="174"/>
      <c r="AY122" s="175"/>
      <c r="AZ122" s="174"/>
      <c r="BA122" s="175">
        <v>1</v>
      </c>
      <c r="BB122" s="174"/>
      <c r="BC122" s="175"/>
      <c r="BD122" s="174"/>
      <c r="BE122" s="175"/>
      <c r="BF122" s="174"/>
      <c r="BG122" s="175"/>
      <c r="BH122" s="174"/>
      <c r="BI122" s="171"/>
      <c r="BJ122" s="171"/>
      <c r="BK122" s="171"/>
      <c r="BL122" s="171"/>
      <c r="BM122" s="175">
        <v>3</v>
      </c>
      <c r="BN122" s="174"/>
      <c r="BO122" s="175">
        <v>1</v>
      </c>
      <c r="BP122" s="174"/>
      <c r="BQ122" s="175"/>
      <c r="BR122" s="174"/>
      <c r="BS122" s="175"/>
      <c r="BT122" s="174"/>
      <c r="BU122" s="175"/>
      <c r="BV122" s="174"/>
      <c r="BW122" s="175"/>
      <c r="BX122" s="174"/>
      <c r="BY122" s="175"/>
      <c r="BZ122" s="174"/>
      <c r="CA122" s="175"/>
      <c r="CB122" s="177"/>
      <c r="CC122" s="155"/>
      <c r="CJ122" s="149"/>
      <c r="CK122" s="149"/>
      <c r="CL122" s="149"/>
      <c r="CM122" s="149"/>
      <c r="CN122" s="149"/>
      <c r="CO122" s="149"/>
      <c r="CP122" s="149"/>
      <c r="CQ122" s="149"/>
      <c r="CR122" s="149"/>
      <c r="CS122" s="149"/>
      <c r="CT122" s="149"/>
      <c r="CU122" s="149"/>
      <c r="CV122" s="156" t="s">
        <v>699</v>
      </c>
      <c r="CW122" s="149">
        <v>5.2631578947368418E-2</v>
      </c>
      <c r="CX122" s="149">
        <v>0.31578947368421051</v>
      </c>
      <c r="CY122" s="149"/>
      <c r="CZ122" s="149"/>
      <c r="DA122" s="149"/>
      <c r="DB122" s="149"/>
      <c r="DC122" s="149"/>
      <c r="DD122" s="149"/>
      <c r="DE122" s="149"/>
      <c r="DF122" s="149"/>
      <c r="DG122" s="149"/>
      <c r="DH122" s="149"/>
      <c r="DI122" s="149"/>
      <c r="DJ122" s="149"/>
      <c r="DK122" s="149"/>
      <c r="DL122" s="149"/>
      <c r="DM122" s="149"/>
      <c r="DN122" s="149"/>
      <c r="DO122" s="149"/>
      <c r="DP122" s="149"/>
      <c r="DQ122" s="149"/>
      <c r="DR122" s="149"/>
      <c r="DS122" s="149"/>
      <c r="DT122" s="149"/>
      <c r="DU122" s="149"/>
      <c r="DV122" s="149"/>
      <c r="DW122" s="149"/>
    </row>
    <row r="123" spans="1:127" ht="15" hidden="1" x14ac:dyDescent="0.25">
      <c r="A123" s="312"/>
      <c r="B123" s="168" t="s">
        <v>699</v>
      </c>
      <c r="C123" s="208"/>
      <c r="D123" s="175"/>
      <c r="E123" s="174"/>
      <c r="F123" s="175"/>
      <c r="G123" s="174"/>
      <c r="H123" s="175"/>
      <c r="I123" s="174"/>
      <c r="J123" s="175"/>
      <c r="K123" s="174"/>
      <c r="L123" s="175"/>
      <c r="M123" s="174"/>
      <c r="N123" s="175"/>
      <c r="O123" s="174"/>
      <c r="P123" s="175"/>
      <c r="Q123" s="174"/>
      <c r="R123" s="175"/>
      <c r="S123" s="174"/>
      <c r="T123" s="175"/>
      <c r="U123" s="174"/>
      <c r="V123" s="175"/>
      <c r="W123" s="174"/>
      <c r="X123" s="175"/>
      <c r="Y123" s="174"/>
      <c r="Z123" s="175"/>
      <c r="AA123" s="174"/>
      <c r="AB123" s="175"/>
      <c r="AC123" s="174"/>
      <c r="AD123" s="175"/>
      <c r="AE123" s="174"/>
      <c r="AF123" s="175"/>
      <c r="AG123" s="174"/>
      <c r="AH123" s="175"/>
      <c r="AI123" s="174"/>
      <c r="AJ123" s="175"/>
      <c r="AK123" s="174"/>
      <c r="AL123" s="175"/>
      <c r="AM123" s="174"/>
      <c r="AN123" s="175"/>
      <c r="AO123" s="174"/>
      <c r="AP123" s="175"/>
      <c r="AQ123" s="177"/>
      <c r="AR123" s="324"/>
      <c r="AS123" s="173"/>
      <c r="AT123" s="174"/>
      <c r="AU123" s="175"/>
      <c r="AV123" s="174"/>
      <c r="AW123" s="175"/>
      <c r="AX123" s="174"/>
      <c r="AY123" s="175"/>
      <c r="AZ123" s="174"/>
      <c r="BA123" s="175"/>
      <c r="BB123" s="174"/>
      <c r="BC123" s="175"/>
      <c r="BD123" s="174"/>
      <c r="BE123" s="175"/>
      <c r="BF123" s="174"/>
      <c r="BG123" s="175"/>
      <c r="BH123" s="174"/>
      <c r="BI123" s="175"/>
      <c r="BJ123" s="174"/>
      <c r="BK123" s="175"/>
      <c r="BL123" s="174"/>
      <c r="BM123" s="171"/>
      <c r="BN123" s="171"/>
      <c r="BO123" s="171"/>
      <c r="BP123" s="171"/>
      <c r="BQ123" s="175"/>
      <c r="BR123" s="174"/>
      <c r="BS123" s="175"/>
      <c r="BT123" s="174"/>
      <c r="BU123" s="175"/>
      <c r="BV123" s="174"/>
      <c r="BW123" s="175"/>
      <c r="BX123" s="174"/>
      <c r="BY123" s="175"/>
      <c r="BZ123" s="174"/>
      <c r="CA123" s="175"/>
      <c r="CB123" s="177"/>
      <c r="CC123" s="155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49"/>
      <c r="CU123" s="149"/>
      <c r="CV123" s="156" t="s">
        <v>700</v>
      </c>
      <c r="CW123" s="149">
        <v>0.31578947368421051</v>
      </c>
      <c r="CX123" s="149">
        <v>0</v>
      </c>
      <c r="CY123" s="149"/>
      <c r="CZ123" s="149"/>
      <c r="DA123" s="149"/>
      <c r="DB123" s="149"/>
      <c r="DC123" s="149"/>
      <c r="DD123" s="149"/>
      <c r="DE123" s="149"/>
      <c r="DF123" s="149"/>
      <c r="DG123" s="149"/>
      <c r="DH123" s="149"/>
      <c r="DI123" s="149"/>
      <c r="DJ123" s="149"/>
      <c r="DK123" s="149"/>
      <c r="DL123" s="149"/>
      <c r="DM123" s="149"/>
      <c r="DN123" s="149"/>
      <c r="DO123" s="149"/>
      <c r="DP123" s="149"/>
      <c r="DQ123" s="149"/>
      <c r="DR123" s="149"/>
      <c r="DS123" s="149"/>
      <c r="DT123" s="149"/>
      <c r="DU123" s="149"/>
      <c r="DV123" s="149"/>
      <c r="DW123" s="149"/>
    </row>
    <row r="124" spans="1:127" ht="15" hidden="1" x14ac:dyDescent="0.25">
      <c r="A124" s="312"/>
      <c r="B124" s="168" t="s">
        <v>700</v>
      </c>
      <c r="C124" s="208"/>
      <c r="D124" s="175"/>
      <c r="E124" s="174"/>
      <c r="F124" s="175"/>
      <c r="G124" s="174"/>
      <c r="H124" s="175"/>
      <c r="I124" s="174"/>
      <c r="J124" s="175"/>
      <c r="K124" s="174"/>
      <c r="L124" s="175"/>
      <c r="M124" s="174"/>
      <c r="N124" s="175"/>
      <c r="O124" s="174"/>
      <c r="P124" s="175"/>
      <c r="Q124" s="174">
        <v>2</v>
      </c>
      <c r="R124" s="175"/>
      <c r="S124" s="174">
        <v>2</v>
      </c>
      <c r="T124" s="175"/>
      <c r="U124" s="174"/>
      <c r="V124" s="175"/>
      <c r="W124" s="174"/>
      <c r="X124" s="175"/>
      <c r="Y124" s="174"/>
      <c r="Z124" s="175"/>
      <c r="AA124" s="174"/>
      <c r="AB124" s="175"/>
      <c r="AC124" s="174"/>
      <c r="AD124" s="175"/>
      <c r="AE124" s="174">
        <v>3</v>
      </c>
      <c r="AF124" s="175"/>
      <c r="AG124" s="174">
        <v>1</v>
      </c>
      <c r="AH124" s="175"/>
      <c r="AI124" s="174">
        <v>1</v>
      </c>
      <c r="AJ124" s="175"/>
      <c r="AK124" s="174"/>
      <c r="AL124" s="175"/>
      <c r="AM124" s="174"/>
      <c r="AN124" s="175"/>
      <c r="AO124" s="174"/>
      <c r="AP124" s="175"/>
      <c r="AQ124" s="177"/>
      <c r="AR124" s="324"/>
      <c r="AS124" s="173"/>
      <c r="AT124" s="174"/>
      <c r="AU124" s="175"/>
      <c r="AV124" s="174"/>
      <c r="AW124" s="175">
        <v>3</v>
      </c>
      <c r="AX124" s="174"/>
      <c r="AY124" s="175">
        <v>3</v>
      </c>
      <c r="AZ124" s="174"/>
      <c r="BA124" s="175"/>
      <c r="BB124" s="174"/>
      <c r="BC124" s="175"/>
      <c r="BD124" s="174"/>
      <c r="BE124" s="175">
        <v>1</v>
      </c>
      <c r="BF124" s="174"/>
      <c r="BG124" s="175">
        <v>1</v>
      </c>
      <c r="BH124" s="174"/>
      <c r="BI124" s="175"/>
      <c r="BJ124" s="174"/>
      <c r="BK124" s="175"/>
      <c r="BL124" s="174"/>
      <c r="BM124" s="175"/>
      <c r="BN124" s="174"/>
      <c r="BO124" s="175"/>
      <c r="BP124" s="174"/>
      <c r="BQ124" s="171"/>
      <c r="BR124" s="171"/>
      <c r="BS124" s="171"/>
      <c r="BT124" s="171"/>
      <c r="BU124" s="175">
        <v>2</v>
      </c>
      <c r="BV124" s="174"/>
      <c r="BW124" s="175">
        <v>2</v>
      </c>
      <c r="BX124" s="174"/>
      <c r="BY124" s="175"/>
      <c r="BZ124" s="174"/>
      <c r="CA124" s="175"/>
      <c r="CB124" s="177"/>
      <c r="CC124" s="155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83" t="s">
        <v>701</v>
      </c>
      <c r="CW124" s="149">
        <v>0.15789473684210525</v>
      </c>
      <c r="CX124" s="149">
        <v>0</v>
      </c>
      <c r="CY124" s="149"/>
      <c r="CZ124" s="149"/>
      <c r="DA124" s="149"/>
      <c r="DB124" s="149"/>
      <c r="DC124" s="149"/>
      <c r="DD124" s="149"/>
      <c r="DE124" s="149"/>
      <c r="DF124" s="149"/>
      <c r="DG124" s="149"/>
      <c r="DH124" s="149"/>
      <c r="DI124" s="149"/>
      <c r="DJ124" s="149"/>
      <c r="DK124" s="149"/>
      <c r="DL124" s="149"/>
      <c r="DM124" s="149"/>
      <c r="DN124" s="149"/>
      <c r="DO124" s="149"/>
      <c r="DP124" s="149"/>
      <c r="DQ124" s="149"/>
      <c r="DR124" s="149"/>
      <c r="DS124" s="149"/>
      <c r="DT124" s="149"/>
      <c r="DU124" s="149"/>
      <c r="DV124" s="149"/>
      <c r="DW124" s="149"/>
    </row>
    <row r="125" spans="1:127" ht="15" hidden="1" x14ac:dyDescent="0.25">
      <c r="A125" s="312"/>
      <c r="B125" s="184" t="s">
        <v>701</v>
      </c>
      <c r="C125" s="187"/>
      <c r="D125" s="175"/>
      <c r="E125" s="174">
        <v>1</v>
      </c>
      <c r="F125" s="175"/>
      <c r="G125" s="174"/>
      <c r="H125" s="175"/>
      <c r="I125" s="174"/>
      <c r="J125" s="175"/>
      <c r="K125" s="174">
        <v>2</v>
      </c>
      <c r="L125" s="175"/>
      <c r="M125" s="174"/>
      <c r="N125" s="175"/>
      <c r="O125" s="174"/>
      <c r="P125" s="175"/>
      <c r="Q125" s="174"/>
      <c r="R125" s="175"/>
      <c r="S125" s="174"/>
      <c r="T125" s="175"/>
      <c r="U125" s="174"/>
      <c r="V125" s="175"/>
      <c r="W125" s="174"/>
      <c r="X125" s="175"/>
      <c r="Y125" s="174"/>
      <c r="Z125" s="175"/>
      <c r="AA125" s="174"/>
      <c r="AB125" s="175"/>
      <c r="AC125" s="174"/>
      <c r="AD125" s="175"/>
      <c r="AE125" s="174">
        <v>3</v>
      </c>
      <c r="AF125" s="175"/>
      <c r="AG125" s="174"/>
      <c r="AH125" s="175"/>
      <c r="AI125" s="174">
        <v>1</v>
      </c>
      <c r="AJ125" s="175"/>
      <c r="AK125" s="174"/>
      <c r="AL125" s="175"/>
      <c r="AM125" s="174"/>
      <c r="AN125" s="175"/>
      <c r="AO125" s="174"/>
      <c r="AP125" s="175"/>
      <c r="AQ125" s="177"/>
      <c r="AR125" s="324"/>
      <c r="AS125" s="173"/>
      <c r="AT125" s="174"/>
      <c r="AU125" s="175">
        <v>2</v>
      </c>
      <c r="AV125" s="174"/>
      <c r="AW125" s="175">
        <v>3</v>
      </c>
      <c r="AX125" s="174"/>
      <c r="AY125" s="175"/>
      <c r="AZ125" s="174"/>
      <c r="BA125" s="175"/>
      <c r="BB125" s="174">
        <v>2</v>
      </c>
      <c r="BC125" s="175"/>
      <c r="BD125" s="174"/>
      <c r="BE125" s="175">
        <v>2</v>
      </c>
      <c r="BF125" s="174"/>
      <c r="BG125" s="175">
        <v>3</v>
      </c>
      <c r="BH125" s="174"/>
      <c r="BI125" s="175"/>
      <c r="BJ125" s="174">
        <v>3</v>
      </c>
      <c r="BK125" s="175"/>
      <c r="BL125" s="174"/>
      <c r="BM125" s="175"/>
      <c r="BN125" s="174"/>
      <c r="BO125" s="175"/>
      <c r="BP125" s="174"/>
      <c r="BQ125" s="175">
        <v>1</v>
      </c>
      <c r="BR125" s="174"/>
      <c r="BS125" s="175">
        <v>1</v>
      </c>
      <c r="BT125" s="174"/>
      <c r="BU125" s="171"/>
      <c r="BV125" s="171"/>
      <c r="BW125" s="171"/>
      <c r="BX125" s="171"/>
      <c r="BY125" s="175"/>
      <c r="BZ125" s="174"/>
      <c r="CA125" s="175"/>
      <c r="CB125" s="177"/>
      <c r="CC125" s="155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83" t="s">
        <v>702</v>
      </c>
      <c r="CW125" s="149">
        <v>5.2631578947368418E-2</v>
      </c>
      <c r="CX125" s="149">
        <v>0.10526315789473684</v>
      </c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/>
      <c r="DO125" s="149"/>
      <c r="DP125" s="149"/>
      <c r="DQ125" s="149"/>
      <c r="DR125" s="149"/>
      <c r="DS125" s="149"/>
      <c r="DT125" s="149"/>
      <c r="DU125" s="149"/>
      <c r="DV125" s="149"/>
      <c r="DW125" s="149"/>
    </row>
    <row r="126" spans="1:127" ht="15" hidden="1" x14ac:dyDescent="0.25">
      <c r="A126" s="312"/>
      <c r="B126" s="184" t="s">
        <v>702</v>
      </c>
      <c r="C126" s="187"/>
      <c r="D126" s="175">
        <v>2</v>
      </c>
      <c r="E126" s="174"/>
      <c r="F126" s="175"/>
      <c r="G126" s="174"/>
      <c r="H126" s="175">
        <v>3</v>
      </c>
      <c r="I126" s="174"/>
      <c r="J126" s="175">
        <v>3</v>
      </c>
      <c r="K126" s="174"/>
      <c r="L126" s="175"/>
      <c r="M126" s="174"/>
      <c r="N126" s="175">
        <v>2</v>
      </c>
      <c r="O126" s="174"/>
      <c r="P126" s="175"/>
      <c r="Q126" s="174"/>
      <c r="R126" s="175"/>
      <c r="S126" s="174"/>
      <c r="T126" s="175"/>
      <c r="U126" s="174"/>
      <c r="V126" s="175"/>
      <c r="W126" s="174"/>
      <c r="X126" s="175"/>
      <c r="Y126" s="174"/>
      <c r="Z126" s="175"/>
      <c r="AA126" s="174"/>
      <c r="AB126" s="175"/>
      <c r="AC126" s="174"/>
      <c r="AD126" s="175"/>
      <c r="AE126" s="174"/>
      <c r="AF126" s="175"/>
      <c r="AG126" s="174"/>
      <c r="AH126" s="175"/>
      <c r="AI126" s="174"/>
      <c r="AJ126" s="175"/>
      <c r="AK126" s="174"/>
      <c r="AL126" s="175"/>
      <c r="AM126" s="174"/>
      <c r="AN126" s="175">
        <v>1</v>
      </c>
      <c r="AO126" s="174"/>
      <c r="AP126" s="175">
        <v>1</v>
      </c>
      <c r="AQ126" s="177"/>
      <c r="AR126" s="324"/>
      <c r="AS126" s="173"/>
      <c r="AT126" s="174">
        <v>3</v>
      </c>
      <c r="AU126" s="175"/>
      <c r="AV126" s="174">
        <v>2</v>
      </c>
      <c r="AW126" s="175"/>
      <c r="AX126" s="174"/>
      <c r="AY126" s="175"/>
      <c r="AZ126" s="174"/>
      <c r="BA126" s="175"/>
      <c r="BB126" s="174">
        <v>2</v>
      </c>
      <c r="BC126" s="175"/>
      <c r="BD126" s="174">
        <v>3</v>
      </c>
      <c r="BE126" s="175"/>
      <c r="BF126" s="174"/>
      <c r="BG126" s="175"/>
      <c r="BH126" s="174"/>
      <c r="BI126" s="175"/>
      <c r="BJ126" s="174">
        <v>1</v>
      </c>
      <c r="BK126" s="175"/>
      <c r="BL126" s="174">
        <v>1</v>
      </c>
      <c r="BM126" s="175"/>
      <c r="BN126" s="174"/>
      <c r="BO126" s="175"/>
      <c r="BP126" s="174"/>
      <c r="BQ126" s="175"/>
      <c r="BR126" s="174"/>
      <c r="BS126" s="175"/>
      <c r="BT126" s="174"/>
      <c r="BU126" s="175"/>
      <c r="BV126" s="174"/>
      <c r="BW126" s="175"/>
      <c r="BX126" s="174"/>
      <c r="BY126" s="171"/>
      <c r="BZ126" s="171"/>
      <c r="CA126" s="171"/>
      <c r="CB126" s="182"/>
      <c r="CC126" s="155"/>
      <c r="CJ126" s="149"/>
      <c r="CK126" s="149"/>
      <c r="CL126" s="149"/>
      <c r="CM126" s="149"/>
      <c r="CN126" s="149"/>
      <c r="CO126" s="149"/>
      <c r="CP126" s="149"/>
      <c r="CQ126" s="149"/>
      <c r="CR126" s="149"/>
      <c r="CS126" s="149"/>
      <c r="CT126" s="149"/>
      <c r="CU126" s="149"/>
      <c r="CV126" s="149"/>
      <c r="CW126" s="149"/>
      <c r="CX126" s="149"/>
      <c r="CY126" s="149"/>
      <c r="CZ126" s="149"/>
      <c r="DA126" s="149"/>
      <c r="DB126" s="149"/>
      <c r="DC126" s="149"/>
      <c r="DD126" s="149"/>
      <c r="DE126" s="149"/>
      <c r="DF126" s="149"/>
      <c r="DG126" s="149"/>
      <c r="DH126" s="149"/>
      <c r="DI126" s="149"/>
      <c r="DJ126" s="149"/>
      <c r="DK126" s="149"/>
      <c r="DL126" s="149"/>
      <c r="DM126" s="149"/>
      <c r="DN126" s="149"/>
      <c r="DO126" s="149"/>
      <c r="DP126" s="149"/>
      <c r="DQ126" s="149"/>
      <c r="DR126" s="149"/>
      <c r="DS126" s="149"/>
      <c r="DT126" s="149"/>
      <c r="DU126" s="149"/>
      <c r="DV126" s="149"/>
      <c r="DW126" s="149"/>
    </row>
    <row r="127" spans="1:127" ht="15" hidden="1" x14ac:dyDescent="0.25">
      <c r="A127" s="312"/>
      <c r="B127" s="186"/>
      <c r="C127" s="187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92"/>
      <c r="AR127" s="324"/>
      <c r="AS127" s="191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92"/>
      <c r="CC127" s="155"/>
      <c r="CJ127" s="149"/>
      <c r="CK127" s="149"/>
      <c r="CL127" s="149"/>
      <c r="CM127" s="149"/>
      <c r="CN127" s="149"/>
      <c r="CO127" s="149"/>
      <c r="CP127" s="149"/>
      <c r="CQ127" s="149"/>
      <c r="CR127" s="149"/>
      <c r="CS127" s="149"/>
      <c r="CT127" s="149"/>
      <c r="CU127" s="149"/>
      <c r="CV127" s="149"/>
      <c r="CW127" s="149"/>
      <c r="CX127" s="149"/>
      <c r="CY127" s="149"/>
      <c r="CZ127" s="149"/>
      <c r="DA127" s="149"/>
      <c r="DB127" s="149"/>
      <c r="DC127" s="149"/>
      <c r="DD127" s="149"/>
      <c r="DE127" s="149"/>
      <c r="DF127" s="149"/>
      <c r="DG127" s="149"/>
      <c r="DH127" s="149"/>
      <c r="DI127" s="149"/>
      <c r="DJ127" s="149"/>
      <c r="DK127" s="149"/>
      <c r="DL127" s="149"/>
      <c r="DM127" s="149"/>
      <c r="DN127" s="149"/>
      <c r="DO127" s="149"/>
      <c r="DP127" s="149"/>
      <c r="DQ127" s="149"/>
      <c r="DR127" s="149"/>
      <c r="DS127" s="149"/>
      <c r="DT127" s="149"/>
      <c r="DU127" s="149"/>
      <c r="DV127" s="149"/>
      <c r="DW127" s="149"/>
    </row>
    <row r="128" spans="1:127" ht="15" hidden="1" x14ac:dyDescent="0.25">
      <c r="A128" s="312"/>
      <c r="B128" s="193" t="s">
        <v>865</v>
      </c>
      <c r="C128" s="193"/>
      <c r="D128" s="189">
        <f>COUNTIF(D107:D126,"&gt;0")</f>
        <v>2</v>
      </c>
      <c r="E128" s="189">
        <f t="shared" ref="E128:BP128" si="281">COUNTIF(E107:E126,"&gt;0")</f>
        <v>2</v>
      </c>
      <c r="F128" s="189">
        <f t="shared" si="281"/>
        <v>1</v>
      </c>
      <c r="G128" s="189">
        <f t="shared" si="281"/>
        <v>0</v>
      </c>
      <c r="H128" s="189">
        <f t="shared" si="281"/>
        <v>4</v>
      </c>
      <c r="I128" s="189">
        <f t="shared" si="281"/>
        <v>1</v>
      </c>
      <c r="J128" s="189">
        <f t="shared" si="281"/>
        <v>5</v>
      </c>
      <c r="K128" s="189">
        <f t="shared" si="281"/>
        <v>4</v>
      </c>
      <c r="L128" s="189">
        <f t="shared" si="281"/>
        <v>2</v>
      </c>
      <c r="M128" s="189">
        <f t="shared" si="281"/>
        <v>1</v>
      </c>
      <c r="N128" s="189">
        <f t="shared" si="281"/>
        <v>3</v>
      </c>
      <c r="O128" s="189">
        <f t="shared" si="281"/>
        <v>2</v>
      </c>
      <c r="P128" s="189">
        <f t="shared" si="281"/>
        <v>0</v>
      </c>
      <c r="Q128" s="189">
        <f t="shared" si="281"/>
        <v>3</v>
      </c>
      <c r="R128" s="189">
        <f t="shared" si="281"/>
        <v>0</v>
      </c>
      <c r="S128" s="189">
        <f t="shared" si="281"/>
        <v>1</v>
      </c>
      <c r="T128" s="189">
        <f t="shared" si="281"/>
        <v>1</v>
      </c>
      <c r="U128" s="189">
        <f t="shared" si="281"/>
        <v>1</v>
      </c>
      <c r="V128" s="189">
        <f t="shared" si="281"/>
        <v>1</v>
      </c>
      <c r="W128" s="189">
        <f t="shared" si="281"/>
        <v>1</v>
      </c>
      <c r="X128" s="189">
        <f t="shared" si="281"/>
        <v>0</v>
      </c>
      <c r="Y128" s="189">
        <f t="shared" si="281"/>
        <v>0</v>
      </c>
      <c r="Z128" s="189">
        <f t="shared" si="281"/>
        <v>0</v>
      </c>
      <c r="AA128" s="189">
        <f t="shared" si="281"/>
        <v>0</v>
      </c>
      <c r="AB128" s="189">
        <f t="shared" si="281"/>
        <v>2</v>
      </c>
      <c r="AC128" s="189">
        <f t="shared" si="281"/>
        <v>4</v>
      </c>
      <c r="AD128" s="189">
        <f t="shared" si="281"/>
        <v>2</v>
      </c>
      <c r="AE128" s="189">
        <f t="shared" si="281"/>
        <v>5</v>
      </c>
      <c r="AF128" s="189">
        <f t="shared" si="281"/>
        <v>1</v>
      </c>
      <c r="AG128" s="189">
        <f t="shared" si="281"/>
        <v>6</v>
      </c>
      <c r="AH128" s="189">
        <f t="shared" si="281"/>
        <v>1</v>
      </c>
      <c r="AI128" s="189">
        <f t="shared" si="281"/>
        <v>5</v>
      </c>
      <c r="AJ128" s="189">
        <f t="shared" si="281"/>
        <v>3</v>
      </c>
      <c r="AK128" s="189">
        <f t="shared" si="281"/>
        <v>0</v>
      </c>
      <c r="AL128" s="189">
        <f t="shared" si="281"/>
        <v>0</v>
      </c>
      <c r="AM128" s="189">
        <f t="shared" si="281"/>
        <v>1</v>
      </c>
      <c r="AN128" s="189">
        <f t="shared" si="281"/>
        <v>4</v>
      </c>
      <c r="AO128" s="189">
        <f t="shared" si="281"/>
        <v>0</v>
      </c>
      <c r="AP128" s="189">
        <f t="shared" si="281"/>
        <v>5</v>
      </c>
      <c r="AQ128" s="192">
        <f t="shared" si="281"/>
        <v>0</v>
      </c>
      <c r="AR128" s="324"/>
      <c r="AS128" s="191">
        <f t="shared" si="281"/>
        <v>2</v>
      </c>
      <c r="AT128" s="189">
        <f t="shared" si="281"/>
        <v>1</v>
      </c>
      <c r="AU128" s="189">
        <f t="shared" si="281"/>
        <v>2</v>
      </c>
      <c r="AV128" s="189">
        <f t="shared" si="281"/>
        <v>1</v>
      </c>
      <c r="AW128" s="189">
        <f t="shared" si="281"/>
        <v>2</v>
      </c>
      <c r="AX128" s="189">
        <f t="shared" si="281"/>
        <v>1</v>
      </c>
      <c r="AY128" s="189">
        <f t="shared" si="281"/>
        <v>2</v>
      </c>
      <c r="AZ128" s="189">
        <f t="shared" si="281"/>
        <v>0</v>
      </c>
      <c r="BA128" s="189">
        <f t="shared" si="281"/>
        <v>1</v>
      </c>
      <c r="BB128" s="189">
        <f t="shared" si="281"/>
        <v>2</v>
      </c>
      <c r="BC128" s="189">
        <f t="shared" si="281"/>
        <v>0</v>
      </c>
      <c r="BD128" s="189">
        <f t="shared" si="281"/>
        <v>1</v>
      </c>
      <c r="BE128" s="189">
        <f t="shared" si="281"/>
        <v>2</v>
      </c>
      <c r="BF128" s="189">
        <f t="shared" si="281"/>
        <v>0</v>
      </c>
      <c r="BG128" s="189">
        <f t="shared" si="281"/>
        <v>3</v>
      </c>
      <c r="BH128" s="189">
        <f t="shared" si="281"/>
        <v>1</v>
      </c>
      <c r="BI128" s="189">
        <f t="shared" si="281"/>
        <v>0</v>
      </c>
      <c r="BJ128" s="189">
        <f t="shared" si="281"/>
        <v>2</v>
      </c>
      <c r="BK128" s="189">
        <f t="shared" si="281"/>
        <v>2</v>
      </c>
      <c r="BL128" s="189">
        <f t="shared" si="281"/>
        <v>1</v>
      </c>
      <c r="BM128" s="189">
        <f t="shared" si="281"/>
        <v>1</v>
      </c>
      <c r="BN128" s="189">
        <f t="shared" si="281"/>
        <v>2</v>
      </c>
      <c r="BO128" s="189">
        <f t="shared" si="281"/>
        <v>1</v>
      </c>
      <c r="BP128" s="189">
        <f t="shared" si="281"/>
        <v>1</v>
      </c>
      <c r="BQ128" s="189">
        <f t="shared" ref="BQ128:CB128" si="282">COUNTIF(BQ107:BQ126,"&gt;0")</f>
        <v>5</v>
      </c>
      <c r="BR128" s="189">
        <f t="shared" si="282"/>
        <v>0</v>
      </c>
      <c r="BS128" s="189">
        <f t="shared" si="282"/>
        <v>4</v>
      </c>
      <c r="BT128" s="189">
        <f t="shared" si="282"/>
        <v>0</v>
      </c>
      <c r="BU128" s="189">
        <f t="shared" si="282"/>
        <v>2</v>
      </c>
      <c r="BV128" s="189">
        <f t="shared" si="282"/>
        <v>0</v>
      </c>
      <c r="BW128" s="189">
        <f t="shared" si="282"/>
        <v>2</v>
      </c>
      <c r="BX128" s="189">
        <f t="shared" si="282"/>
        <v>0</v>
      </c>
      <c r="BY128" s="189">
        <f t="shared" si="282"/>
        <v>1</v>
      </c>
      <c r="BZ128" s="189">
        <f t="shared" si="282"/>
        <v>1</v>
      </c>
      <c r="CA128" s="189">
        <f t="shared" si="282"/>
        <v>1</v>
      </c>
      <c r="CB128" s="192">
        <f t="shared" si="282"/>
        <v>1</v>
      </c>
      <c r="CC128" s="155"/>
      <c r="CJ128" s="149"/>
      <c r="CK128" s="149"/>
      <c r="CL128" s="149"/>
      <c r="CM128" s="149"/>
      <c r="CN128" s="149"/>
      <c r="CO128" s="149"/>
      <c r="CP128" s="149"/>
      <c r="CQ128" s="149"/>
      <c r="CR128" s="149"/>
      <c r="CS128" s="149"/>
      <c r="CT128" s="149"/>
      <c r="CU128" s="149"/>
      <c r="CV128" s="149"/>
      <c r="CW128" s="149"/>
      <c r="CX128" s="149"/>
      <c r="CY128" s="149"/>
      <c r="CZ128" s="149"/>
      <c r="DA128" s="149"/>
      <c r="DB128" s="149"/>
      <c r="DC128" s="149"/>
      <c r="DD128" s="149"/>
      <c r="DE128" s="149"/>
      <c r="DF128" s="149"/>
      <c r="DG128" s="149"/>
      <c r="DH128" s="149"/>
      <c r="DI128" s="149"/>
      <c r="DJ128" s="149"/>
      <c r="DK128" s="149"/>
      <c r="DL128" s="149"/>
      <c r="DM128" s="149"/>
      <c r="DN128" s="149"/>
      <c r="DO128" s="149"/>
      <c r="DP128" s="149"/>
      <c r="DQ128" s="149"/>
      <c r="DR128" s="149"/>
      <c r="DS128" s="149"/>
      <c r="DT128" s="149"/>
      <c r="DU128" s="149"/>
      <c r="DV128" s="149"/>
      <c r="DW128" s="149"/>
    </row>
    <row r="129" spans="1:136" ht="15" hidden="1" x14ac:dyDescent="0.25">
      <c r="A129" s="312"/>
      <c r="B129" s="186"/>
      <c r="C129" s="187"/>
      <c r="D129" s="212">
        <f>D128/$C$101</f>
        <v>0.10526315789473684</v>
      </c>
      <c r="E129" s="212">
        <f t="shared" ref="E129:AS129" si="283">E128/$C$101</f>
        <v>0.10526315789473684</v>
      </c>
      <c r="F129" s="212">
        <f t="shared" si="283"/>
        <v>5.2631578947368418E-2</v>
      </c>
      <c r="G129" s="212">
        <f t="shared" si="283"/>
        <v>0</v>
      </c>
      <c r="H129" s="212">
        <f t="shared" si="283"/>
        <v>0.21052631578947367</v>
      </c>
      <c r="I129" s="212">
        <f t="shared" si="283"/>
        <v>5.2631578947368418E-2</v>
      </c>
      <c r="J129" s="212">
        <f t="shared" si="283"/>
        <v>0.26315789473684209</v>
      </c>
      <c r="K129" s="212">
        <f t="shared" si="283"/>
        <v>0.21052631578947367</v>
      </c>
      <c r="L129" s="212">
        <f t="shared" si="283"/>
        <v>0.10526315789473684</v>
      </c>
      <c r="M129" s="212">
        <f t="shared" si="283"/>
        <v>5.2631578947368418E-2</v>
      </c>
      <c r="N129" s="212">
        <f t="shared" si="283"/>
        <v>0.15789473684210525</v>
      </c>
      <c r="O129" s="212">
        <f t="shared" si="283"/>
        <v>0.10526315789473684</v>
      </c>
      <c r="P129" s="212">
        <f t="shared" si="283"/>
        <v>0</v>
      </c>
      <c r="Q129" s="212">
        <f t="shared" si="283"/>
        <v>0.15789473684210525</v>
      </c>
      <c r="R129" s="212">
        <f t="shared" si="283"/>
        <v>0</v>
      </c>
      <c r="S129" s="212">
        <f t="shared" si="283"/>
        <v>5.2631578947368418E-2</v>
      </c>
      <c r="T129" s="212">
        <f t="shared" si="283"/>
        <v>5.2631578947368418E-2</v>
      </c>
      <c r="U129" s="212">
        <f t="shared" si="283"/>
        <v>5.2631578947368418E-2</v>
      </c>
      <c r="V129" s="212">
        <f t="shared" si="283"/>
        <v>5.2631578947368418E-2</v>
      </c>
      <c r="W129" s="212">
        <f t="shared" si="283"/>
        <v>5.2631578947368418E-2</v>
      </c>
      <c r="X129" s="212">
        <f t="shared" si="283"/>
        <v>0</v>
      </c>
      <c r="Y129" s="212">
        <f t="shared" si="283"/>
        <v>0</v>
      </c>
      <c r="Z129" s="212">
        <f t="shared" si="283"/>
        <v>0</v>
      </c>
      <c r="AA129" s="212">
        <f t="shared" si="283"/>
        <v>0</v>
      </c>
      <c r="AB129" s="212">
        <f t="shared" si="283"/>
        <v>0.10526315789473684</v>
      </c>
      <c r="AC129" s="212">
        <f t="shared" si="283"/>
        <v>0.21052631578947367</v>
      </c>
      <c r="AD129" s="212">
        <f t="shared" si="283"/>
        <v>0.10526315789473684</v>
      </c>
      <c r="AE129" s="212">
        <f t="shared" si="283"/>
        <v>0.26315789473684209</v>
      </c>
      <c r="AF129" s="212">
        <f t="shared" si="283"/>
        <v>5.2631578947368418E-2</v>
      </c>
      <c r="AG129" s="212">
        <f t="shared" si="283"/>
        <v>0.31578947368421051</v>
      </c>
      <c r="AH129" s="212">
        <f t="shared" si="283"/>
        <v>5.2631578947368418E-2</v>
      </c>
      <c r="AI129" s="212">
        <f t="shared" si="283"/>
        <v>0.26315789473684209</v>
      </c>
      <c r="AJ129" s="212">
        <f t="shared" si="283"/>
        <v>0.15789473684210525</v>
      </c>
      <c r="AK129" s="212">
        <f t="shared" si="283"/>
        <v>0</v>
      </c>
      <c r="AL129" s="212">
        <f t="shared" si="283"/>
        <v>0</v>
      </c>
      <c r="AM129" s="212">
        <f t="shared" si="283"/>
        <v>5.2631578947368418E-2</v>
      </c>
      <c r="AN129" s="212">
        <f t="shared" si="283"/>
        <v>0.21052631578947367</v>
      </c>
      <c r="AO129" s="212">
        <f t="shared" si="283"/>
        <v>0</v>
      </c>
      <c r="AP129" s="212">
        <f t="shared" si="283"/>
        <v>0.26315789473684209</v>
      </c>
      <c r="AQ129" s="212">
        <f t="shared" si="283"/>
        <v>0</v>
      </c>
      <c r="AR129" s="324"/>
      <c r="AS129" s="196">
        <f t="shared" si="283"/>
        <v>0.10526315789473684</v>
      </c>
      <c r="AT129" s="212">
        <f t="shared" ref="AT129" si="284">AT128/$C$101</f>
        <v>5.2631578947368418E-2</v>
      </c>
      <c r="AU129" s="212">
        <f t="shared" ref="AU129" si="285">AU128/$C$101</f>
        <v>0.10526315789473684</v>
      </c>
      <c r="AV129" s="212">
        <f t="shared" ref="AV129" si="286">AV128/$C$101</f>
        <v>5.2631578947368418E-2</v>
      </c>
      <c r="AW129" s="212">
        <f t="shared" ref="AW129" si="287">AW128/$C$101</f>
        <v>0.10526315789473684</v>
      </c>
      <c r="AX129" s="212">
        <f t="shared" ref="AX129" si="288">AX128/$C$101</f>
        <v>5.2631578947368418E-2</v>
      </c>
      <c r="AY129" s="212">
        <f t="shared" ref="AY129" si="289">AY128/$C$101</f>
        <v>0.10526315789473684</v>
      </c>
      <c r="AZ129" s="212">
        <f t="shared" ref="AZ129" si="290">AZ128/$C$101</f>
        <v>0</v>
      </c>
      <c r="BA129" s="212">
        <f t="shared" ref="BA129" si="291">BA128/$C$101</f>
        <v>5.2631578947368418E-2</v>
      </c>
      <c r="BB129" s="212">
        <f t="shared" ref="BB129" si="292">BB128/$C$101</f>
        <v>0.10526315789473684</v>
      </c>
      <c r="BC129" s="212">
        <f t="shared" ref="BC129" si="293">BC128/$C$101</f>
        <v>0</v>
      </c>
      <c r="BD129" s="212">
        <f t="shared" ref="BD129" si="294">BD128/$C$101</f>
        <v>5.2631578947368418E-2</v>
      </c>
      <c r="BE129" s="212">
        <f t="shared" ref="BE129" si="295">BE128/$C$101</f>
        <v>0.10526315789473684</v>
      </c>
      <c r="BF129" s="212">
        <f t="shared" ref="BF129" si="296">BF128/$C$101</f>
        <v>0</v>
      </c>
      <c r="BG129" s="212">
        <f t="shared" ref="BG129" si="297">BG128/$C$101</f>
        <v>0.15789473684210525</v>
      </c>
      <c r="BH129" s="212">
        <f t="shared" ref="BH129" si="298">BH128/$C$101</f>
        <v>5.2631578947368418E-2</v>
      </c>
      <c r="BI129" s="212">
        <f t="shared" ref="BI129" si="299">BI128/$C$101</f>
        <v>0</v>
      </c>
      <c r="BJ129" s="212">
        <f t="shared" ref="BJ129" si="300">BJ128/$C$101</f>
        <v>0.10526315789473684</v>
      </c>
      <c r="BK129" s="212">
        <f t="shared" ref="BK129" si="301">BK128/$C$101</f>
        <v>0.10526315789473684</v>
      </c>
      <c r="BL129" s="212">
        <f t="shared" ref="BL129" si="302">BL128/$C$101</f>
        <v>5.2631578947368418E-2</v>
      </c>
      <c r="BM129" s="212">
        <f t="shared" ref="BM129" si="303">BM128/$C$101</f>
        <v>5.2631578947368418E-2</v>
      </c>
      <c r="BN129" s="212">
        <f t="shared" ref="BN129" si="304">BN128/$C$101</f>
        <v>0.10526315789473684</v>
      </c>
      <c r="BO129" s="212">
        <f t="shared" ref="BO129" si="305">BO128/$C$101</f>
        <v>5.2631578947368418E-2</v>
      </c>
      <c r="BP129" s="212">
        <f t="shared" ref="BP129" si="306">BP128/$C$101</f>
        <v>5.2631578947368418E-2</v>
      </c>
      <c r="BQ129" s="212">
        <f t="shared" ref="BQ129" si="307">BQ128/$C$101</f>
        <v>0.26315789473684209</v>
      </c>
      <c r="BR129" s="212">
        <f t="shared" ref="BR129" si="308">BR128/$C$101</f>
        <v>0</v>
      </c>
      <c r="BS129" s="212">
        <f t="shared" ref="BS129" si="309">BS128/$C$101</f>
        <v>0.21052631578947367</v>
      </c>
      <c r="BT129" s="212">
        <f t="shared" ref="BT129" si="310">BT128/$C$101</f>
        <v>0</v>
      </c>
      <c r="BU129" s="212">
        <f t="shared" ref="BU129" si="311">BU128/$C$101</f>
        <v>0.10526315789473684</v>
      </c>
      <c r="BV129" s="212">
        <f t="shared" ref="BV129" si="312">BV128/$C$101</f>
        <v>0</v>
      </c>
      <c r="BW129" s="212">
        <f t="shared" ref="BW129" si="313">BW128/$C$101</f>
        <v>0.10526315789473684</v>
      </c>
      <c r="BX129" s="212">
        <f t="shared" ref="BX129" si="314">BX128/$C$101</f>
        <v>0</v>
      </c>
      <c r="BY129" s="212">
        <f t="shared" ref="BY129" si="315">BY128/$C$101</f>
        <v>5.2631578947368418E-2</v>
      </c>
      <c r="BZ129" s="212">
        <f t="shared" ref="BZ129" si="316">BZ128/$C$101</f>
        <v>5.2631578947368418E-2</v>
      </c>
      <c r="CA129" s="212">
        <f t="shared" ref="CA129" si="317">CA128/$C$101</f>
        <v>5.2631578947368418E-2</v>
      </c>
      <c r="CB129" s="212">
        <f t="shared" ref="CB129" si="318">CB128/$C$101</f>
        <v>5.2631578947368418E-2</v>
      </c>
      <c r="CC129" s="155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/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</row>
    <row r="130" spans="1:136" ht="15" hidden="1" x14ac:dyDescent="0.25">
      <c r="A130" s="312"/>
      <c r="B130" s="197" t="s">
        <v>753</v>
      </c>
      <c r="C130" s="213"/>
      <c r="D130" s="276">
        <f>+D128+F128</f>
        <v>3</v>
      </c>
      <c r="E130" s="277"/>
      <c r="F130" s="277"/>
      <c r="G130" s="278"/>
      <c r="H130" s="276">
        <f t="shared" ref="H130" si="319">+H128+J128</f>
        <v>9</v>
      </c>
      <c r="I130" s="277"/>
      <c r="J130" s="277"/>
      <c r="K130" s="278"/>
      <c r="L130" s="276">
        <f t="shared" ref="L130" si="320">+L128+N128</f>
        <v>5</v>
      </c>
      <c r="M130" s="277"/>
      <c r="N130" s="277"/>
      <c r="O130" s="278"/>
      <c r="P130" s="276">
        <f t="shared" ref="P130" si="321">+P128+R128</f>
        <v>0</v>
      </c>
      <c r="Q130" s="277"/>
      <c r="R130" s="277"/>
      <c r="S130" s="278"/>
      <c r="T130" s="276">
        <f t="shared" ref="T130" si="322">+T128+V128</f>
        <v>2</v>
      </c>
      <c r="U130" s="277"/>
      <c r="V130" s="277"/>
      <c r="W130" s="278"/>
      <c r="X130" s="276">
        <f t="shared" ref="X130" si="323">+X128+Z128</f>
        <v>0</v>
      </c>
      <c r="Y130" s="277"/>
      <c r="Z130" s="277"/>
      <c r="AA130" s="278"/>
      <c r="AB130" s="276">
        <f t="shared" ref="AB130" si="324">+AB128+AD128</f>
        <v>4</v>
      </c>
      <c r="AC130" s="277"/>
      <c r="AD130" s="277"/>
      <c r="AE130" s="278"/>
      <c r="AF130" s="276">
        <f t="shared" ref="AF130" si="325">+AF128+AH128</f>
        <v>2</v>
      </c>
      <c r="AG130" s="277"/>
      <c r="AH130" s="277"/>
      <c r="AI130" s="278"/>
      <c r="AJ130" s="276">
        <f t="shared" ref="AJ130" si="326">+AJ128+AL128</f>
        <v>3</v>
      </c>
      <c r="AK130" s="277"/>
      <c r="AL130" s="277"/>
      <c r="AM130" s="278"/>
      <c r="AN130" s="276">
        <f t="shared" ref="AN130" si="327">+AN128+AP128</f>
        <v>9</v>
      </c>
      <c r="AO130" s="277"/>
      <c r="AP130" s="277"/>
      <c r="AQ130" s="277"/>
      <c r="AR130" s="324"/>
      <c r="AS130" s="277">
        <f t="shared" ref="AS130" si="328">+AS128+AU128</f>
        <v>4</v>
      </c>
      <c r="AT130" s="277"/>
      <c r="AU130" s="277"/>
      <c r="AV130" s="278"/>
      <c r="AW130" s="276">
        <f t="shared" ref="AW130" si="329">+AW128+AY128</f>
        <v>4</v>
      </c>
      <c r="AX130" s="277"/>
      <c r="AY130" s="277"/>
      <c r="AZ130" s="278"/>
      <c r="BA130" s="276">
        <f t="shared" ref="BA130" si="330">+BA128+BC128</f>
        <v>1</v>
      </c>
      <c r="BB130" s="277"/>
      <c r="BC130" s="277"/>
      <c r="BD130" s="278"/>
      <c r="BE130" s="276">
        <f t="shared" ref="BE130" si="331">+BE128+BG128</f>
        <v>5</v>
      </c>
      <c r="BF130" s="277"/>
      <c r="BG130" s="277"/>
      <c r="BH130" s="278"/>
      <c r="BI130" s="276">
        <f t="shared" ref="BI130" si="332">+BI128+BK128</f>
        <v>2</v>
      </c>
      <c r="BJ130" s="277"/>
      <c r="BK130" s="277"/>
      <c r="BL130" s="278"/>
      <c r="BM130" s="276">
        <f t="shared" ref="BM130" si="333">+BM128+BO128</f>
        <v>2</v>
      </c>
      <c r="BN130" s="277"/>
      <c r="BO130" s="277"/>
      <c r="BP130" s="278"/>
      <c r="BQ130" s="276">
        <f t="shared" ref="BQ130" si="334">+BQ128+BS128</f>
        <v>9</v>
      </c>
      <c r="BR130" s="277"/>
      <c r="BS130" s="277"/>
      <c r="BT130" s="278"/>
      <c r="BU130" s="276">
        <f t="shared" ref="BU130" si="335">+BU128+BW128</f>
        <v>4</v>
      </c>
      <c r="BV130" s="277"/>
      <c r="BW130" s="277"/>
      <c r="BX130" s="278"/>
      <c r="BY130" s="276">
        <f t="shared" ref="BY130" si="336">+BY128+CA128</f>
        <v>2</v>
      </c>
      <c r="BZ130" s="277"/>
      <c r="CA130" s="277"/>
      <c r="CB130" s="277"/>
      <c r="CC130" s="155"/>
      <c r="CJ130" s="149"/>
      <c r="CK130" s="149"/>
      <c r="CL130" s="149"/>
      <c r="CM130" s="149"/>
      <c r="CN130" s="149"/>
      <c r="CO130" s="149"/>
      <c r="CP130" s="149"/>
      <c r="CQ130" s="149"/>
      <c r="CR130" s="149"/>
      <c r="CS130" s="149"/>
      <c r="CT130" s="149"/>
      <c r="CU130" s="149"/>
      <c r="CV130" s="149"/>
      <c r="CW130" s="149"/>
      <c r="CX130" s="149"/>
      <c r="CY130" s="149"/>
      <c r="CZ130" s="149"/>
      <c r="DA130" s="149"/>
      <c r="DB130" s="149"/>
      <c r="DC130" s="149"/>
      <c r="DD130" s="149"/>
      <c r="DE130" s="149"/>
      <c r="DF130" s="149"/>
      <c r="DG130" s="149"/>
      <c r="DH130" s="149"/>
      <c r="DI130" s="149"/>
      <c r="DJ130" s="149"/>
      <c r="DK130" s="149"/>
      <c r="DL130" s="149"/>
      <c r="DM130" s="149"/>
      <c r="DN130" s="149"/>
      <c r="DO130" s="149"/>
      <c r="DP130" s="149"/>
      <c r="DQ130" s="149"/>
      <c r="DR130" s="149"/>
      <c r="DS130" s="149"/>
      <c r="DT130" s="149"/>
      <c r="DU130" s="149"/>
      <c r="DV130" s="149"/>
      <c r="DW130" s="149"/>
    </row>
    <row r="131" spans="1:136" ht="15" hidden="1" x14ac:dyDescent="0.25">
      <c r="A131" s="312"/>
      <c r="B131" s="199" t="s">
        <v>753</v>
      </c>
      <c r="C131" s="214"/>
      <c r="D131" s="262">
        <f>+E128+G128</f>
        <v>2</v>
      </c>
      <c r="E131" s="263"/>
      <c r="F131" s="263"/>
      <c r="G131" s="264"/>
      <c r="H131" s="262">
        <f t="shared" ref="H131" si="337">+I128+K128</f>
        <v>5</v>
      </c>
      <c r="I131" s="263"/>
      <c r="J131" s="263"/>
      <c r="K131" s="264"/>
      <c r="L131" s="262">
        <f t="shared" ref="L131" si="338">+M128+O128</f>
        <v>3</v>
      </c>
      <c r="M131" s="263"/>
      <c r="N131" s="263"/>
      <c r="O131" s="264"/>
      <c r="P131" s="262">
        <f t="shared" ref="P131" si="339">+Q128+S128</f>
        <v>4</v>
      </c>
      <c r="Q131" s="263"/>
      <c r="R131" s="263"/>
      <c r="S131" s="264"/>
      <c r="T131" s="262">
        <f t="shared" ref="T131" si="340">+U128+W128</f>
        <v>2</v>
      </c>
      <c r="U131" s="263"/>
      <c r="V131" s="263"/>
      <c r="W131" s="264"/>
      <c r="X131" s="262">
        <f t="shared" ref="X131" si="341">+Y128+AA128</f>
        <v>0</v>
      </c>
      <c r="Y131" s="263"/>
      <c r="Z131" s="263"/>
      <c r="AA131" s="264"/>
      <c r="AB131" s="262">
        <f t="shared" ref="AB131" si="342">+AC128+AE128</f>
        <v>9</v>
      </c>
      <c r="AC131" s="263"/>
      <c r="AD131" s="263"/>
      <c r="AE131" s="264"/>
      <c r="AF131" s="262">
        <f t="shared" ref="AF131" si="343">+AG128+AI128</f>
        <v>11</v>
      </c>
      <c r="AG131" s="263"/>
      <c r="AH131" s="263"/>
      <c r="AI131" s="264"/>
      <c r="AJ131" s="262">
        <f t="shared" ref="AJ131" si="344">+AK128+AM128</f>
        <v>1</v>
      </c>
      <c r="AK131" s="263"/>
      <c r="AL131" s="263"/>
      <c r="AM131" s="264"/>
      <c r="AN131" s="262">
        <f t="shared" ref="AN131" si="345">+AO128+AQ128</f>
        <v>0</v>
      </c>
      <c r="AO131" s="263"/>
      <c r="AP131" s="263"/>
      <c r="AQ131" s="263"/>
      <c r="AR131" s="324"/>
      <c r="AS131" s="263">
        <f t="shared" ref="AS131" si="346">+AT128+AV128</f>
        <v>2</v>
      </c>
      <c r="AT131" s="263"/>
      <c r="AU131" s="263"/>
      <c r="AV131" s="264"/>
      <c r="AW131" s="262">
        <f t="shared" ref="AW131" si="347">+AX128+AZ128</f>
        <v>1</v>
      </c>
      <c r="AX131" s="263"/>
      <c r="AY131" s="263"/>
      <c r="AZ131" s="264"/>
      <c r="BA131" s="262">
        <f t="shared" ref="BA131" si="348">+BB128+BD128</f>
        <v>3</v>
      </c>
      <c r="BB131" s="263"/>
      <c r="BC131" s="263"/>
      <c r="BD131" s="264"/>
      <c r="BE131" s="262">
        <f t="shared" ref="BE131" si="349">+BF128+BH128</f>
        <v>1</v>
      </c>
      <c r="BF131" s="263"/>
      <c r="BG131" s="263"/>
      <c r="BH131" s="264"/>
      <c r="BI131" s="262">
        <f t="shared" ref="BI131" si="350">+BJ128+BL128</f>
        <v>3</v>
      </c>
      <c r="BJ131" s="263"/>
      <c r="BK131" s="263"/>
      <c r="BL131" s="264"/>
      <c r="BM131" s="262">
        <f t="shared" ref="BM131" si="351">+BN128+BP128</f>
        <v>3</v>
      </c>
      <c r="BN131" s="263"/>
      <c r="BO131" s="263"/>
      <c r="BP131" s="264"/>
      <c r="BQ131" s="262">
        <f t="shared" ref="BQ131" si="352">+BR128+BT128</f>
        <v>0</v>
      </c>
      <c r="BR131" s="263"/>
      <c r="BS131" s="263"/>
      <c r="BT131" s="264"/>
      <c r="BU131" s="262">
        <f t="shared" ref="BU131" si="353">+BV128+BX128</f>
        <v>0</v>
      </c>
      <c r="BV131" s="263"/>
      <c r="BW131" s="263"/>
      <c r="BX131" s="264"/>
      <c r="BY131" s="262">
        <f t="shared" ref="BY131" si="354">+BZ128+CB128</f>
        <v>2</v>
      </c>
      <c r="BZ131" s="263"/>
      <c r="CA131" s="263"/>
      <c r="CB131" s="263"/>
      <c r="CC131" s="155"/>
    </row>
    <row r="132" spans="1:136" ht="15" hidden="1" x14ac:dyDescent="0.25">
      <c r="A132" s="312"/>
      <c r="B132" s="284"/>
      <c r="C132" s="285"/>
      <c r="D132" s="279"/>
      <c r="E132" s="280"/>
      <c r="F132" s="280"/>
      <c r="G132" s="281"/>
      <c r="H132" s="279"/>
      <c r="I132" s="280"/>
      <c r="J132" s="280"/>
      <c r="K132" s="281"/>
      <c r="L132" s="279"/>
      <c r="M132" s="280"/>
      <c r="N132" s="280"/>
      <c r="O132" s="281"/>
      <c r="P132" s="279"/>
      <c r="Q132" s="280"/>
      <c r="R132" s="280"/>
      <c r="S132" s="281"/>
      <c r="T132" s="279"/>
      <c r="U132" s="280"/>
      <c r="V132" s="280"/>
      <c r="W132" s="281"/>
      <c r="X132" s="279"/>
      <c r="Y132" s="280"/>
      <c r="Z132" s="280"/>
      <c r="AA132" s="281"/>
      <c r="AB132" s="279"/>
      <c r="AC132" s="280"/>
      <c r="AD132" s="280"/>
      <c r="AE132" s="281"/>
      <c r="AF132" s="279"/>
      <c r="AG132" s="280"/>
      <c r="AH132" s="280"/>
      <c r="AI132" s="281"/>
      <c r="AJ132" s="279"/>
      <c r="AK132" s="280"/>
      <c r="AL132" s="280"/>
      <c r="AM132" s="281"/>
      <c r="AN132" s="279"/>
      <c r="AO132" s="280"/>
      <c r="AP132" s="280"/>
      <c r="AQ132" s="280"/>
      <c r="AR132" s="324"/>
      <c r="AS132" s="280"/>
      <c r="AT132" s="280"/>
      <c r="AU132" s="280"/>
      <c r="AV132" s="281"/>
      <c r="AW132" s="279"/>
      <c r="AX132" s="280"/>
      <c r="AY132" s="280"/>
      <c r="AZ132" s="281"/>
      <c r="BA132" s="279"/>
      <c r="BB132" s="280"/>
      <c r="BC132" s="280"/>
      <c r="BD132" s="281"/>
      <c r="BE132" s="279"/>
      <c r="BF132" s="280"/>
      <c r="BG132" s="280"/>
      <c r="BH132" s="281"/>
      <c r="BI132" s="279"/>
      <c r="BJ132" s="280"/>
      <c r="BK132" s="280"/>
      <c r="BL132" s="281"/>
      <c r="BM132" s="279"/>
      <c r="BN132" s="280"/>
      <c r="BO132" s="280"/>
      <c r="BP132" s="281"/>
      <c r="BQ132" s="279"/>
      <c r="BR132" s="280"/>
      <c r="BS132" s="280"/>
      <c r="BT132" s="281"/>
      <c r="BU132" s="279"/>
      <c r="BV132" s="280"/>
      <c r="BW132" s="280"/>
      <c r="BX132" s="281"/>
      <c r="BY132" s="279"/>
      <c r="BZ132" s="280"/>
      <c r="CA132" s="280"/>
      <c r="CB132" s="281"/>
      <c r="CC132" s="155"/>
    </row>
    <row r="133" spans="1:136" hidden="1" x14ac:dyDescent="0.2">
      <c r="A133" s="312"/>
      <c r="B133" s="272" t="s">
        <v>863</v>
      </c>
      <c r="C133" s="273"/>
      <c r="D133" s="276">
        <v>3</v>
      </c>
      <c r="E133" s="277"/>
      <c r="F133" s="277"/>
      <c r="G133" s="278"/>
      <c r="H133" s="276">
        <v>5</v>
      </c>
      <c r="I133" s="277"/>
      <c r="J133" s="277"/>
      <c r="K133" s="278"/>
      <c r="L133" s="276">
        <v>4</v>
      </c>
      <c r="M133" s="277"/>
      <c r="N133" s="277"/>
      <c r="O133" s="278"/>
      <c r="P133" s="276">
        <v>0</v>
      </c>
      <c r="Q133" s="277"/>
      <c r="R133" s="277"/>
      <c r="S133" s="278"/>
      <c r="T133" s="276">
        <v>1</v>
      </c>
      <c r="U133" s="277"/>
      <c r="V133" s="277"/>
      <c r="W133" s="278"/>
      <c r="X133" s="276">
        <v>0</v>
      </c>
      <c r="Y133" s="277"/>
      <c r="Z133" s="277"/>
      <c r="AA133" s="278"/>
      <c r="AB133" s="276">
        <v>2</v>
      </c>
      <c r="AC133" s="277"/>
      <c r="AD133" s="277"/>
      <c r="AE133" s="278"/>
      <c r="AF133" s="276">
        <v>1</v>
      </c>
      <c r="AG133" s="277"/>
      <c r="AH133" s="277"/>
      <c r="AI133" s="278"/>
      <c r="AJ133" s="276">
        <v>3</v>
      </c>
      <c r="AK133" s="277"/>
      <c r="AL133" s="277"/>
      <c r="AM133" s="278"/>
      <c r="AN133" s="276">
        <v>6</v>
      </c>
      <c r="AO133" s="277"/>
      <c r="AP133" s="277"/>
      <c r="AQ133" s="277"/>
      <c r="AR133" s="324"/>
      <c r="AS133" s="277">
        <v>3</v>
      </c>
      <c r="AT133" s="277"/>
      <c r="AU133" s="277"/>
      <c r="AV133" s="278"/>
      <c r="AW133" s="276">
        <v>3</v>
      </c>
      <c r="AX133" s="277"/>
      <c r="AY133" s="277"/>
      <c r="AZ133" s="278"/>
      <c r="BA133" s="276">
        <v>1</v>
      </c>
      <c r="BB133" s="277"/>
      <c r="BC133" s="277"/>
      <c r="BD133" s="278"/>
      <c r="BE133" s="276">
        <v>3</v>
      </c>
      <c r="BF133" s="277"/>
      <c r="BG133" s="277"/>
      <c r="BH133" s="278"/>
      <c r="BI133" s="276">
        <v>2</v>
      </c>
      <c r="BJ133" s="277"/>
      <c r="BK133" s="277"/>
      <c r="BL133" s="278"/>
      <c r="BM133" s="276">
        <v>1</v>
      </c>
      <c r="BN133" s="277"/>
      <c r="BO133" s="277"/>
      <c r="BP133" s="278"/>
      <c r="BQ133" s="276">
        <v>6</v>
      </c>
      <c r="BR133" s="277"/>
      <c r="BS133" s="277"/>
      <c r="BT133" s="278"/>
      <c r="BU133" s="276">
        <v>3</v>
      </c>
      <c r="BV133" s="277"/>
      <c r="BW133" s="277"/>
      <c r="BX133" s="278"/>
      <c r="BY133" s="276">
        <v>1</v>
      </c>
      <c r="BZ133" s="277"/>
      <c r="CA133" s="277"/>
      <c r="CB133" s="277"/>
      <c r="CC133" s="155"/>
      <c r="CO133" s="149"/>
      <c r="CP133" s="149"/>
      <c r="CQ133" s="149"/>
      <c r="CR133" s="149"/>
      <c r="CS133" s="149"/>
      <c r="CT133" s="149"/>
      <c r="CU133" s="149"/>
      <c r="CV133" s="149"/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9"/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49"/>
      <c r="DZ133" s="149"/>
      <c r="EA133" s="149"/>
      <c r="EB133" s="149"/>
      <c r="EC133" s="149"/>
      <c r="ED133" s="149"/>
      <c r="EE133" s="149"/>
      <c r="EF133" s="149"/>
    </row>
    <row r="134" spans="1:136" hidden="1" x14ac:dyDescent="0.2">
      <c r="A134" s="312"/>
      <c r="B134" s="274"/>
      <c r="C134" s="275"/>
      <c r="D134" s="265">
        <f>D133/19</f>
        <v>0.15789473684210525</v>
      </c>
      <c r="E134" s="266"/>
      <c r="F134" s="266"/>
      <c r="G134" s="267"/>
      <c r="H134" s="265">
        <f>H133/19</f>
        <v>0.26315789473684209</v>
      </c>
      <c r="I134" s="266"/>
      <c r="J134" s="266"/>
      <c r="K134" s="267"/>
      <c r="L134" s="265">
        <f>L133/19</f>
        <v>0.21052631578947367</v>
      </c>
      <c r="M134" s="266"/>
      <c r="N134" s="266"/>
      <c r="O134" s="267"/>
      <c r="P134" s="265">
        <f>P133/19</f>
        <v>0</v>
      </c>
      <c r="Q134" s="266"/>
      <c r="R134" s="266"/>
      <c r="S134" s="267"/>
      <c r="T134" s="265">
        <f>T133/19</f>
        <v>5.2631578947368418E-2</v>
      </c>
      <c r="U134" s="266"/>
      <c r="V134" s="266"/>
      <c r="W134" s="267"/>
      <c r="X134" s="265">
        <f>X133/19</f>
        <v>0</v>
      </c>
      <c r="Y134" s="266"/>
      <c r="Z134" s="266"/>
      <c r="AA134" s="267"/>
      <c r="AB134" s="265">
        <f>AB133/19</f>
        <v>0.10526315789473684</v>
      </c>
      <c r="AC134" s="266"/>
      <c r="AD134" s="266"/>
      <c r="AE134" s="267"/>
      <c r="AF134" s="265">
        <f>AF133/19</f>
        <v>5.2631578947368418E-2</v>
      </c>
      <c r="AG134" s="266"/>
      <c r="AH134" s="266"/>
      <c r="AI134" s="267"/>
      <c r="AJ134" s="265">
        <f>AJ133/19</f>
        <v>0.15789473684210525</v>
      </c>
      <c r="AK134" s="266"/>
      <c r="AL134" s="266"/>
      <c r="AM134" s="267"/>
      <c r="AN134" s="265">
        <f>AN133/19</f>
        <v>0.31578947368421051</v>
      </c>
      <c r="AO134" s="266"/>
      <c r="AP134" s="266"/>
      <c r="AQ134" s="266"/>
      <c r="AR134" s="324"/>
      <c r="AS134" s="266">
        <f>AS133/19</f>
        <v>0.15789473684210525</v>
      </c>
      <c r="AT134" s="266"/>
      <c r="AU134" s="266"/>
      <c r="AV134" s="267"/>
      <c r="AW134" s="265">
        <f>AW133/19</f>
        <v>0.15789473684210525</v>
      </c>
      <c r="AX134" s="266"/>
      <c r="AY134" s="266"/>
      <c r="AZ134" s="267"/>
      <c r="BA134" s="265">
        <f>BA133/19</f>
        <v>5.2631578947368418E-2</v>
      </c>
      <c r="BB134" s="266"/>
      <c r="BC134" s="266"/>
      <c r="BD134" s="267"/>
      <c r="BE134" s="265">
        <f>BE133/19</f>
        <v>0.15789473684210525</v>
      </c>
      <c r="BF134" s="266"/>
      <c r="BG134" s="266"/>
      <c r="BH134" s="267"/>
      <c r="BI134" s="265">
        <f>BI133/19</f>
        <v>0.10526315789473684</v>
      </c>
      <c r="BJ134" s="266"/>
      <c r="BK134" s="266"/>
      <c r="BL134" s="267"/>
      <c r="BM134" s="265">
        <f>BM133/19</f>
        <v>5.2631578947368418E-2</v>
      </c>
      <c r="BN134" s="266"/>
      <c r="BO134" s="266"/>
      <c r="BP134" s="267"/>
      <c r="BQ134" s="265">
        <f>BQ133/19</f>
        <v>0.31578947368421051</v>
      </c>
      <c r="BR134" s="266"/>
      <c r="BS134" s="266"/>
      <c r="BT134" s="267"/>
      <c r="BU134" s="265">
        <f>BU133/19</f>
        <v>0.15789473684210525</v>
      </c>
      <c r="BV134" s="266"/>
      <c r="BW134" s="266"/>
      <c r="BX134" s="267"/>
      <c r="BY134" s="265">
        <f>BY133/19</f>
        <v>5.2631578947368418E-2</v>
      </c>
      <c r="BZ134" s="266"/>
      <c r="CA134" s="266"/>
      <c r="CB134" s="266"/>
      <c r="CC134" s="155"/>
      <c r="CO134" s="149"/>
      <c r="CP134" s="149"/>
      <c r="CQ134" s="14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149"/>
      <c r="EE134" s="149"/>
      <c r="EF134" s="149"/>
    </row>
    <row r="135" spans="1:136" hidden="1" x14ac:dyDescent="0.2">
      <c r="A135" s="312"/>
      <c r="B135" s="268" t="s">
        <v>864</v>
      </c>
      <c r="C135" s="269"/>
      <c r="D135" s="262">
        <v>2</v>
      </c>
      <c r="E135" s="263"/>
      <c r="F135" s="263"/>
      <c r="G135" s="264"/>
      <c r="H135" s="262">
        <v>5</v>
      </c>
      <c r="I135" s="263"/>
      <c r="J135" s="263"/>
      <c r="K135" s="264"/>
      <c r="L135" s="262">
        <v>3</v>
      </c>
      <c r="M135" s="263"/>
      <c r="N135" s="263"/>
      <c r="O135" s="264"/>
      <c r="P135" s="262">
        <v>3</v>
      </c>
      <c r="Q135" s="263"/>
      <c r="R135" s="263"/>
      <c r="S135" s="264"/>
      <c r="T135" s="262">
        <v>1</v>
      </c>
      <c r="U135" s="263"/>
      <c r="V135" s="263"/>
      <c r="W135" s="264"/>
      <c r="X135" s="262">
        <v>0</v>
      </c>
      <c r="Y135" s="263"/>
      <c r="Z135" s="263"/>
      <c r="AA135" s="264"/>
      <c r="AB135" s="262">
        <v>6</v>
      </c>
      <c r="AC135" s="263"/>
      <c r="AD135" s="263"/>
      <c r="AE135" s="264"/>
      <c r="AF135" s="262">
        <v>7</v>
      </c>
      <c r="AG135" s="263"/>
      <c r="AH135" s="263"/>
      <c r="AI135" s="264"/>
      <c r="AJ135" s="262">
        <v>1</v>
      </c>
      <c r="AK135" s="263"/>
      <c r="AL135" s="263"/>
      <c r="AM135" s="264"/>
      <c r="AN135" s="262">
        <v>0</v>
      </c>
      <c r="AO135" s="263"/>
      <c r="AP135" s="263"/>
      <c r="AQ135" s="263"/>
      <c r="AR135" s="324"/>
      <c r="AS135" s="263">
        <v>1</v>
      </c>
      <c r="AT135" s="263"/>
      <c r="AU135" s="263"/>
      <c r="AV135" s="264"/>
      <c r="AW135" s="262">
        <v>1</v>
      </c>
      <c r="AX135" s="263"/>
      <c r="AY135" s="263"/>
      <c r="AZ135" s="264"/>
      <c r="BA135" s="262">
        <v>2</v>
      </c>
      <c r="BB135" s="263"/>
      <c r="BC135" s="263"/>
      <c r="BD135" s="264"/>
      <c r="BE135" s="262">
        <v>1</v>
      </c>
      <c r="BF135" s="263"/>
      <c r="BG135" s="263"/>
      <c r="BH135" s="264"/>
      <c r="BI135" s="262">
        <v>2</v>
      </c>
      <c r="BJ135" s="263"/>
      <c r="BK135" s="263"/>
      <c r="BL135" s="264"/>
      <c r="BM135" s="262">
        <v>6</v>
      </c>
      <c r="BN135" s="263"/>
      <c r="BO135" s="263"/>
      <c r="BP135" s="264"/>
      <c r="BQ135" s="262">
        <v>0</v>
      </c>
      <c r="BR135" s="263"/>
      <c r="BS135" s="263"/>
      <c r="BT135" s="264"/>
      <c r="BU135" s="262">
        <v>0</v>
      </c>
      <c r="BV135" s="263"/>
      <c r="BW135" s="263"/>
      <c r="BX135" s="264"/>
      <c r="BY135" s="262">
        <v>2</v>
      </c>
      <c r="BZ135" s="263"/>
      <c r="CA135" s="263"/>
      <c r="CB135" s="263"/>
      <c r="CC135" s="155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49"/>
      <c r="DZ135" s="149"/>
      <c r="EA135" s="149"/>
      <c r="EB135" s="149"/>
      <c r="EC135" s="149"/>
      <c r="ED135" s="149"/>
      <c r="EE135" s="149"/>
      <c r="EF135" s="149"/>
    </row>
    <row r="136" spans="1:136" hidden="1" x14ac:dyDescent="0.2">
      <c r="A136" s="312"/>
      <c r="B136" s="270"/>
      <c r="C136" s="271"/>
      <c r="D136" s="259">
        <f>D135/19</f>
        <v>0.10526315789473684</v>
      </c>
      <c r="E136" s="260"/>
      <c r="F136" s="260"/>
      <c r="G136" s="261"/>
      <c r="H136" s="259">
        <f>H135/19</f>
        <v>0.26315789473684209</v>
      </c>
      <c r="I136" s="260"/>
      <c r="J136" s="260"/>
      <c r="K136" s="261"/>
      <c r="L136" s="259">
        <f>L135/19</f>
        <v>0.15789473684210525</v>
      </c>
      <c r="M136" s="260"/>
      <c r="N136" s="260"/>
      <c r="O136" s="261"/>
      <c r="P136" s="259">
        <f>P135/19</f>
        <v>0.15789473684210525</v>
      </c>
      <c r="Q136" s="260"/>
      <c r="R136" s="260"/>
      <c r="S136" s="261"/>
      <c r="T136" s="259">
        <f>T135/19</f>
        <v>5.2631578947368418E-2</v>
      </c>
      <c r="U136" s="260"/>
      <c r="V136" s="260"/>
      <c r="W136" s="261"/>
      <c r="X136" s="259">
        <f>X135/19</f>
        <v>0</v>
      </c>
      <c r="Y136" s="260"/>
      <c r="Z136" s="260"/>
      <c r="AA136" s="261"/>
      <c r="AB136" s="259">
        <f>AB135/19</f>
        <v>0.31578947368421051</v>
      </c>
      <c r="AC136" s="260"/>
      <c r="AD136" s="260"/>
      <c r="AE136" s="261"/>
      <c r="AF136" s="259">
        <f>AF135/19</f>
        <v>0.36842105263157893</v>
      </c>
      <c r="AG136" s="260"/>
      <c r="AH136" s="260"/>
      <c r="AI136" s="261"/>
      <c r="AJ136" s="259">
        <f>AJ135/19</f>
        <v>5.2631578947368418E-2</v>
      </c>
      <c r="AK136" s="260"/>
      <c r="AL136" s="260"/>
      <c r="AM136" s="261"/>
      <c r="AN136" s="259">
        <f>AN135/19</f>
        <v>0</v>
      </c>
      <c r="AO136" s="260"/>
      <c r="AP136" s="260"/>
      <c r="AQ136" s="260"/>
      <c r="AR136" s="363"/>
      <c r="AS136" s="260">
        <f>AS135/19</f>
        <v>5.2631578947368418E-2</v>
      </c>
      <c r="AT136" s="260"/>
      <c r="AU136" s="260"/>
      <c r="AV136" s="261"/>
      <c r="AW136" s="259">
        <f>AW135/19</f>
        <v>5.2631578947368418E-2</v>
      </c>
      <c r="AX136" s="260"/>
      <c r="AY136" s="260"/>
      <c r="AZ136" s="261"/>
      <c r="BA136" s="259">
        <f>BA135/19</f>
        <v>0.10526315789473684</v>
      </c>
      <c r="BB136" s="260"/>
      <c r="BC136" s="260"/>
      <c r="BD136" s="261"/>
      <c r="BE136" s="259">
        <f>BE135/19</f>
        <v>5.2631578947368418E-2</v>
      </c>
      <c r="BF136" s="260"/>
      <c r="BG136" s="260"/>
      <c r="BH136" s="261"/>
      <c r="BI136" s="259">
        <f>BI135/19</f>
        <v>0.10526315789473684</v>
      </c>
      <c r="BJ136" s="260"/>
      <c r="BK136" s="260"/>
      <c r="BL136" s="261"/>
      <c r="BM136" s="259">
        <f>BM135/19</f>
        <v>0.31578947368421051</v>
      </c>
      <c r="BN136" s="260"/>
      <c r="BO136" s="260"/>
      <c r="BP136" s="261"/>
      <c r="BQ136" s="259">
        <f>BQ135/19</f>
        <v>0</v>
      </c>
      <c r="BR136" s="260"/>
      <c r="BS136" s="260"/>
      <c r="BT136" s="261"/>
      <c r="BU136" s="259">
        <f>BU135/19</f>
        <v>0</v>
      </c>
      <c r="BV136" s="260"/>
      <c r="BW136" s="260"/>
      <c r="BX136" s="261"/>
      <c r="BY136" s="259">
        <f>BY135/19</f>
        <v>0.10526315789473684</v>
      </c>
      <c r="BZ136" s="260"/>
      <c r="CA136" s="260"/>
      <c r="CB136" s="260"/>
      <c r="CC136" s="155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9"/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49"/>
      <c r="DZ136" s="149"/>
      <c r="EA136" s="149"/>
      <c r="EB136" s="149"/>
      <c r="EC136" s="149"/>
      <c r="ED136" s="149"/>
      <c r="EE136" s="149"/>
      <c r="EF136" s="149"/>
    </row>
    <row r="137" spans="1:136" hidden="1" x14ac:dyDescent="0.2">
      <c r="B137" s="203"/>
      <c r="C137" s="203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9"/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49"/>
      <c r="DZ137" s="149"/>
      <c r="EA137" s="149"/>
      <c r="EB137" s="149"/>
      <c r="EC137" s="149"/>
      <c r="ED137" s="149"/>
      <c r="EE137" s="149"/>
      <c r="EF137" s="149"/>
    </row>
    <row r="138" spans="1:136" ht="15" hidden="1" x14ac:dyDescent="0.25">
      <c r="A138" s="311" t="s">
        <v>752</v>
      </c>
      <c r="B138" s="311"/>
      <c r="C138" s="311"/>
      <c r="D138" s="311"/>
      <c r="E138" s="311"/>
      <c r="F138" s="311"/>
      <c r="G138" s="311"/>
      <c r="H138" s="311"/>
      <c r="I138" s="311"/>
      <c r="J138" s="311"/>
      <c r="K138" s="311"/>
      <c r="L138" s="311"/>
      <c r="M138" s="311"/>
      <c r="N138" s="311"/>
      <c r="O138" s="311"/>
      <c r="P138" s="311"/>
      <c r="Q138" s="311"/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  <c r="AP138" s="311"/>
      <c r="AQ138" s="311"/>
      <c r="AR138" s="311"/>
      <c r="AS138" s="311"/>
      <c r="AT138" s="311"/>
      <c r="AU138" s="311"/>
      <c r="AV138" s="311"/>
      <c r="AW138" s="311"/>
      <c r="AX138" s="311"/>
      <c r="AY138" s="311"/>
      <c r="AZ138" s="311"/>
      <c r="BA138" s="311"/>
      <c r="BB138" s="311"/>
      <c r="BC138" s="311"/>
      <c r="BD138" s="311"/>
      <c r="BE138" s="311"/>
      <c r="BF138" s="311"/>
      <c r="BG138" s="311"/>
      <c r="BH138" s="311"/>
      <c r="BI138" s="311"/>
      <c r="BJ138" s="311"/>
      <c r="BK138" s="311"/>
      <c r="BL138" s="311"/>
      <c r="BM138" s="311"/>
      <c r="BN138" s="311"/>
      <c r="BO138" s="311"/>
      <c r="BP138" s="311"/>
      <c r="BQ138" s="311"/>
      <c r="BR138" s="311"/>
      <c r="BS138" s="311"/>
      <c r="BT138" s="311"/>
      <c r="BU138" s="311"/>
      <c r="BV138" s="311"/>
      <c r="BW138" s="311"/>
      <c r="BX138" s="311"/>
      <c r="BY138" s="311"/>
      <c r="BZ138" s="311"/>
      <c r="CA138" s="311"/>
      <c r="CB138" s="311"/>
      <c r="CC138" s="311"/>
      <c r="CD138" s="311"/>
      <c r="CE138" s="311"/>
      <c r="CF138" s="311"/>
      <c r="CG138" s="311"/>
      <c r="CH138" s="311"/>
      <c r="CI138" s="311"/>
      <c r="CJ138" s="311"/>
      <c r="CK138" s="311"/>
      <c r="CL138" s="311"/>
      <c r="CM138" s="311"/>
      <c r="CN138" s="311"/>
      <c r="CO138" s="311"/>
    </row>
    <row r="139" spans="1:136" ht="15" hidden="1" x14ac:dyDescent="0.25">
      <c r="A139" s="311" t="s">
        <v>756</v>
      </c>
      <c r="B139" s="311"/>
      <c r="C139" s="311"/>
      <c r="D139" s="311"/>
      <c r="E139" s="311"/>
      <c r="F139" s="311"/>
      <c r="G139" s="311"/>
      <c r="H139" s="311"/>
      <c r="I139" s="311"/>
      <c r="J139" s="311"/>
      <c r="K139" s="311"/>
      <c r="L139" s="311"/>
      <c r="M139" s="311"/>
      <c r="N139" s="311"/>
      <c r="O139" s="311"/>
      <c r="P139" s="311"/>
      <c r="Q139" s="311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/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1"/>
      <c r="BJ139" s="311"/>
      <c r="BK139" s="311"/>
      <c r="BL139" s="311"/>
      <c r="BM139" s="311"/>
      <c r="BN139" s="311"/>
      <c r="BO139" s="311"/>
      <c r="BP139" s="311"/>
      <c r="BQ139" s="311"/>
      <c r="BR139" s="311"/>
      <c r="BS139" s="311"/>
      <c r="BT139" s="311"/>
      <c r="BU139" s="311"/>
      <c r="BV139" s="311"/>
      <c r="BW139" s="311"/>
      <c r="BX139" s="311"/>
      <c r="BY139" s="311"/>
      <c r="BZ139" s="311"/>
      <c r="CA139" s="311"/>
      <c r="CB139" s="311"/>
      <c r="CC139" s="311"/>
      <c r="CD139" s="311"/>
      <c r="CE139" s="311"/>
      <c r="CF139" s="311"/>
      <c r="CG139" s="311"/>
      <c r="CH139" s="311"/>
      <c r="CI139" s="311"/>
      <c r="CJ139" s="311"/>
      <c r="CK139" s="311"/>
      <c r="CL139" s="311"/>
      <c r="CM139" s="311"/>
      <c r="CN139" s="311"/>
      <c r="CO139" s="311"/>
    </row>
    <row r="140" spans="1:136" ht="15" hidden="1" x14ac:dyDescent="0.25">
      <c r="A140" s="205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5"/>
      <c r="BN140" s="205"/>
      <c r="BO140" s="205"/>
      <c r="BP140" s="205"/>
      <c r="BQ140" s="205"/>
      <c r="BR140" s="205"/>
      <c r="BS140" s="205"/>
      <c r="BT140" s="205"/>
      <c r="BU140" s="205"/>
      <c r="BV140" s="205"/>
      <c r="BW140" s="205"/>
      <c r="BX140" s="205"/>
      <c r="BY140" s="205"/>
      <c r="BZ140" s="205"/>
      <c r="CA140" s="205"/>
      <c r="CB140" s="205"/>
      <c r="CC140" s="205"/>
      <c r="CD140" s="205"/>
      <c r="CE140" s="205"/>
      <c r="CF140" s="205"/>
      <c r="CG140" s="205"/>
      <c r="CH140" s="205"/>
      <c r="CI140" s="205"/>
      <c r="CJ140" s="205"/>
      <c r="CK140" s="205"/>
      <c r="CL140" s="205"/>
      <c r="CM140" s="205"/>
      <c r="CN140" s="205"/>
      <c r="CO140" s="205"/>
    </row>
    <row r="141" spans="1:136" ht="15" hidden="1" x14ac:dyDescent="0.25">
      <c r="A141" s="312" t="s">
        <v>867</v>
      </c>
      <c r="B141" s="313" t="s">
        <v>968</v>
      </c>
      <c r="C141" s="314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14"/>
      <c r="AK141" s="314"/>
      <c r="AL141" s="314"/>
      <c r="AM141" s="314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AX141" s="314"/>
      <c r="AY141" s="314"/>
      <c r="AZ141" s="314"/>
      <c r="BA141" s="314"/>
      <c r="BB141" s="314"/>
      <c r="BC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P141" s="314"/>
      <c r="BQ141" s="314"/>
      <c r="BR141" s="314"/>
      <c r="BS141" s="314"/>
      <c r="BT141" s="314"/>
      <c r="BU141" s="314"/>
      <c r="BV141" s="314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  <c r="CI141" s="314"/>
      <c r="CJ141" s="314"/>
      <c r="CK141" s="146"/>
      <c r="CL141" s="147"/>
      <c r="CM141" s="147"/>
      <c r="CN141" s="147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9"/>
      <c r="DD141" s="149"/>
      <c r="DE141" s="149"/>
      <c r="DF141" s="149"/>
      <c r="DG141" s="149"/>
      <c r="DH141" s="149"/>
      <c r="DI141" s="149"/>
      <c r="DJ141" s="149"/>
      <c r="DK141" s="149"/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49"/>
      <c r="DZ141" s="149"/>
      <c r="EA141" s="149"/>
      <c r="EB141" s="149"/>
      <c r="EC141" s="149"/>
      <c r="ED141" s="149"/>
      <c r="EE141" s="149"/>
      <c r="EF141" s="149"/>
    </row>
    <row r="142" spans="1:136" ht="15" hidden="1" x14ac:dyDescent="0.25">
      <c r="A142" s="312"/>
      <c r="B142" s="313" t="s">
        <v>866</v>
      </c>
      <c r="C142" s="314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14"/>
      <c r="X142" s="314"/>
      <c r="Y142" s="314"/>
      <c r="Z142" s="314"/>
      <c r="AA142" s="314"/>
      <c r="AB142" s="314"/>
      <c r="AC142" s="314"/>
      <c r="AD142" s="314"/>
      <c r="AE142" s="314"/>
      <c r="AF142" s="314"/>
      <c r="AG142" s="314"/>
      <c r="AH142" s="314"/>
      <c r="AI142" s="314"/>
      <c r="AJ142" s="314"/>
      <c r="AK142" s="314"/>
      <c r="AL142" s="314"/>
      <c r="AM142" s="314"/>
      <c r="AN142" s="314"/>
      <c r="AO142" s="314"/>
      <c r="AP142" s="314"/>
      <c r="AQ142" s="314"/>
      <c r="AR142" s="314"/>
      <c r="AS142" s="314"/>
      <c r="AT142" s="314"/>
      <c r="AU142" s="314"/>
      <c r="AV142" s="314"/>
      <c r="AW142" s="314"/>
      <c r="AX142" s="314"/>
      <c r="AY142" s="314"/>
      <c r="AZ142" s="314"/>
      <c r="BA142" s="314"/>
      <c r="BB142" s="314"/>
      <c r="BC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P142" s="314"/>
      <c r="BQ142" s="314"/>
      <c r="BR142" s="314"/>
      <c r="BS142" s="314"/>
      <c r="BT142" s="314"/>
      <c r="BU142" s="314"/>
      <c r="BV142" s="314"/>
      <c r="BW142" s="314"/>
      <c r="BX142" s="314"/>
      <c r="BY142" s="314"/>
      <c r="BZ142" s="314"/>
      <c r="CA142" s="314"/>
      <c r="CB142" s="314"/>
      <c r="CC142" s="314"/>
      <c r="CD142" s="314"/>
      <c r="CE142" s="314"/>
      <c r="CF142" s="314"/>
      <c r="CG142" s="314"/>
      <c r="CH142" s="314"/>
      <c r="CI142" s="314"/>
      <c r="CJ142" s="314"/>
      <c r="CK142" s="146"/>
      <c r="CL142" s="147"/>
      <c r="CM142" s="147"/>
      <c r="CN142" s="147"/>
      <c r="CO142" s="148"/>
      <c r="CP142" s="148"/>
      <c r="CQ142" s="148"/>
      <c r="CR142" s="148"/>
      <c r="CS142" s="148"/>
      <c r="CT142" s="148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49"/>
      <c r="DQ142" s="149"/>
      <c r="DR142" s="149"/>
      <c r="DS142" s="149"/>
      <c r="DT142" s="149"/>
      <c r="DU142" s="149"/>
      <c r="DV142" s="149"/>
      <c r="DW142" s="149"/>
      <c r="DX142" s="149"/>
      <c r="DY142" s="149"/>
      <c r="DZ142" s="149"/>
      <c r="EA142" s="149"/>
      <c r="EB142" s="149"/>
      <c r="EC142" s="149"/>
      <c r="ED142" s="149"/>
      <c r="EE142" s="149"/>
      <c r="EF142" s="149"/>
    </row>
    <row r="143" spans="1:136" ht="15" hidden="1" x14ac:dyDescent="0.25">
      <c r="A143" s="312"/>
      <c r="B143" s="153" t="s">
        <v>759</v>
      </c>
      <c r="C143" s="154">
        <f>+C144+C145</f>
        <v>21</v>
      </c>
      <c r="D143" s="304" t="s">
        <v>703</v>
      </c>
      <c r="E143" s="304"/>
      <c r="F143" s="304"/>
      <c r="G143" s="304"/>
      <c r="H143" s="304" t="s">
        <v>704</v>
      </c>
      <c r="I143" s="304"/>
      <c r="J143" s="304"/>
      <c r="K143" s="304"/>
      <c r="L143" s="304" t="s">
        <v>705</v>
      </c>
      <c r="M143" s="304"/>
      <c r="N143" s="304"/>
      <c r="O143" s="304"/>
      <c r="P143" s="304" t="s">
        <v>706</v>
      </c>
      <c r="Q143" s="304"/>
      <c r="R143" s="304"/>
      <c r="S143" s="304"/>
      <c r="T143" s="304" t="s">
        <v>707</v>
      </c>
      <c r="U143" s="304"/>
      <c r="V143" s="304"/>
      <c r="W143" s="304"/>
      <c r="X143" s="304" t="s">
        <v>708</v>
      </c>
      <c r="Y143" s="304"/>
      <c r="Z143" s="304"/>
      <c r="AA143" s="304"/>
      <c r="AB143" s="304" t="s">
        <v>709</v>
      </c>
      <c r="AC143" s="304"/>
      <c r="AD143" s="304"/>
      <c r="AE143" s="304"/>
      <c r="AF143" s="304" t="s">
        <v>710</v>
      </c>
      <c r="AG143" s="304"/>
      <c r="AH143" s="304"/>
      <c r="AI143" s="304"/>
      <c r="AJ143" s="304" t="s">
        <v>711</v>
      </c>
      <c r="AK143" s="304"/>
      <c r="AL143" s="304"/>
      <c r="AM143" s="304"/>
      <c r="AN143" s="286" t="s">
        <v>712</v>
      </c>
      <c r="AO143" s="287"/>
      <c r="AP143" s="287"/>
      <c r="AQ143" s="315"/>
      <c r="AR143" s="361"/>
      <c r="AS143" s="304" t="s">
        <v>713</v>
      </c>
      <c r="AT143" s="304"/>
      <c r="AU143" s="304"/>
      <c r="AV143" s="304"/>
      <c r="AW143" s="304" t="s">
        <v>714</v>
      </c>
      <c r="AX143" s="304"/>
      <c r="AY143" s="304"/>
      <c r="AZ143" s="304"/>
      <c r="BA143" s="304" t="s">
        <v>715</v>
      </c>
      <c r="BB143" s="304"/>
      <c r="BC143" s="304"/>
      <c r="BD143" s="304"/>
      <c r="BE143" s="304" t="s">
        <v>716</v>
      </c>
      <c r="BF143" s="304"/>
      <c r="BG143" s="304"/>
      <c r="BH143" s="304"/>
      <c r="BI143" s="304" t="s">
        <v>717</v>
      </c>
      <c r="BJ143" s="304"/>
      <c r="BK143" s="304"/>
      <c r="BL143" s="304"/>
      <c r="BM143" s="304" t="s">
        <v>718</v>
      </c>
      <c r="BN143" s="304"/>
      <c r="BO143" s="304"/>
      <c r="BP143" s="304"/>
      <c r="BQ143" s="304" t="s">
        <v>719</v>
      </c>
      <c r="BR143" s="304"/>
      <c r="BS143" s="304"/>
      <c r="BT143" s="304"/>
      <c r="BU143" s="304" t="s">
        <v>720</v>
      </c>
      <c r="BV143" s="304"/>
      <c r="BW143" s="304"/>
      <c r="BX143" s="304"/>
      <c r="BY143" s="304" t="s">
        <v>721</v>
      </c>
      <c r="BZ143" s="304"/>
      <c r="CA143" s="304"/>
      <c r="CB143" s="304"/>
      <c r="CC143" s="304" t="s">
        <v>722</v>
      </c>
      <c r="CD143" s="304"/>
      <c r="CE143" s="304"/>
      <c r="CF143" s="304"/>
      <c r="CG143" s="304" t="s">
        <v>723</v>
      </c>
      <c r="CH143" s="304"/>
      <c r="CI143" s="304"/>
      <c r="CJ143" s="257"/>
      <c r="CK143" s="155"/>
      <c r="CO143" s="149"/>
      <c r="CP143" s="149"/>
      <c r="CQ143" s="149"/>
      <c r="CR143" s="149"/>
      <c r="CS143" s="149"/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49"/>
      <c r="DZ143" s="149"/>
      <c r="EA143" s="149"/>
      <c r="EB143" s="149"/>
      <c r="EC143" s="149"/>
      <c r="ED143" s="149"/>
      <c r="EE143" s="149"/>
      <c r="EF143" s="149"/>
    </row>
    <row r="144" spans="1:136" ht="15" hidden="1" x14ac:dyDescent="0.25">
      <c r="A144" s="312"/>
      <c r="B144" s="153" t="s">
        <v>757</v>
      </c>
      <c r="C144" s="154">
        <v>10</v>
      </c>
      <c r="D144" s="304"/>
      <c r="E144" s="304"/>
      <c r="F144" s="304"/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4"/>
      <c r="AC144" s="304"/>
      <c r="AD144" s="304"/>
      <c r="AE144" s="304"/>
      <c r="AF144" s="304"/>
      <c r="AG144" s="304"/>
      <c r="AH144" s="304"/>
      <c r="AI144" s="304"/>
      <c r="AJ144" s="304"/>
      <c r="AK144" s="304"/>
      <c r="AL144" s="304"/>
      <c r="AM144" s="304"/>
      <c r="AN144" s="288"/>
      <c r="AO144" s="289"/>
      <c r="AP144" s="289"/>
      <c r="AQ144" s="300"/>
      <c r="AR144" s="321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D144" s="304"/>
      <c r="BE144" s="304"/>
      <c r="BF144" s="304"/>
      <c r="BG144" s="304"/>
      <c r="BH144" s="304"/>
      <c r="BI144" s="304"/>
      <c r="BJ144" s="304"/>
      <c r="BK144" s="304"/>
      <c r="BL144" s="304"/>
      <c r="BM144" s="304"/>
      <c r="BN144" s="304"/>
      <c r="BO144" s="304"/>
      <c r="BP144" s="304"/>
      <c r="BQ144" s="304"/>
      <c r="BR144" s="304"/>
      <c r="BS144" s="304"/>
      <c r="BT144" s="304"/>
      <c r="BU144" s="304"/>
      <c r="BV144" s="304"/>
      <c r="BW144" s="304"/>
      <c r="BX144" s="304"/>
      <c r="BY144" s="304"/>
      <c r="BZ144" s="304"/>
      <c r="CA144" s="304"/>
      <c r="CB144" s="304"/>
      <c r="CC144" s="304"/>
      <c r="CD144" s="304"/>
      <c r="CE144" s="304"/>
      <c r="CF144" s="304"/>
      <c r="CG144" s="304"/>
      <c r="CH144" s="304"/>
      <c r="CI144" s="304"/>
      <c r="CJ144" s="257"/>
      <c r="CK144" s="155"/>
      <c r="CO144" s="149"/>
      <c r="CP144" s="149"/>
      <c r="CQ144" s="149"/>
      <c r="CR144" s="149"/>
      <c r="CS144" s="149"/>
      <c r="CT144" s="149"/>
      <c r="CU144" s="149"/>
      <c r="CV144" s="149"/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9"/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149"/>
      <c r="EF144" s="149"/>
    </row>
    <row r="145" spans="1:136" ht="15" hidden="1" x14ac:dyDescent="0.25">
      <c r="A145" s="312"/>
      <c r="B145" s="153" t="s">
        <v>758</v>
      </c>
      <c r="C145" s="154">
        <v>11</v>
      </c>
      <c r="D145" s="304"/>
      <c r="E145" s="304"/>
      <c r="F145" s="304"/>
      <c r="G145" s="304"/>
      <c r="H145" s="304"/>
      <c r="I145" s="304"/>
      <c r="J145" s="304"/>
      <c r="K145" s="304"/>
      <c r="L145" s="304"/>
      <c r="M145" s="304"/>
      <c r="N145" s="304"/>
      <c r="O145" s="304"/>
      <c r="P145" s="304"/>
      <c r="Q145" s="304"/>
      <c r="R145" s="304"/>
      <c r="S145" s="304"/>
      <c r="T145" s="304"/>
      <c r="U145" s="304"/>
      <c r="V145" s="304"/>
      <c r="W145" s="304"/>
      <c r="X145" s="304"/>
      <c r="Y145" s="304"/>
      <c r="Z145" s="304"/>
      <c r="AA145" s="304"/>
      <c r="AB145" s="304"/>
      <c r="AC145" s="304"/>
      <c r="AD145" s="304"/>
      <c r="AE145" s="304"/>
      <c r="AF145" s="304"/>
      <c r="AG145" s="304"/>
      <c r="AH145" s="304"/>
      <c r="AI145" s="304"/>
      <c r="AJ145" s="304"/>
      <c r="AK145" s="304"/>
      <c r="AL145" s="304"/>
      <c r="AM145" s="304"/>
      <c r="AN145" s="288"/>
      <c r="AO145" s="289"/>
      <c r="AP145" s="289"/>
      <c r="AQ145" s="300"/>
      <c r="AR145" s="321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D145" s="304"/>
      <c r="BE145" s="304"/>
      <c r="BF145" s="304"/>
      <c r="BG145" s="304"/>
      <c r="BH145" s="304"/>
      <c r="BI145" s="304"/>
      <c r="BJ145" s="304"/>
      <c r="BK145" s="304"/>
      <c r="BL145" s="304"/>
      <c r="BM145" s="304"/>
      <c r="BN145" s="304"/>
      <c r="BO145" s="304"/>
      <c r="BP145" s="304"/>
      <c r="BQ145" s="304"/>
      <c r="BR145" s="304"/>
      <c r="BS145" s="304"/>
      <c r="BT145" s="304"/>
      <c r="BU145" s="304"/>
      <c r="BV145" s="304"/>
      <c r="BW145" s="304"/>
      <c r="BX145" s="304"/>
      <c r="BY145" s="304"/>
      <c r="BZ145" s="304"/>
      <c r="CA145" s="304"/>
      <c r="CB145" s="304"/>
      <c r="CC145" s="304"/>
      <c r="CD145" s="304"/>
      <c r="CE145" s="304"/>
      <c r="CF145" s="304"/>
      <c r="CG145" s="304"/>
      <c r="CH145" s="304"/>
      <c r="CI145" s="304"/>
      <c r="CJ145" s="257"/>
      <c r="CK145" s="155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</row>
    <row r="146" spans="1:136" ht="15" hidden="1" x14ac:dyDescent="0.25">
      <c r="A146" s="312"/>
      <c r="B146" s="153"/>
      <c r="C146" s="157"/>
      <c r="D146" s="304"/>
      <c r="E146" s="304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04"/>
      <c r="AK146" s="304"/>
      <c r="AL146" s="304"/>
      <c r="AM146" s="304"/>
      <c r="AN146" s="288"/>
      <c r="AO146" s="289"/>
      <c r="AP146" s="289"/>
      <c r="AQ146" s="300"/>
      <c r="AR146" s="321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D146" s="304"/>
      <c r="BE146" s="304"/>
      <c r="BF146" s="304"/>
      <c r="BG146" s="304"/>
      <c r="BH146" s="304"/>
      <c r="BI146" s="304"/>
      <c r="BJ146" s="304"/>
      <c r="BK146" s="304"/>
      <c r="BL146" s="304"/>
      <c r="BM146" s="304"/>
      <c r="BN146" s="304"/>
      <c r="BO146" s="304"/>
      <c r="BP146" s="304"/>
      <c r="BQ146" s="304"/>
      <c r="BR146" s="304"/>
      <c r="BS146" s="304"/>
      <c r="BT146" s="304"/>
      <c r="BU146" s="304"/>
      <c r="BV146" s="304"/>
      <c r="BW146" s="304"/>
      <c r="BX146" s="304"/>
      <c r="BY146" s="304"/>
      <c r="BZ146" s="304"/>
      <c r="CA146" s="304"/>
      <c r="CB146" s="304"/>
      <c r="CC146" s="304"/>
      <c r="CD146" s="304"/>
      <c r="CE146" s="304"/>
      <c r="CF146" s="304"/>
      <c r="CG146" s="304"/>
      <c r="CH146" s="304"/>
      <c r="CI146" s="304"/>
      <c r="CJ146" s="257"/>
      <c r="CK146" s="155"/>
      <c r="CO146" s="149"/>
      <c r="CP146" s="149"/>
      <c r="CQ146" s="149"/>
      <c r="CR146" s="149"/>
      <c r="CS146" s="149"/>
      <c r="CT146" s="149">
        <v>0.38095238095238093</v>
      </c>
      <c r="CU146" s="149">
        <v>4.7619047619047616E-2</v>
      </c>
      <c r="CV146" s="149">
        <v>0.14285714285714285</v>
      </c>
      <c r="CW146" s="149">
        <v>0</v>
      </c>
      <c r="CX146" s="149">
        <v>0.23809523809523808</v>
      </c>
      <c r="CY146" s="149">
        <v>0.14285714285714285</v>
      </c>
      <c r="CZ146" s="149">
        <v>0</v>
      </c>
      <c r="DA146" s="149">
        <v>4.7619047619047616E-2</v>
      </c>
      <c r="DB146" s="149">
        <v>0.23809523809523808</v>
      </c>
      <c r="DC146" s="149">
        <v>0.2857142857142857</v>
      </c>
      <c r="DD146" s="149">
        <v>0.14285714285714285</v>
      </c>
      <c r="DE146" s="149">
        <v>0.19047619047619047</v>
      </c>
      <c r="DF146" s="149">
        <v>9.5238095238095233E-2</v>
      </c>
      <c r="DG146" s="149">
        <v>0.14285714285714285</v>
      </c>
      <c r="DH146" s="149">
        <v>9.5238095238095233E-2</v>
      </c>
      <c r="DI146" s="149">
        <v>0.23809523809523808</v>
      </c>
      <c r="DJ146" s="149">
        <v>4.7619047619047616E-2</v>
      </c>
      <c r="DK146" s="149">
        <v>0.19047619047619047</v>
      </c>
      <c r="DL146" s="149">
        <v>0.23809523809523808</v>
      </c>
      <c r="DM146" s="149">
        <v>0.19047619047619047</v>
      </c>
      <c r="DN146" s="149">
        <v>0.2857142857142857</v>
      </c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</row>
    <row r="147" spans="1:136" hidden="1" x14ac:dyDescent="0.2">
      <c r="A147" s="312"/>
      <c r="B147" s="158"/>
      <c r="C147" s="157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04"/>
      <c r="AK147" s="304"/>
      <c r="AL147" s="304"/>
      <c r="AM147" s="304"/>
      <c r="AN147" s="290"/>
      <c r="AO147" s="291"/>
      <c r="AP147" s="291"/>
      <c r="AQ147" s="301"/>
      <c r="AR147" s="321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D147" s="304"/>
      <c r="BE147" s="304"/>
      <c r="BF147" s="304"/>
      <c r="BG147" s="304"/>
      <c r="BH147" s="304"/>
      <c r="BI147" s="304"/>
      <c r="BJ147" s="304"/>
      <c r="BK147" s="304"/>
      <c r="BL147" s="304"/>
      <c r="BM147" s="304"/>
      <c r="BN147" s="304"/>
      <c r="BO147" s="304"/>
      <c r="BP147" s="304"/>
      <c r="BQ147" s="304"/>
      <c r="BR147" s="304"/>
      <c r="BS147" s="304"/>
      <c r="BT147" s="304"/>
      <c r="BU147" s="304"/>
      <c r="BV147" s="304"/>
      <c r="BW147" s="304"/>
      <c r="BX147" s="304"/>
      <c r="BY147" s="304"/>
      <c r="BZ147" s="304"/>
      <c r="CA147" s="304"/>
      <c r="CB147" s="304"/>
      <c r="CC147" s="304"/>
      <c r="CD147" s="304"/>
      <c r="CE147" s="304"/>
      <c r="CF147" s="304"/>
      <c r="CG147" s="304"/>
      <c r="CH147" s="304"/>
      <c r="CI147" s="304"/>
      <c r="CJ147" s="257"/>
      <c r="CK147" s="155"/>
      <c r="CO147" s="149"/>
      <c r="CP147" s="149"/>
      <c r="CQ147" s="149"/>
      <c r="CR147" s="149"/>
      <c r="CS147" s="149"/>
      <c r="CT147" s="149">
        <v>0</v>
      </c>
      <c r="CU147" s="149">
        <v>4.7619047619047616E-2</v>
      </c>
      <c r="CV147" s="149">
        <v>0.19047619047619047</v>
      </c>
      <c r="CW147" s="149">
        <v>0.66666666666666663</v>
      </c>
      <c r="CX147" s="149">
        <v>4.7619047619047616E-2</v>
      </c>
      <c r="CY147" s="149">
        <v>4.7619047619047616E-2</v>
      </c>
      <c r="CZ147" s="149">
        <v>0.2857142857142857</v>
      </c>
      <c r="DA147" s="149">
        <v>9.5238095238095233E-2</v>
      </c>
      <c r="DB147" s="149">
        <v>0</v>
      </c>
      <c r="DC147" s="149">
        <v>0.2857142857142857</v>
      </c>
      <c r="DD147" s="149">
        <v>4.7619047619047616E-2</v>
      </c>
      <c r="DE147" s="149">
        <v>4.7619047619047616E-2</v>
      </c>
      <c r="DF147" s="149">
        <v>0.14285714285714285</v>
      </c>
      <c r="DG147" s="149">
        <v>4.7619047619047616E-2</v>
      </c>
      <c r="DH147" s="149">
        <v>0.33333333333333331</v>
      </c>
      <c r="DI147" s="149">
        <v>0</v>
      </c>
      <c r="DJ147" s="149">
        <v>0.19047619047619047</v>
      </c>
      <c r="DK147" s="149">
        <v>4.7619047619047616E-2</v>
      </c>
      <c r="DL147" s="149">
        <v>0.14285714285714285</v>
      </c>
      <c r="DM147" s="149">
        <v>4.7619047619047616E-2</v>
      </c>
      <c r="DN147" s="149">
        <v>0</v>
      </c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49"/>
      <c r="DZ147" s="149"/>
      <c r="EA147" s="149"/>
      <c r="EB147" s="149"/>
      <c r="EC147" s="149"/>
      <c r="ED147" s="149"/>
      <c r="EE147" s="149"/>
      <c r="EF147" s="149"/>
    </row>
    <row r="148" spans="1:136" ht="15" hidden="1" x14ac:dyDescent="0.25">
      <c r="A148" s="312"/>
      <c r="B148" s="159"/>
      <c r="C148" s="160"/>
      <c r="D148" s="161">
        <v>1</v>
      </c>
      <c r="E148" s="162">
        <v>2</v>
      </c>
      <c r="F148" s="161">
        <v>3</v>
      </c>
      <c r="G148" s="162">
        <v>4</v>
      </c>
      <c r="H148" s="161">
        <v>1</v>
      </c>
      <c r="I148" s="162">
        <v>2</v>
      </c>
      <c r="J148" s="161">
        <v>3</v>
      </c>
      <c r="K148" s="162">
        <v>4</v>
      </c>
      <c r="L148" s="161">
        <v>1</v>
      </c>
      <c r="M148" s="162">
        <v>2</v>
      </c>
      <c r="N148" s="161">
        <v>3</v>
      </c>
      <c r="O148" s="162">
        <v>4</v>
      </c>
      <c r="P148" s="161">
        <v>1</v>
      </c>
      <c r="Q148" s="162">
        <v>2</v>
      </c>
      <c r="R148" s="161">
        <v>3</v>
      </c>
      <c r="S148" s="162">
        <v>4</v>
      </c>
      <c r="T148" s="161">
        <v>1</v>
      </c>
      <c r="U148" s="162">
        <v>2</v>
      </c>
      <c r="V148" s="161">
        <v>3</v>
      </c>
      <c r="W148" s="162">
        <v>4</v>
      </c>
      <c r="X148" s="161">
        <v>1</v>
      </c>
      <c r="Y148" s="162">
        <v>2</v>
      </c>
      <c r="Z148" s="161">
        <v>3</v>
      </c>
      <c r="AA148" s="162">
        <v>4</v>
      </c>
      <c r="AB148" s="161">
        <v>1</v>
      </c>
      <c r="AC148" s="162">
        <v>2</v>
      </c>
      <c r="AD148" s="161">
        <v>3</v>
      </c>
      <c r="AE148" s="162">
        <v>4</v>
      </c>
      <c r="AF148" s="161">
        <v>1</v>
      </c>
      <c r="AG148" s="162">
        <v>2</v>
      </c>
      <c r="AH148" s="161">
        <v>3</v>
      </c>
      <c r="AI148" s="162">
        <v>4</v>
      </c>
      <c r="AJ148" s="161">
        <v>1</v>
      </c>
      <c r="AK148" s="162">
        <v>2</v>
      </c>
      <c r="AL148" s="161">
        <v>3</v>
      </c>
      <c r="AM148" s="162">
        <v>4</v>
      </c>
      <c r="AN148" s="161">
        <v>1</v>
      </c>
      <c r="AO148" s="162">
        <v>2</v>
      </c>
      <c r="AP148" s="161">
        <v>3</v>
      </c>
      <c r="AQ148" s="162">
        <v>4</v>
      </c>
      <c r="AR148" s="321"/>
      <c r="AS148" s="161">
        <v>1</v>
      </c>
      <c r="AT148" s="162">
        <v>2</v>
      </c>
      <c r="AU148" s="161">
        <v>3</v>
      </c>
      <c r="AV148" s="162">
        <v>4</v>
      </c>
      <c r="AW148" s="161">
        <v>1</v>
      </c>
      <c r="AX148" s="162">
        <v>2</v>
      </c>
      <c r="AY148" s="161">
        <v>3</v>
      </c>
      <c r="AZ148" s="162">
        <v>4</v>
      </c>
      <c r="BA148" s="161">
        <v>1</v>
      </c>
      <c r="BB148" s="162">
        <v>2</v>
      </c>
      <c r="BC148" s="161">
        <v>3</v>
      </c>
      <c r="BD148" s="162">
        <v>4</v>
      </c>
      <c r="BE148" s="161">
        <v>1</v>
      </c>
      <c r="BF148" s="162">
        <v>2</v>
      </c>
      <c r="BG148" s="161">
        <v>3</v>
      </c>
      <c r="BH148" s="162">
        <v>4</v>
      </c>
      <c r="BI148" s="161">
        <v>1</v>
      </c>
      <c r="BJ148" s="162">
        <v>2</v>
      </c>
      <c r="BK148" s="161">
        <v>3</v>
      </c>
      <c r="BL148" s="162">
        <v>4</v>
      </c>
      <c r="BM148" s="161">
        <v>1</v>
      </c>
      <c r="BN148" s="162">
        <v>2</v>
      </c>
      <c r="BO148" s="161">
        <v>3</v>
      </c>
      <c r="BP148" s="162">
        <v>4</v>
      </c>
      <c r="BQ148" s="161">
        <v>1</v>
      </c>
      <c r="BR148" s="162">
        <v>2</v>
      </c>
      <c r="BS148" s="161">
        <v>3</v>
      </c>
      <c r="BT148" s="162">
        <v>4</v>
      </c>
      <c r="BU148" s="216">
        <v>1</v>
      </c>
      <c r="BV148" s="162">
        <v>2</v>
      </c>
      <c r="BW148" s="161">
        <v>3</v>
      </c>
      <c r="BX148" s="162">
        <v>4</v>
      </c>
      <c r="BY148" s="161">
        <v>1</v>
      </c>
      <c r="BZ148" s="162">
        <v>2</v>
      </c>
      <c r="CA148" s="161">
        <v>3</v>
      </c>
      <c r="CB148" s="162">
        <v>4</v>
      </c>
      <c r="CC148" s="161">
        <v>1</v>
      </c>
      <c r="CD148" s="162">
        <v>2</v>
      </c>
      <c r="CE148" s="161">
        <v>3</v>
      </c>
      <c r="CF148" s="162">
        <v>4</v>
      </c>
      <c r="CG148" s="161">
        <v>1</v>
      </c>
      <c r="CH148" s="162">
        <v>2</v>
      </c>
      <c r="CI148" s="161">
        <v>3</v>
      </c>
      <c r="CJ148" s="165">
        <v>4</v>
      </c>
      <c r="CK148" s="155"/>
      <c r="CN148" s="157"/>
      <c r="CO148" s="293"/>
      <c r="CP148" s="293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</row>
    <row r="149" spans="1:136" ht="15" hidden="1" customHeight="1" x14ac:dyDescent="0.25">
      <c r="A149" s="312"/>
      <c r="B149" s="168" t="s">
        <v>703</v>
      </c>
      <c r="C149" s="208"/>
      <c r="D149" s="171"/>
      <c r="E149" s="171"/>
      <c r="F149" s="171"/>
      <c r="G149" s="171"/>
      <c r="H149" s="175"/>
      <c r="I149" s="174"/>
      <c r="J149" s="175"/>
      <c r="K149" s="174"/>
      <c r="L149" s="175">
        <v>1</v>
      </c>
      <c r="M149" s="174"/>
      <c r="N149" s="175">
        <v>2</v>
      </c>
      <c r="O149" s="174"/>
      <c r="P149" s="175"/>
      <c r="Q149" s="174">
        <v>2</v>
      </c>
      <c r="R149" s="175"/>
      <c r="S149" s="174">
        <v>2</v>
      </c>
      <c r="T149" s="175">
        <v>3</v>
      </c>
      <c r="U149" s="174"/>
      <c r="V149" s="175">
        <v>1</v>
      </c>
      <c r="W149" s="174"/>
      <c r="X149" s="175"/>
      <c r="Y149" s="174"/>
      <c r="Z149" s="175"/>
      <c r="AA149" s="174"/>
      <c r="AB149" s="175"/>
      <c r="AC149" s="174"/>
      <c r="AD149" s="175"/>
      <c r="AE149" s="174"/>
      <c r="AF149" s="175"/>
      <c r="AG149" s="174"/>
      <c r="AH149" s="175"/>
      <c r="AI149" s="174"/>
      <c r="AJ149" s="175"/>
      <c r="AK149" s="174"/>
      <c r="AL149" s="175"/>
      <c r="AM149" s="174"/>
      <c r="AN149" s="175">
        <v>2</v>
      </c>
      <c r="AO149" s="174"/>
      <c r="AP149" s="175">
        <v>3</v>
      </c>
      <c r="AQ149" s="174"/>
      <c r="AR149" s="321"/>
      <c r="AS149" s="175"/>
      <c r="AT149" s="174"/>
      <c r="AU149" s="175"/>
      <c r="AV149" s="177"/>
      <c r="AW149" s="175"/>
      <c r="AX149" s="174"/>
      <c r="AY149" s="175"/>
      <c r="AZ149" s="177"/>
      <c r="BA149" s="175"/>
      <c r="BB149" s="174">
        <v>1</v>
      </c>
      <c r="BC149" s="175"/>
      <c r="BD149" s="177">
        <v>1</v>
      </c>
      <c r="BE149" s="175"/>
      <c r="BF149" s="174"/>
      <c r="BG149" s="175"/>
      <c r="BH149" s="177"/>
      <c r="BI149" s="175"/>
      <c r="BJ149" s="174"/>
      <c r="BK149" s="175"/>
      <c r="BL149" s="177"/>
      <c r="BM149" s="175"/>
      <c r="BN149" s="174"/>
      <c r="BO149" s="175"/>
      <c r="BP149" s="177"/>
      <c r="BQ149" s="175"/>
      <c r="BR149" s="174">
        <v>3</v>
      </c>
      <c r="BS149" s="175"/>
      <c r="BT149" s="174">
        <v>3</v>
      </c>
      <c r="BU149" s="217"/>
      <c r="BV149" s="174"/>
      <c r="BW149" s="175"/>
      <c r="BX149" s="174"/>
      <c r="BY149" s="175"/>
      <c r="BZ149" s="174"/>
      <c r="CA149" s="175"/>
      <c r="CB149" s="174"/>
      <c r="CC149" s="175"/>
      <c r="CD149" s="174"/>
      <c r="CE149" s="175"/>
      <c r="CF149" s="174"/>
      <c r="CG149" s="175"/>
      <c r="CH149" s="174"/>
      <c r="CI149" s="175"/>
      <c r="CJ149" s="177"/>
      <c r="CK149" s="155"/>
      <c r="CO149" s="149"/>
      <c r="CP149" s="156" t="s">
        <v>703</v>
      </c>
      <c r="CQ149" s="149">
        <v>0.38095238095238093</v>
      </c>
      <c r="CR149" s="149">
        <v>0</v>
      </c>
      <c r="CS149" s="149"/>
      <c r="CT149" s="149"/>
      <c r="CU149" s="149"/>
      <c r="CV149" s="149"/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</row>
    <row r="150" spans="1:136" ht="15" hidden="1" x14ac:dyDescent="0.25">
      <c r="A150" s="312"/>
      <c r="B150" s="168" t="s">
        <v>704</v>
      </c>
      <c r="C150" s="208"/>
      <c r="D150" s="175">
        <v>2</v>
      </c>
      <c r="E150" s="174"/>
      <c r="F150" s="175"/>
      <c r="G150" s="174"/>
      <c r="H150" s="171"/>
      <c r="I150" s="171"/>
      <c r="J150" s="171"/>
      <c r="K150" s="171"/>
      <c r="L150" s="175"/>
      <c r="M150" s="174"/>
      <c r="N150" s="175"/>
      <c r="O150" s="174"/>
      <c r="P150" s="175"/>
      <c r="Q150" s="174">
        <v>1</v>
      </c>
      <c r="R150" s="175"/>
      <c r="S150" s="174">
        <v>1</v>
      </c>
      <c r="T150" s="175">
        <v>3</v>
      </c>
      <c r="U150" s="174"/>
      <c r="V150" s="175"/>
      <c r="W150" s="174"/>
      <c r="X150" s="175"/>
      <c r="Y150" s="174"/>
      <c r="Z150" s="175"/>
      <c r="AA150" s="174"/>
      <c r="AB150" s="175"/>
      <c r="AC150" s="174">
        <v>2</v>
      </c>
      <c r="AD150" s="175"/>
      <c r="AE150" s="174">
        <v>3</v>
      </c>
      <c r="AF150" s="175"/>
      <c r="AG150" s="174"/>
      <c r="AH150" s="175"/>
      <c r="AI150" s="174"/>
      <c r="AJ150" s="175"/>
      <c r="AK150" s="174"/>
      <c r="AL150" s="175"/>
      <c r="AM150" s="174"/>
      <c r="AN150" s="175"/>
      <c r="AO150" s="174"/>
      <c r="AP150" s="175"/>
      <c r="AQ150" s="174"/>
      <c r="AR150" s="321"/>
      <c r="AS150" s="175"/>
      <c r="AT150" s="174"/>
      <c r="AU150" s="175"/>
      <c r="AV150" s="177"/>
      <c r="AW150" s="175"/>
      <c r="AX150" s="174"/>
      <c r="AY150" s="175"/>
      <c r="AZ150" s="177"/>
      <c r="BA150" s="175"/>
      <c r="BB150" s="174"/>
      <c r="BC150" s="175"/>
      <c r="BD150" s="177"/>
      <c r="BE150" s="175"/>
      <c r="BF150" s="174"/>
      <c r="BG150" s="175"/>
      <c r="BH150" s="177"/>
      <c r="BI150" s="175"/>
      <c r="BJ150" s="174">
        <v>3</v>
      </c>
      <c r="BK150" s="175"/>
      <c r="BL150" s="177">
        <v>2</v>
      </c>
      <c r="BM150" s="175"/>
      <c r="BN150" s="174"/>
      <c r="BO150" s="175"/>
      <c r="BP150" s="177"/>
      <c r="BQ150" s="175">
        <v>1</v>
      </c>
      <c r="BR150" s="174"/>
      <c r="BS150" s="175">
        <v>1</v>
      </c>
      <c r="BT150" s="174"/>
      <c r="BU150" s="217"/>
      <c r="BV150" s="174"/>
      <c r="BW150" s="175"/>
      <c r="BX150" s="174"/>
      <c r="BY150" s="175"/>
      <c r="BZ150" s="174"/>
      <c r="CA150" s="175"/>
      <c r="CB150" s="174"/>
      <c r="CC150" s="175"/>
      <c r="CD150" s="174"/>
      <c r="CE150" s="175"/>
      <c r="CF150" s="174"/>
      <c r="CG150" s="175"/>
      <c r="CH150" s="174"/>
      <c r="CI150" s="175"/>
      <c r="CJ150" s="177"/>
      <c r="CK150" s="155"/>
      <c r="CO150" s="149"/>
      <c r="CP150" s="156" t="s">
        <v>704</v>
      </c>
      <c r="CQ150" s="149">
        <v>4.7619047619047616E-2</v>
      </c>
      <c r="CR150" s="149">
        <v>4.7619047619047616E-2</v>
      </c>
      <c r="CS150" s="149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49"/>
      <c r="DZ150" s="149"/>
      <c r="EA150" s="149"/>
      <c r="EB150" s="149"/>
      <c r="EC150" s="149"/>
      <c r="ED150" s="149"/>
      <c r="EE150" s="149"/>
      <c r="EF150" s="149"/>
    </row>
    <row r="151" spans="1:136" ht="15" hidden="1" x14ac:dyDescent="0.25">
      <c r="A151" s="312"/>
      <c r="B151" s="168" t="s">
        <v>705</v>
      </c>
      <c r="C151" s="208"/>
      <c r="D151" s="175">
        <v>2</v>
      </c>
      <c r="E151" s="174"/>
      <c r="F151" s="175">
        <v>2</v>
      </c>
      <c r="G151" s="174"/>
      <c r="H151" s="175"/>
      <c r="I151" s="174"/>
      <c r="J151" s="175"/>
      <c r="K151" s="174"/>
      <c r="L151" s="171"/>
      <c r="M151" s="171"/>
      <c r="N151" s="171"/>
      <c r="O151" s="171"/>
      <c r="P151" s="175"/>
      <c r="Q151" s="174"/>
      <c r="R151" s="175"/>
      <c r="S151" s="174"/>
      <c r="T151" s="175"/>
      <c r="U151" s="174"/>
      <c r="V151" s="175"/>
      <c r="W151" s="174"/>
      <c r="X151" s="175">
        <v>3</v>
      </c>
      <c r="Y151" s="174"/>
      <c r="Z151" s="175">
        <v>3</v>
      </c>
      <c r="AA151" s="174"/>
      <c r="AB151" s="175"/>
      <c r="AC151" s="174"/>
      <c r="AD151" s="175"/>
      <c r="AE151" s="174"/>
      <c r="AF151" s="175"/>
      <c r="AG151" s="174"/>
      <c r="AH151" s="175"/>
      <c r="AI151" s="174"/>
      <c r="AJ151" s="175"/>
      <c r="AK151" s="174"/>
      <c r="AL151" s="175"/>
      <c r="AM151" s="174"/>
      <c r="AN151" s="175">
        <v>1</v>
      </c>
      <c r="AO151" s="174"/>
      <c r="AP151" s="175">
        <v>1</v>
      </c>
      <c r="AQ151" s="174"/>
      <c r="AR151" s="321"/>
      <c r="AS151" s="175"/>
      <c r="AT151" s="174"/>
      <c r="AU151" s="175"/>
      <c r="AV151" s="177"/>
      <c r="AW151" s="175"/>
      <c r="AX151" s="174"/>
      <c r="AY151" s="175"/>
      <c r="AZ151" s="177"/>
      <c r="BA151" s="175"/>
      <c r="BB151" s="174"/>
      <c r="BC151" s="175"/>
      <c r="BD151" s="177"/>
      <c r="BE151" s="175"/>
      <c r="BF151" s="174">
        <v>3</v>
      </c>
      <c r="BG151" s="175"/>
      <c r="BH151" s="177">
        <v>3</v>
      </c>
      <c r="BI151" s="175"/>
      <c r="BJ151" s="174">
        <v>1</v>
      </c>
      <c r="BK151" s="175"/>
      <c r="BL151" s="177">
        <v>1</v>
      </c>
      <c r="BM151" s="175"/>
      <c r="BN151" s="174"/>
      <c r="BO151" s="175"/>
      <c r="BP151" s="177"/>
      <c r="BQ151" s="175"/>
      <c r="BR151" s="174">
        <v>2</v>
      </c>
      <c r="BS151" s="175"/>
      <c r="BT151" s="174">
        <v>2</v>
      </c>
      <c r="BU151" s="217"/>
      <c r="BV151" s="174"/>
      <c r="BW151" s="175"/>
      <c r="BX151" s="174"/>
      <c r="BY151" s="175"/>
      <c r="BZ151" s="174"/>
      <c r="CA151" s="175"/>
      <c r="CB151" s="174"/>
      <c r="CC151" s="175"/>
      <c r="CD151" s="174"/>
      <c r="CE151" s="175"/>
      <c r="CF151" s="174"/>
      <c r="CG151" s="175"/>
      <c r="CH151" s="174"/>
      <c r="CI151" s="175"/>
      <c r="CJ151" s="177"/>
      <c r="CK151" s="155"/>
      <c r="CO151" s="149"/>
      <c r="CP151" s="156" t="s">
        <v>705</v>
      </c>
      <c r="CQ151" s="149">
        <v>0.14285714285714285</v>
      </c>
      <c r="CR151" s="149">
        <v>0.19047619047619047</v>
      </c>
      <c r="CS151" s="149"/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49"/>
      <c r="DZ151" s="149"/>
      <c r="EA151" s="149"/>
      <c r="EB151" s="149"/>
      <c r="EC151" s="149"/>
      <c r="ED151" s="149"/>
      <c r="EE151" s="149"/>
      <c r="EF151" s="149"/>
    </row>
    <row r="152" spans="1:136" ht="15" hidden="1" x14ac:dyDescent="0.25">
      <c r="A152" s="312"/>
      <c r="B152" s="168" t="s">
        <v>706</v>
      </c>
      <c r="C152" s="208"/>
      <c r="D152" s="175"/>
      <c r="E152" s="174"/>
      <c r="F152" s="175"/>
      <c r="G152" s="174"/>
      <c r="H152" s="175"/>
      <c r="I152" s="174"/>
      <c r="J152" s="175"/>
      <c r="K152" s="174"/>
      <c r="L152" s="175"/>
      <c r="M152" s="174"/>
      <c r="N152" s="175"/>
      <c r="O152" s="174">
        <v>2</v>
      </c>
      <c r="P152" s="171"/>
      <c r="Q152" s="171"/>
      <c r="R152" s="171"/>
      <c r="S152" s="171"/>
      <c r="T152" s="175">
        <v>1</v>
      </c>
      <c r="U152" s="174"/>
      <c r="V152" s="175">
        <v>1</v>
      </c>
      <c r="W152" s="174"/>
      <c r="X152" s="175"/>
      <c r="Y152" s="174"/>
      <c r="Z152" s="175"/>
      <c r="AA152" s="174"/>
      <c r="AB152" s="175"/>
      <c r="AC152" s="174"/>
      <c r="AD152" s="175"/>
      <c r="AE152" s="174">
        <v>1</v>
      </c>
      <c r="AF152" s="175"/>
      <c r="AG152" s="174"/>
      <c r="AH152" s="175"/>
      <c r="AI152" s="174"/>
      <c r="AJ152" s="175">
        <v>2</v>
      </c>
      <c r="AK152" s="174"/>
      <c r="AL152" s="175">
        <v>2</v>
      </c>
      <c r="AM152" s="174"/>
      <c r="AN152" s="175">
        <v>3</v>
      </c>
      <c r="AO152" s="174"/>
      <c r="AP152" s="175">
        <v>3</v>
      </c>
      <c r="AQ152" s="174"/>
      <c r="AR152" s="321"/>
      <c r="AS152" s="175"/>
      <c r="AT152" s="174"/>
      <c r="AU152" s="175"/>
      <c r="AV152" s="177"/>
      <c r="AW152" s="175"/>
      <c r="AX152" s="174"/>
      <c r="AY152" s="175"/>
      <c r="AZ152" s="177"/>
      <c r="BA152" s="175"/>
      <c r="BB152" s="174">
        <v>2</v>
      </c>
      <c r="BC152" s="175"/>
      <c r="BD152" s="177"/>
      <c r="BE152" s="175"/>
      <c r="BF152" s="174"/>
      <c r="BG152" s="175"/>
      <c r="BH152" s="177"/>
      <c r="BI152" s="175"/>
      <c r="BJ152" s="174">
        <v>1</v>
      </c>
      <c r="BK152" s="175"/>
      <c r="BL152" s="177">
        <v>3</v>
      </c>
      <c r="BM152" s="175"/>
      <c r="BN152" s="174"/>
      <c r="BO152" s="175"/>
      <c r="BP152" s="177"/>
      <c r="BQ152" s="175"/>
      <c r="BR152" s="174"/>
      <c r="BS152" s="175"/>
      <c r="BT152" s="174"/>
      <c r="BU152" s="217"/>
      <c r="BV152" s="174"/>
      <c r="BW152" s="175"/>
      <c r="BX152" s="174"/>
      <c r="BY152" s="175"/>
      <c r="BZ152" s="174">
        <v>3</v>
      </c>
      <c r="CA152" s="175"/>
      <c r="CB152" s="174"/>
      <c r="CC152" s="175"/>
      <c r="CD152" s="174"/>
      <c r="CE152" s="175"/>
      <c r="CF152" s="174"/>
      <c r="CG152" s="175"/>
      <c r="CH152" s="174"/>
      <c r="CI152" s="175"/>
      <c r="CJ152" s="177"/>
      <c r="CK152" s="155"/>
      <c r="CO152" s="149"/>
      <c r="CP152" s="156" t="s">
        <v>706</v>
      </c>
      <c r="CQ152" s="149">
        <v>0</v>
      </c>
      <c r="CR152" s="149">
        <v>0.66666666666666663</v>
      </c>
      <c r="CS152" s="149"/>
      <c r="CT152" s="149"/>
      <c r="CU152" s="149"/>
      <c r="CV152" s="149"/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9"/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49"/>
      <c r="DZ152" s="149"/>
      <c r="EA152" s="149"/>
      <c r="EB152" s="149"/>
      <c r="EC152" s="149"/>
      <c r="ED152" s="149"/>
      <c r="EE152" s="149"/>
      <c r="EF152" s="149"/>
    </row>
    <row r="153" spans="1:136" ht="15" hidden="1" x14ac:dyDescent="0.25">
      <c r="A153" s="312"/>
      <c r="B153" s="168" t="s">
        <v>707</v>
      </c>
      <c r="C153" s="208"/>
      <c r="D153" s="175"/>
      <c r="E153" s="174"/>
      <c r="F153" s="175">
        <v>2</v>
      </c>
      <c r="G153" s="174"/>
      <c r="H153" s="175"/>
      <c r="I153" s="174"/>
      <c r="J153" s="175"/>
      <c r="K153" s="174"/>
      <c r="L153" s="175"/>
      <c r="M153" s="174"/>
      <c r="N153" s="175"/>
      <c r="O153" s="174"/>
      <c r="P153" s="175"/>
      <c r="Q153" s="174">
        <v>1</v>
      </c>
      <c r="R153" s="175"/>
      <c r="S153" s="174"/>
      <c r="T153" s="171"/>
      <c r="U153" s="171"/>
      <c r="V153" s="171"/>
      <c r="W153" s="171"/>
      <c r="X153" s="175"/>
      <c r="Y153" s="174"/>
      <c r="Z153" s="175"/>
      <c r="AA153" s="174"/>
      <c r="AB153" s="175"/>
      <c r="AC153" s="174"/>
      <c r="AD153" s="175"/>
      <c r="AE153" s="174"/>
      <c r="AF153" s="175"/>
      <c r="AG153" s="174"/>
      <c r="AH153" s="175">
        <v>3</v>
      </c>
      <c r="AI153" s="174"/>
      <c r="AJ153" s="175">
        <v>1</v>
      </c>
      <c r="AK153" s="174"/>
      <c r="AL153" s="175">
        <v>1</v>
      </c>
      <c r="AM153" s="174"/>
      <c r="AN153" s="175">
        <v>2</v>
      </c>
      <c r="AO153" s="174"/>
      <c r="AP153" s="175"/>
      <c r="AQ153" s="174"/>
      <c r="AR153" s="321"/>
      <c r="AS153" s="175"/>
      <c r="AT153" s="174"/>
      <c r="AU153" s="175"/>
      <c r="AV153" s="177"/>
      <c r="AW153" s="175"/>
      <c r="AX153" s="174">
        <v>3</v>
      </c>
      <c r="AY153" s="175"/>
      <c r="AZ153" s="177"/>
      <c r="BA153" s="175"/>
      <c r="BB153" s="174"/>
      <c r="BC153" s="175"/>
      <c r="BD153" s="177"/>
      <c r="BE153" s="175"/>
      <c r="BF153" s="174"/>
      <c r="BG153" s="175"/>
      <c r="BH153" s="177"/>
      <c r="BI153" s="175"/>
      <c r="BJ153" s="174"/>
      <c r="BK153" s="175"/>
      <c r="BL153" s="177"/>
      <c r="BM153" s="175"/>
      <c r="BN153" s="174"/>
      <c r="BO153" s="175"/>
      <c r="BP153" s="177"/>
      <c r="BQ153" s="175"/>
      <c r="BR153" s="174"/>
      <c r="BS153" s="175"/>
      <c r="BT153" s="174"/>
      <c r="BU153" s="217"/>
      <c r="BV153" s="174">
        <v>2</v>
      </c>
      <c r="BW153" s="175"/>
      <c r="BX153" s="174">
        <v>3</v>
      </c>
      <c r="BY153" s="175">
        <v>3</v>
      </c>
      <c r="BZ153" s="174"/>
      <c r="CA153" s="175"/>
      <c r="CB153" s="174">
        <v>1</v>
      </c>
      <c r="CC153" s="175"/>
      <c r="CD153" s="174"/>
      <c r="CE153" s="175"/>
      <c r="CF153" s="174">
        <v>2</v>
      </c>
      <c r="CG153" s="175"/>
      <c r="CH153" s="174"/>
      <c r="CI153" s="175"/>
      <c r="CJ153" s="177"/>
      <c r="CK153" s="155"/>
      <c r="CO153" s="149"/>
      <c r="CP153" s="156" t="s">
        <v>707</v>
      </c>
      <c r="CQ153" s="149">
        <v>0.23809523809523808</v>
      </c>
      <c r="CR153" s="149">
        <v>4.7619047619047616E-2</v>
      </c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</row>
    <row r="154" spans="1:136" ht="15" hidden="1" x14ac:dyDescent="0.25">
      <c r="A154" s="312"/>
      <c r="B154" s="168" t="s">
        <v>708</v>
      </c>
      <c r="C154" s="208"/>
      <c r="D154" s="175">
        <v>3</v>
      </c>
      <c r="E154" s="174"/>
      <c r="F154" s="175">
        <v>3</v>
      </c>
      <c r="G154" s="174"/>
      <c r="H154" s="175"/>
      <c r="I154" s="174"/>
      <c r="J154" s="175"/>
      <c r="K154" s="174"/>
      <c r="L154" s="175">
        <v>1</v>
      </c>
      <c r="M154" s="174"/>
      <c r="N154" s="175">
        <v>1</v>
      </c>
      <c r="O154" s="174"/>
      <c r="P154" s="175"/>
      <c r="Q154" s="174"/>
      <c r="R154" s="175"/>
      <c r="S154" s="174"/>
      <c r="T154" s="175"/>
      <c r="U154" s="174"/>
      <c r="V154" s="175"/>
      <c r="W154" s="174"/>
      <c r="X154" s="171"/>
      <c r="Y154" s="171"/>
      <c r="Z154" s="171"/>
      <c r="AA154" s="171"/>
      <c r="AB154" s="175"/>
      <c r="AC154" s="174"/>
      <c r="AD154" s="175"/>
      <c r="AE154" s="174"/>
      <c r="AF154" s="175"/>
      <c r="AG154" s="174"/>
      <c r="AH154" s="175"/>
      <c r="AI154" s="174"/>
      <c r="AJ154" s="175"/>
      <c r="AK154" s="174"/>
      <c r="AL154" s="175"/>
      <c r="AM154" s="174"/>
      <c r="AN154" s="175">
        <v>2</v>
      </c>
      <c r="AO154" s="174"/>
      <c r="AP154" s="175">
        <v>2</v>
      </c>
      <c r="AQ154" s="174"/>
      <c r="AR154" s="321"/>
      <c r="AS154" s="175"/>
      <c r="AT154" s="174"/>
      <c r="AU154" s="175"/>
      <c r="AV154" s="177"/>
      <c r="AW154" s="175"/>
      <c r="AX154" s="174"/>
      <c r="AY154" s="175"/>
      <c r="AZ154" s="177"/>
      <c r="BA154" s="175"/>
      <c r="BB154" s="174"/>
      <c r="BC154" s="175"/>
      <c r="BD154" s="177"/>
      <c r="BE154" s="175"/>
      <c r="BF154" s="174"/>
      <c r="BG154" s="175"/>
      <c r="BH154" s="177"/>
      <c r="BI154" s="175"/>
      <c r="BJ154" s="174"/>
      <c r="BK154" s="175"/>
      <c r="BL154" s="177"/>
      <c r="BM154" s="175"/>
      <c r="BN154" s="174"/>
      <c r="BO154" s="175"/>
      <c r="BP154" s="177"/>
      <c r="BQ154" s="175"/>
      <c r="BR154" s="174"/>
      <c r="BS154" s="175"/>
      <c r="BT154" s="174"/>
      <c r="BU154" s="217"/>
      <c r="BV154" s="174"/>
      <c r="BW154" s="175"/>
      <c r="BX154" s="174"/>
      <c r="BY154" s="175"/>
      <c r="BZ154" s="174"/>
      <c r="CA154" s="175"/>
      <c r="CB154" s="174"/>
      <c r="CC154" s="175"/>
      <c r="CD154" s="174"/>
      <c r="CE154" s="175"/>
      <c r="CF154" s="174"/>
      <c r="CG154" s="175"/>
      <c r="CH154" s="174"/>
      <c r="CI154" s="175"/>
      <c r="CJ154" s="177"/>
      <c r="CK154" s="155"/>
      <c r="CO154" s="149"/>
      <c r="CP154" s="156" t="s">
        <v>708</v>
      </c>
      <c r="CQ154" s="149">
        <v>0.14285714285714285</v>
      </c>
      <c r="CR154" s="149">
        <v>4.7619047619047616E-2</v>
      </c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</row>
    <row r="155" spans="1:136" ht="15" hidden="1" x14ac:dyDescent="0.25">
      <c r="A155" s="312"/>
      <c r="B155" s="168" t="s">
        <v>709</v>
      </c>
      <c r="C155" s="208"/>
      <c r="D155" s="175"/>
      <c r="E155" s="174"/>
      <c r="F155" s="175"/>
      <c r="G155" s="174"/>
      <c r="H155" s="175"/>
      <c r="I155" s="174"/>
      <c r="J155" s="175"/>
      <c r="K155" s="174"/>
      <c r="L155" s="175"/>
      <c r="M155" s="174"/>
      <c r="N155" s="175"/>
      <c r="O155" s="174"/>
      <c r="P155" s="175"/>
      <c r="Q155" s="174"/>
      <c r="R155" s="175"/>
      <c r="S155" s="174"/>
      <c r="T155" s="175"/>
      <c r="U155" s="174"/>
      <c r="V155" s="175"/>
      <c r="W155" s="174"/>
      <c r="X155" s="175"/>
      <c r="Y155" s="174"/>
      <c r="Z155" s="175"/>
      <c r="AA155" s="174"/>
      <c r="AB155" s="171"/>
      <c r="AC155" s="171"/>
      <c r="AD155" s="171"/>
      <c r="AE155" s="171"/>
      <c r="AF155" s="175"/>
      <c r="AG155" s="174"/>
      <c r="AH155" s="175"/>
      <c r="AI155" s="174"/>
      <c r="AJ155" s="175"/>
      <c r="AK155" s="174"/>
      <c r="AL155" s="175"/>
      <c r="AM155" s="174"/>
      <c r="AN155" s="175"/>
      <c r="AO155" s="174"/>
      <c r="AP155" s="175"/>
      <c r="AQ155" s="174"/>
      <c r="AR155" s="321"/>
      <c r="AS155" s="175"/>
      <c r="AT155" s="174"/>
      <c r="AU155" s="175"/>
      <c r="AV155" s="177"/>
      <c r="AW155" s="175"/>
      <c r="AX155" s="174"/>
      <c r="AY155" s="175"/>
      <c r="AZ155" s="177"/>
      <c r="BA155" s="175"/>
      <c r="BB155" s="174"/>
      <c r="BC155" s="175"/>
      <c r="BD155" s="177"/>
      <c r="BE155" s="175"/>
      <c r="BF155" s="174"/>
      <c r="BG155" s="175"/>
      <c r="BH155" s="177"/>
      <c r="BI155" s="175"/>
      <c r="BJ155" s="174"/>
      <c r="BK155" s="175"/>
      <c r="BL155" s="177"/>
      <c r="BM155" s="175"/>
      <c r="BN155" s="174"/>
      <c r="BO155" s="175"/>
      <c r="BP155" s="177"/>
      <c r="BQ155" s="175"/>
      <c r="BR155" s="174"/>
      <c r="BS155" s="175"/>
      <c r="BT155" s="174"/>
      <c r="BU155" s="217"/>
      <c r="BV155" s="174"/>
      <c r="BW155" s="175"/>
      <c r="BX155" s="174"/>
      <c r="BY155" s="175"/>
      <c r="BZ155" s="174"/>
      <c r="CA155" s="175"/>
      <c r="CB155" s="174"/>
      <c r="CC155" s="175"/>
      <c r="CD155" s="174"/>
      <c r="CE155" s="175"/>
      <c r="CF155" s="174"/>
      <c r="CG155" s="175"/>
      <c r="CH155" s="174"/>
      <c r="CI155" s="175"/>
      <c r="CJ155" s="177"/>
      <c r="CK155" s="155"/>
      <c r="CO155" s="149"/>
      <c r="CP155" s="156" t="s">
        <v>709</v>
      </c>
      <c r="CQ155" s="149">
        <v>0</v>
      </c>
      <c r="CR155" s="149">
        <v>0.2857142857142857</v>
      </c>
      <c r="CS155" s="149"/>
      <c r="CT155" s="149"/>
      <c r="CU155" s="149"/>
      <c r="CV155" s="149"/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9"/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49"/>
      <c r="DZ155" s="149"/>
      <c r="EA155" s="149"/>
      <c r="EB155" s="149"/>
      <c r="EC155" s="149"/>
      <c r="ED155" s="149"/>
      <c r="EE155" s="149"/>
      <c r="EF155" s="149"/>
    </row>
    <row r="156" spans="1:136" ht="15" hidden="1" x14ac:dyDescent="0.25">
      <c r="A156" s="312"/>
      <c r="B156" s="168" t="s">
        <v>710</v>
      </c>
      <c r="C156" s="208"/>
      <c r="D156" s="175"/>
      <c r="E156" s="174"/>
      <c r="F156" s="175">
        <v>3</v>
      </c>
      <c r="G156" s="174"/>
      <c r="H156" s="175"/>
      <c r="I156" s="174"/>
      <c r="J156" s="175"/>
      <c r="K156" s="174"/>
      <c r="L156" s="175"/>
      <c r="M156" s="174"/>
      <c r="N156" s="175"/>
      <c r="O156" s="174"/>
      <c r="P156" s="175"/>
      <c r="Q156" s="174">
        <v>1</v>
      </c>
      <c r="R156" s="175"/>
      <c r="S156" s="174"/>
      <c r="T156" s="175">
        <v>1</v>
      </c>
      <c r="U156" s="174"/>
      <c r="V156" s="175">
        <v>1</v>
      </c>
      <c r="W156" s="174"/>
      <c r="X156" s="175">
        <v>2</v>
      </c>
      <c r="Y156" s="174"/>
      <c r="Z156" s="175">
        <v>2</v>
      </c>
      <c r="AA156" s="174"/>
      <c r="AB156" s="175"/>
      <c r="AC156" s="174"/>
      <c r="AD156" s="175"/>
      <c r="AE156" s="174"/>
      <c r="AF156" s="171"/>
      <c r="AG156" s="171"/>
      <c r="AH156" s="171"/>
      <c r="AI156" s="171"/>
      <c r="AJ156" s="175">
        <v>3</v>
      </c>
      <c r="AK156" s="174"/>
      <c r="AL156" s="175"/>
      <c r="AM156" s="174"/>
      <c r="AN156" s="175"/>
      <c r="AO156" s="174">
        <v>2</v>
      </c>
      <c r="AP156" s="175"/>
      <c r="AQ156" s="174"/>
      <c r="AR156" s="321"/>
      <c r="AS156" s="175"/>
      <c r="AT156" s="174">
        <v>3</v>
      </c>
      <c r="AU156" s="175"/>
      <c r="AV156" s="177"/>
      <c r="AW156" s="175"/>
      <c r="AX156" s="174"/>
      <c r="AY156" s="175"/>
      <c r="AZ156" s="177"/>
      <c r="BA156" s="175"/>
      <c r="BB156" s="174"/>
      <c r="BC156" s="175"/>
      <c r="BD156" s="177"/>
      <c r="BE156" s="175"/>
      <c r="BF156" s="174"/>
      <c r="BG156" s="175"/>
      <c r="BH156" s="177"/>
      <c r="BI156" s="175"/>
      <c r="BJ156" s="174"/>
      <c r="BK156" s="175"/>
      <c r="BL156" s="177"/>
      <c r="BM156" s="175"/>
      <c r="BN156" s="174"/>
      <c r="BO156" s="175"/>
      <c r="BP156" s="177"/>
      <c r="BQ156" s="175"/>
      <c r="BR156" s="174"/>
      <c r="BS156" s="175"/>
      <c r="BT156" s="174"/>
      <c r="BU156" s="217"/>
      <c r="BV156" s="174"/>
      <c r="BW156" s="175"/>
      <c r="BX156" s="174"/>
      <c r="BY156" s="175"/>
      <c r="BZ156" s="174"/>
      <c r="CA156" s="175"/>
      <c r="CB156" s="174"/>
      <c r="CC156" s="175"/>
      <c r="CD156" s="174"/>
      <c r="CE156" s="175"/>
      <c r="CF156" s="174"/>
      <c r="CG156" s="175"/>
      <c r="CH156" s="174"/>
      <c r="CI156" s="175"/>
      <c r="CJ156" s="177"/>
      <c r="CK156" s="155"/>
      <c r="CO156" s="149"/>
      <c r="CP156" s="156" t="s">
        <v>710</v>
      </c>
      <c r="CQ156" s="149">
        <v>4.7619047619047616E-2</v>
      </c>
      <c r="CR156" s="149">
        <v>9.5238095238095233E-2</v>
      </c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9"/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49"/>
      <c r="DZ156" s="149"/>
      <c r="EA156" s="149"/>
      <c r="EB156" s="149"/>
      <c r="EC156" s="149"/>
      <c r="ED156" s="149"/>
      <c r="EE156" s="149"/>
      <c r="EF156" s="149"/>
    </row>
    <row r="157" spans="1:136" ht="15" hidden="1" x14ac:dyDescent="0.25">
      <c r="A157" s="312"/>
      <c r="B157" s="168" t="s">
        <v>711</v>
      </c>
      <c r="C157" s="208"/>
      <c r="D157" s="175">
        <v>2</v>
      </c>
      <c r="E157" s="174"/>
      <c r="F157" s="175"/>
      <c r="G157" s="174"/>
      <c r="H157" s="175"/>
      <c r="I157" s="174"/>
      <c r="J157" s="175"/>
      <c r="K157" s="174"/>
      <c r="L157" s="175"/>
      <c r="M157" s="174"/>
      <c r="N157" s="175"/>
      <c r="O157" s="174"/>
      <c r="P157" s="175"/>
      <c r="Q157" s="174"/>
      <c r="R157" s="175"/>
      <c r="S157" s="174">
        <v>3</v>
      </c>
      <c r="T157" s="175">
        <v>1</v>
      </c>
      <c r="U157" s="174"/>
      <c r="V157" s="175"/>
      <c r="W157" s="174"/>
      <c r="X157" s="175"/>
      <c r="Y157" s="174"/>
      <c r="Z157" s="175"/>
      <c r="AA157" s="174"/>
      <c r="AB157" s="175"/>
      <c r="AC157" s="174"/>
      <c r="AD157" s="175"/>
      <c r="AE157" s="174"/>
      <c r="AF157" s="175"/>
      <c r="AG157" s="174"/>
      <c r="AH157" s="175"/>
      <c r="AI157" s="174"/>
      <c r="AJ157" s="171"/>
      <c r="AK157" s="171"/>
      <c r="AL157" s="171"/>
      <c r="AM157" s="171"/>
      <c r="AN157" s="175">
        <v>3</v>
      </c>
      <c r="AO157" s="174"/>
      <c r="AP157" s="175"/>
      <c r="AQ157" s="174"/>
      <c r="AR157" s="321"/>
      <c r="AS157" s="175"/>
      <c r="AT157" s="174"/>
      <c r="AU157" s="175"/>
      <c r="AV157" s="177"/>
      <c r="AW157" s="175"/>
      <c r="AX157" s="174"/>
      <c r="AY157" s="175"/>
      <c r="AZ157" s="177"/>
      <c r="BA157" s="175"/>
      <c r="BB157" s="174">
        <v>1</v>
      </c>
      <c r="BC157" s="175"/>
      <c r="BD157" s="177">
        <v>1</v>
      </c>
      <c r="BE157" s="175"/>
      <c r="BF157" s="174"/>
      <c r="BG157" s="175"/>
      <c r="BH157" s="177"/>
      <c r="BI157" s="175"/>
      <c r="BJ157" s="174">
        <v>3</v>
      </c>
      <c r="BK157" s="175"/>
      <c r="BL157" s="177">
        <v>2</v>
      </c>
      <c r="BM157" s="175"/>
      <c r="BN157" s="174"/>
      <c r="BO157" s="175"/>
      <c r="BP157" s="177"/>
      <c r="BQ157" s="175"/>
      <c r="BR157" s="174">
        <v>2</v>
      </c>
      <c r="BS157" s="175"/>
      <c r="BT157" s="174"/>
      <c r="BU157" s="217"/>
      <c r="BV157" s="174"/>
      <c r="BW157" s="175"/>
      <c r="BX157" s="174"/>
      <c r="BY157" s="175"/>
      <c r="BZ157" s="174"/>
      <c r="CA157" s="175"/>
      <c r="CB157" s="174"/>
      <c r="CC157" s="175"/>
      <c r="CD157" s="174"/>
      <c r="CE157" s="175"/>
      <c r="CF157" s="174"/>
      <c r="CG157" s="175"/>
      <c r="CH157" s="174"/>
      <c r="CI157" s="175"/>
      <c r="CJ157" s="177"/>
      <c r="CK157" s="155"/>
      <c r="CO157" s="149"/>
      <c r="CP157" s="156" t="s">
        <v>711</v>
      </c>
      <c r="CQ157" s="149">
        <v>0.23809523809523808</v>
      </c>
      <c r="CR157" s="149">
        <v>0</v>
      </c>
      <c r="CS157" s="149"/>
      <c r="CT157" s="149"/>
      <c r="CU157" s="149"/>
      <c r="CV157" s="149"/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9"/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49"/>
      <c r="DZ157" s="149"/>
      <c r="EA157" s="149"/>
      <c r="EB157" s="149"/>
      <c r="EC157" s="149"/>
      <c r="ED157" s="149"/>
      <c r="EE157" s="149"/>
      <c r="EF157" s="149"/>
    </row>
    <row r="158" spans="1:136" ht="15" hidden="1" x14ac:dyDescent="0.25">
      <c r="A158" s="312"/>
      <c r="B158" s="168" t="s">
        <v>712</v>
      </c>
      <c r="C158" s="208"/>
      <c r="D158" s="175">
        <v>3</v>
      </c>
      <c r="E158" s="174"/>
      <c r="F158" s="175">
        <v>2</v>
      </c>
      <c r="G158" s="174"/>
      <c r="H158" s="175"/>
      <c r="I158" s="174"/>
      <c r="J158" s="175"/>
      <c r="K158" s="174">
        <v>2</v>
      </c>
      <c r="L158" s="175">
        <v>1</v>
      </c>
      <c r="M158" s="174"/>
      <c r="N158" s="175">
        <v>1</v>
      </c>
      <c r="O158" s="174"/>
      <c r="P158" s="175"/>
      <c r="Q158" s="174"/>
      <c r="R158" s="175"/>
      <c r="S158" s="174"/>
      <c r="T158" s="175"/>
      <c r="U158" s="174"/>
      <c r="V158" s="175"/>
      <c r="W158" s="174"/>
      <c r="X158" s="175"/>
      <c r="Y158" s="174"/>
      <c r="Z158" s="175">
        <v>3</v>
      </c>
      <c r="AA158" s="174"/>
      <c r="AB158" s="175"/>
      <c r="AC158" s="174"/>
      <c r="AD158" s="175"/>
      <c r="AE158" s="174">
        <v>1</v>
      </c>
      <c r="AF158" s="175"/>
      <c r="AG158" s="174"/>
      <c r="AH158" s="175"/>
      <c r="AI158" s="174"/>
      <c r="AJ158" s="175">
        <v>2</v>
      </c>
      <c r="AK158" s="174"/>
      <c r="AL158" s="175"/>
      <c r="AM158" s="174"/>
      <c r="AN158" s="171"/>
      <c r="AO158" s="171"/>
      <c r="AP158" s="171"/>
      <c r="AQ158" s="171"/>
      <c r="AR158" s="321"/>
      <c r="AS158" s="175"/>
      <c r="AT158" s="174"/>
      <c r="AU158" s="175"/>
      <c r="AV158" s="177"/>
      <c r="AW158" s="175"/>
      <c r="AX158" s="174"/>
      <c r="AY158" s="175"/>
      <c r="AZ158" s="177"/>
      <c r="BA158" s="175"/>
      <c r="BB158" s="174"/>
      <c r="BC158" s="175"/>
      <c r="BD158" s="177"/>
      <c r="BE158" s="175"/>
      <c r="BF158" s="174"/>
      <c r="BG158" s="175"/>
      <c r="BH158" s="177"/>
      <c r="BI158" s="175"/>
      <c r="BJ158" s="174">
        <v>1</v>
      </c>
      <c r="BK158" s="175"/>
      <c r="BL158" s="177"/>
      <c r="BM158" s="175"/>
      <c r="BN158" s="174"/>
      <c r="BO158" s="175"/>
      <c r="BP158" s="177"/>
      <c r="BQ158" s="175"/>
      <c r="BR158" s="174">
        <v>2</v>
      </c>
      <c r="BS158" s="175"/>
      <c r="BT158" s="174"/>
      <c r="BU158" s="217"/>
      <c r="BV158" s="174"/>
      <c r="BW158" s="175"/>
      <c r="BX158" s="174"/>
      <c r="BY158" s="175"/>
      <c r="BZ158" s="174">
        <v>3</v>
      </c>
      <c r="CA158" s="175"/>
      <c r="CB158" s="174"/>
      <c r="CC158" s="175"/>
      <c r="CD158" s="174"/>
      <c r="CE158" s="175"/>
      <c r="CF158" s="174"/>
      <c r="CG158" s="175"/>
      <c r="CH158" s="174"/>
      <c r="CI158" s="175"/>
      <c r="CJ158" s="177"/>
      <c r="CK158" s="155"/>
      <c r="CO158" s="149"/>
      <c r="CP158" s="156" t="s">
        <v>712</v>
      </c>
      <c r="CQ158" s="149">
        <v>0.2857142857142857</v>
      </c>
      <c r="CR158" s="149">
        <v>0.2857142857142857</v>
      </c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</row>
    <row r="159" spans="1:136" ht="15" hidden="1" x14ac:dyDescent="0.25">
      <c r="A159" s="312"/>
      <c r="B159" s="168"/>
      <c r="C159" s="208"/>
      <c r="D159" s="282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321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280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281"/>
      <c r="CK159" s="155"/>
      <c r="CO159" s="149"/>
      <c r="CP159" s="156" t="s">
        <v>713</v>
      </c>
      <c r="CQ159" s="149">
        <v>0.14285714285714285</v>
      </c>
      <c r="CR159" s="149">
        <v>4.7619047619047616E-2</v>
      </c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</row>
    <row r="160" spans="1:136" ht="15" hidden="1" x14ac:dyDescent="0.25">
      <c r="A160" s="312"/>
      <c r="B160" s="168" t="s">
        <v>713</v>
      </c>
      <c r="C160" s="208"/>
      <c r="D160" s="175"/>
      <c r="E160" s="174"/>
      <c r="F160" s="175"/>
      <c r="G160" s="174"/>
      <c r="H160" s="175"/>
      <c r="I160" s="174"/>
      <c r="J160" s="175"/>
      <c r="K160" s="174"/>
      <c r="L160" s="175"/>
      <c r="M160" s="174">
        <v>2</v>
      </c>
      <c r="N160" s="175"/>
      <c r="O160" s="174">
        <v>2</v>
      </c>
      <c r="P160" s="175"/>
      <c r="Q160" s="174">
        <v>1</v>
      </c>
      <c r="R160" s="175"/>
      <c r="S160" s="174">
        <v>1</v>
      </c>
      <c r="T160" s="175"/>
      <c r="U160" s="174"/>
      <c r="V160" s="175"/>
      <c r="W160" s="174"/>
      <c r="X160" s="175"/>
      <c r="Y160" s="174">
        <v>3</v>
      </c>
      <c r="Z160" s="175"/>
      <c r="AA160" s="174">
        <v>3</v>
      </c>
      <c r="AB160" s="175"/>
      <c r="AC160" s="174"/>
      <c r="AD160" s="175"/>
      <c r="AE160" s="174"/>
      <c r="AF160" s="175"/>
      <c r="AG160" s="174"/>
      <c r="AH160" s="175"/>
      <c r="AI160" s="174"/>
      <c r="AJ160" s="175"/>
      <c r="AK160" s="174"/>
      <c r="AL160" s="175"/>
      <c r="AM160" s="174"/>
      <c r="AN160" s="175"/>
      <c r="AO160" s="174"/>
      <c r="AP160" s="175"/>
      <c r="AQ160" s="174"/>
      <c r="AR160" s="321"/>
      <c r="AS160" s="171"/>
      <c r="AT160" s="171"/>
      <c r="AU160" s="171"/>
      <c r="AV160" s="171"/>
      <c r="AW160" s="173"/>
      <c r="AX160" s="174"/>
      <c r="AY160" s="175"/>
      <c r="AZ160" s="174"/>
      <c r="BA160" s="173">
        <v>1</v>
      </c>
      <c r="BB160" s="174"/>
      <c r="BC160" s="175">
        <v>1</v>
      </c>
      <c r="BD160" s="174"/>
      <c r="BE160" s="173"/>
      <c r="BF160" s="174"/>
      <c r="BG160" s="175"/>
      <c r="BH160" s="174"/>
      <c r="BI160" s="173"/>
      <c r="BJ160" s="174"/>
      <c r="BK160" s="175"/>
      <c r="BL160" s="174"/>
      <c r="BM160" s="173">
        <v>2</v>
      </c>
      <c r="BN160" s="174"/>
      <c r="BO160" s="175">
        <v>2</v>
      </c>
      <c r="BP160" s="174"/>
      <c r="BQ160" s="173"/>
      <c r="BR160" s="174"/>
      <c r="BS160" s="175"/>
      <c r="BT160" s="174"/>
      <c r="BU160" s="218"/>
      <c r="BV160" s="174"/>
      <c r="BW160" s="175"/>
      <c r="BX160" s="174"/>
      <c r="BY160" s="175"/>
      <c r="BZ160" s="174"/>
      <c r="CA160" s="175"/>
      <c r="CB160" s="174"/>
      <c r="CC160" s="175"/>
      <c r="CD160" s="174"/>
      <c r="CE160" s="175"/>
      <c r="CF160" s="174"/>
      <c r="CG160" s="175">
        <v>3</v>
      </c>
      <c r="CH160" s="174"/>
      <c r="CI160" s="175">
        <v>3</v>
      </c>
      <c r="CJ160" s="177"/>
      <c r="CK160" s="155"/>
      <c r="CO160" s="149"/>
      <c r="CP160" s="156" t="s">
        <v>714</v>
      </c>
      <c r="CQ160" s="149">
        <v>0.19047619047619047</v>
      </c>
      <c r="CR160" s="149">
        <v>4.7619047619047616E-2</v>
      </c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</row>
    <row r="161" spans="1:136" ht="15" hidden="1" x14ac:dyDescent="0.25">
      <c r="A161" s="312"/>
      <c r="B161" s="168" t="s">
        <v>714</v>
      </c>
      <c r="C161" s="208"/>
      <c r="D161" s="175"/>
      <c r="E161" s="174"/>
      <c r="F161" s="175"/>
      <c r="G161" s="174"/>
      <c r="H161" s="175"/>
      <c r="I161" s="174"/>
      <c r="J161" s="175"/>
      <c r="K161" s="174"/>
      <c r="L161" s="175"/>
      <c r="M161" s="174"/>
      <c r="N161" s="175"/>
      <c r="O161" s="174"/>
      <c r="P161" s="175"/>
      <c r="Q161" s="174">
        <v>1</v>
      </c>
      <c r="R161" s="175"/>
      <c r="S161" s="174">
        <v>2</v>
      </c>
      <c r="T161" s="175"/>
      <c r="U161" s="174"/>
      <c r="V161" s="175"/>
      <c r="W161" s="174"/>
      <c r="X161" s="175"/>
      <c r="Y161" s="174"/>
      <c r="Z161" s="175"/>
      <c r="AA161" s="174"/>
      <c r="AB161" s="175"/>
      <c r="AC161" s="174"/>
      <c r="AD161" s="175"/>
      <c r="AE161" s="174"/>
      <c r="AF161" s="175"/>
      <c r="AG161" s="174"/>
      <c r="AH161" s="175"/>
      <c r="AI161" s="174"/>
      <c r="AJ161" s="175"/>
      <c r="AK161" s="174"/>
      <c r="AL161" s="175"/>
      <c r="AM161" s="174"/>
      <c r="AN161" s="175"/>
      <c r="AO161" s="174">
        <v>3</v>
      </c>
      <c r="AP161" s="175"/>
      <c r="AQ161" s="174">
        <v>3</v>
      </c>
      <c r="AR161" s="321"/>
      <c r="AS161" s="175"/>
      <c r="AT161" s="174"/>
      <c r="AU161" s="175">
        <v>3</v>
      </c>
      <c r="AV161" s="174"/>
      <c r="AW161" s="171"/>
      <c r="AX161" s="171"/>
      <c r="AY161" s="171"/>
      <c r="AZ161" s="171"/>
      <c r="BA161" s="175"/>
      <c r="BB161" s="174"/>
      <c r="BC161" s="175"/>
      <c r="BD161" s="174"/>
      <c r="BE161" s="175"/>
      <c r="BF161" s="174"/>
      <c r="BG161" s="175"/>
      <c r="BH161" s="174"/>
      <c r="BI161" s="175"/>
      <c r="BJ161" s="174">
        <v>2</v>
      </c>
      <c r="BK161" s="175"/>
      <c r="BL161" s="174">
        <v>1</v>
      </c>
      <c r="BM161" s="175">
        <v>1</v>
      </c>
      <c r="BN161" s="174"/>
      <c r="BO161" s="175">
        <v>1</v>
      </c>
      <c r="BP161" s="174"/>
      <c r="BQ161" s="175"/>
      <c r="BR161" s="174"/>
      <c r="BS161" s="175"/>
      <c r="BT161" s="174"/>
      <c r="BU161" s="217">
        <v>2</v>
      </c>
      <c r="BV161" s="174"/>
      <c r="BW161" s="175"/>
      <c r="BX161" s="174"/>
      <c r="BY161" s="175"/>
      <c r="BZ161" s="174"/>
      <c r="CA161" s="175"/>
      <c r="CB161" s="174"/>
      <c r="CC161" s="175"/>
      <c r="CD161" s="174"/>
      <c r="CE161" s="175"/>
      <c r="CF161" s="174"/>
      <c r="CG161" s="175">
        <v>3</v>
      </c>
      <c r="CH161" s="174"/>
      <c r="CI161" s="175">
        <v>2</v>
      </c>
      <c r="CJ161" s="177"/>
      <c r="CK161" s="155"/>
      <c r="CO161" s="149"/>
      <c r="CP161" s="156" t="s">
        <v>715</v>
      </c>
      <c r="CQ161" s="149">
        <v>9.5238095238095233E-2</v>
      </c>
      <c r="CR161" s="149">
        <v>0.14285714285714285</v>
      </c>
      <c r="CS161" s="149"/>
      <c r="CT161" s="149"/>
      <c r="CU161" s="149"/>
      <c r="CV161" s="149"/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9"/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49"/>
      <c r="DZ161" s="149"/>
      <c r="EA161" s="149"/>
      <c r="EB161" s="149"/>
      <c r="EC161" s="149"/>
      <c r="ED161" s="149"/>
      <c r="EE161" s="149"/>
      <c r="EF161" s="149"/>
    </row>
    <row r="162" spans="1:136" ht="15" hidden="1" x14ac:dyDescent="0.25">
      <c r="A162" s="312"/>
      <c r="B162" s="168" t="s">
        <v>715</v>
      </c>
      <c r="C162" s="208"/>
      <c r="D162" s="175"/>
      <c r="E162" s="174"/>
      <c r="F162" s="175"/>
      <c r="G162" s="174"/>
      <c r="H162" s="175"/>
      <c r="I162" s="174"/>
      <c r="J162" s="175"/>
      <c r="K162" s="174"/>
      <c r="L162" s="175"/>
      <c r="M162" s="174"/>
      <c r="N162" s="175"/>
      <c r="O162" s="174"/>
      <c r="P162" s="175"/>
      <c r="Q162" s="174">
        <v>1</v>
      </c>
      <c r="R162" s="175"/>
      <c r="S162" s="174">
        <v>1</v>
      </c>
      <c r="T162" s="175"/>
      <c r="U162" s="174"/>
      <c r="V162" s="175"/>
      <c r="W162" s="174"/>
      <c r="X162" s="175"/>
      <c r="Y162" s="174"/>
      <c r="Z162" s="175"/>
      <c r="AA162" s="174"/>
      <c r="AB162" s="175"/>
      <c r="AC162" s="174"/>
      <c r="AD162" s="175"/>
      <c r="AE162" s="174"/>
      <c r="AF162" s="175"/>
      <c r="AG162" s="174">
        <v>2</v>
      </c>
      <c r="AH162" s="175"/>
      <c r="AI162" s="174">
        <v>2</v>
      </c>
      <c r="AJ162" s="175"/>
      <c r="AK162" s="174"/>
      <c r="AL162" s="175"/>
      <c r="AM162" s="174"/>
      <c r="AN162" s="175"/>
      <c r="AO162" s="174">
        <v>3</v>
      </c>
      <c r="AP162" s="175"/>
      <c r="AQ162" s="174">
        <v>3</v>
      </c>
      <c r="AR162" s="321"/>
      <c r="AS162" s="175"/>
      <c r="AT162" s="174"/>
      <c r="AU162" s="175"/>
      <c r="AV162" s="174"/>
      <c r="AW162" s="175">
        <v>1</v>
      </c>
      <c r="AX162" s="174"/>
      <c r="AY162" s="175">
        <v>1</v>
      </c>
      <c r="AZ162" s="174"/>
      <c r="BA162" s="171"/>
      <c r="BB162" s="171"/>
      <c r="BC162" s="171"/>
      <c r="BD162" s="171"/>
      <c r="BE162" s="175">
        <v>2</v>
      </c>
      <c r="BF162" s="174"/>
      <c r="BG162" s="175">
        <v>2</v>
      </c>
      <c r="BH162" s="174"/>
      <c r="BI162" s="175"/>
      <c r="BJ162" s="174"/>
      <c r="BK162" s="175"/>
      <c r="BL162" s="174"/>
      <c r="BM162" s="175"/>
      <c r="BN162" s="174"/>
      <c r="BO162" s="175"/>
      <c r="BP162" s="174"/>
      <c r="BQ162" s="175"/>
      <c r="BR162" s="174"/>
      <c r="BS162" s="175"/>
      <c r="BT162" s="174"/>
      <c r="BU162" s="217">
        <v>3</v>
      </c>
      <c r="BV162" s="174"/>
      <c r="BW162" s="175">
        <v>3</v>
      </c>
      <c r="BX162" s="174"/>
      <c r="BY162" s="175"/>
      <c r="BZ162" s="174"/>
      <c r="CA162" s="175"/>
      <c r="CB162" s="174"/>
      <c r="CC162" s="175"/>
      <c r="CD162" s="174"/>
      <c r="CE162" s="175"/>
      <c r="CF162" s="174"/>
      <c r="CG162" s="175"/>
      <c r="CH162" s="174"/>
      <c r="CI162" s="175"/>
      <c r="CJ162" s="177"/>
      <c r="CK162" s="155"/>
      <c r="CO162" s="149"/>
      <c r="CP162" s="156" t="s">
        <v>716</v>
      </c>
      <c r="CQ162" s="149">
        <v>0.14285714285714285</v>
      </c>
      <c r="CR162" s="149">
        <v>4.7619047619047616E-2</v>
      </c>
      <c r="CS162" s="149"/>
      <c r="CT162" s="149"/>
      <c r="CU162" s="149"/>
      <c r="CV162" s="149"/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9"/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49"/>
      <c r="DZ162" s="149"/>
      <c r="EA162" s="149"/>
      <c r="EB162" s="149"/>
      <c r="EC162" s="149"/>
      <c r="ED162" s="149"/>
      <c r="EE162" s="149"/>
      <c r="EF162" s="149"/>
    </row>
    <row r="163" spans="1:136" ht="15" hidden="1" x14ac:dyDescent="0.25">
      <c r="A163" s="312"/>
      <c r="B163" s="168" t="s">
        <v>716</v>
      </c>
      <c r="C163" s="208"/>
      <c r="D163" s="175"/>
      <c r="E163" s="174"/>
      <c r="F163" s="175"/>
      <c r="G163" s="174"/>
      <c r="H163" s="175"/>
      <c r="I163" s="174"/>
      <c r="J163" s="175"/>
      <c r="K163" s="174"/>
      <c r="L163" s="175"/>
      <c r="M163" s="174"/>
      <c r="N163" s="175"/>
      <c r="O163" s="174"/>
      <c r="P163" s="175"/>
      <c r="Q163" s="174">
        <v>1</v>
      </c>
      <c r="R163" s="175"/>
      <c r="S163" s="174"/>
      <c r="T163" s="175"/>
      <c r="U163" s="174"/>
      <c r="V163" s="175"/>
      <c r="W163" s="174"/>
      <c r="X163" s="175"/>
      <c r="Y163" s="174"/>
      <c r="Z163" s="175"/>
      <c r="AA163" s="174"/>
      <c r="AB163" s="175"/>
      <c r="AC163" s="174"/>
      <c r="AD163" s="175"/>
      <c r="AE163" s="174"/>
      <c r="AF163" s="175"/>
      <c r="AG163" s="174">
        <v>3</v>
      </c>
      <c r="AH163" s="175"/>
      <c r="AI163" s="174"/>
      <c r="AJ163" s="175"/>
      <c r="AK163" s="174"/>
      <c r="AL163" s="175"/>
      <c r="AM163" s="174"/>
      <c r="AN163" s="175"/>
      <c r="AO163" s="174">
        <v>2</v>
      </c>
      <c r="AP163" s="175"/>
      <c r="AQ163" s="174"/>
      <c r="AR163" s="321"/>
      <c r="AS163" s="175"/>
      <c r="AT163" s="174"/>
      <c r="AU163" s="175">
        <v>1</v>
      </c>
      <c r="AV163" s="174"/>
      <c r="AW163" s="175">
        <v>2</v>
      </c>
      <c r="AX163" s="174"/>
      <c r="AY163" s="175"/>
      <c r="AZ163" s="174"/>
      <c r="BA163" s="175">
        <v>1</v>
      </c>
      <c r="BB163" s="174"/>
      <c r="BC163" s="175">
        <v>2</v>
      </c>
      <c r="BD163" s="174"/>
      <c r="BE163" s="171"/>
      <c r="BF163" s="171"/>
      <c r="BG163" s="171"/>
      <c r="BH163" s="171"/>
      <c r="BI163" s="175">
        <v>3</v>
      </c>
      <c r="BJ163" s="174"/>
      <c r="BK163" s="175"/>
      <c r="BL163" s="174">
        <v>1</v>
      </c>
      <c r="BM163" s="175"/>
      <c r="BN163" s="174"/>
      <c r="BO163" s="175"/>
      <c r="BP163" s="174"/>
      <c r="BQ163" s="175"/>
      <c r="BR163" s="174"/>
      <c r="BS163" s="175"/>
      <c r="BT163" s="174"/>
      <c r="BU163" s="217"/>
      <c r="BV163" s="174"/>
      <c r="BW163" s="175"/>
      <c r="BX163" s="174"/>
      <c r="BY163" s="175"/>
      <c r="BZ163" s="174"/>
      <c r="CA163" s="175"/>
      <c r="CB163" s="174"/>
      <c r="CC163" s="175"/>
      <c r="CD163" s="174"/>
      <c r="CE163" s="175"/>
      <c r="CF163" s="174"/>
      <c r="CG163" s="175"/>
      <c r="CH163" s="174"/>
      <c r="CI163" s="175"/>
      <c r="CJ163" s="177"/>
      <c r="CK163" s="155"/>
      <c r="CO163" s="149"/>
      <c r="CP163" s="156" t="s">
        <v>717</v>
      </c>
      <c r="CQ163" s="149">
        <v>9.5238095238095233E-2</v>
      </c>
      <c r="CR163" s="149">
        <v>0.33333333333333331</v>
      </c>
      <c r="CS163" s="149"/>
      <c r="CT163" s="149"/>
      <c r="CU163" s="149"/>
      <c r="CV163" s="149"/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9"/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49"/>
      <c r="DZ163" s="149"/>
      <c r="EA163" s="149"/>
      <c r="EB163" s="149"/>
      <c r="EC163" s="149"/>
      <c r="ED163" s="149"/>
      <c r="EE163" s="149"/>
      <c r="EF163" s="149"/>
    </row>
    <row r="164" spans="1:136" ht="15" hidden="1" x14ac:dyDescent="0.25">
      <c r="A164" s="312"/>
      <c r="B164" s="168" t="s">
        <v>717</v>
      </c>
      <c r="C164" s="208"/>
      <c r="D164" s="175"/>
      <c r="E164" s="174"/>
      <c r="F164" s="175"/>
      <c r="G164" s="174"/>
      <c r="H164" s="175"/>
      <c r="I164" s="174"/>
      <c r="J164" s="175"/>
      <c r="K164" s="174"/>
      <c r="L164" s="175"/>
      <c r="M164" s="174">
        <v>3</v>
      </c>
      <c r="N164" s="175"/>
      <c r="O164" s="174"/>
      <c r="P164" s="175"/>
      <c r="Q164" s="174">
        <v>1</v>
      </c>
      <c r="R164" s="175"/>
      <c r="S164" s="174"/>
      <c r="T164" s="175"/>
      <c r="U164" s="174"/>
      <c r="V164" s="175"/>
      <c r="W164" s="174"/>
      <c r="X164" s="175"/>
      <c r="Y164" s="174"/>
      <c r="Z164" s="175"/>
      <c r="AA164" s="174"/>
      <c r="AB164" s="175"/>
      <c r="AC164" s="174">
        <v>2</v>
      </c>
      <c r="AD164" s="175"/>
      <c r="AE164" s="174"/>
      <c r="AF164" s="175"/>
      <c r="AG164" s="174"/>
      <c r="AH164" s="175"/>
      <c r="AI164" s="174"/>
      <c r="AJ164" s="175"/>
      <c r="AK164" s="174"/>
      <c r="AL164" s="175"/>
      <c r="AM164" s="174"/>
      <c r="AN164" s="175"/>
      <c r="AO164" s="174"/>
      <c r="AP164" s="175"/>
      <c r="AQ164" s="174"/>
      <c r="AR164" s="321"/>
      <c r="AS164" s="175"/>
      <c r="AT164" s="174"/>
      <c r="AU164" s="175"/>
      <c r="AV164" s="174"/>
      <c r="AW164" s="175">
        <v>1</v>
      </c>
      <c r="AX164" s="174"/>
      <c r="AY164" s="175">
        <v>1</v>
      </c>
      <c r="AZ164" s="174"/>
      <c r="BA164" s="175"/>
      <c r="BB164" s="174"/>
      <c r="BC164" s="175"/>
      <c r="BD164" s="174"/>
      <c r="BE164" s="175"/>
      <c r="BF164" s="174"/>
      <c r="BG164" s="175"/>
      <c r="BH164" s="174"/>
      <c r="BI164" s="171"/>
      <c r="BJ164" s="171"/>
      <c r="BK164" s="171"/>
      <c r="BL164" s="171"/>
      <c r="BM164" s="175"/>
      <c r="BN164" s="174"/>
      <c r="BO164" s="175"/>
      <c r="BP164" s="174"/>
      <c r="BQ164" s="175"/>
      <c r="BR164" s="174"/>
      <c r="BS164" s="175"/>
      <c r="BT164" s="174"/>
      <c r="BU164" s="217">
        <v>2</v>
      </c>
      <c r="BV164" s="174"/>
      <c r="BW164" s="175"/>
      <c r="BX164" s="174"/>
      <c r="BY164" s="175"/>
      <c r="BZ164" s="174"/>
      <c r="CA164" s="175"/>
      <c r="CB164" s="174"/>
      <c r="CC164" s="175"/>
      <c r="CD164" s="174"/>
      <c r="CE164" s="175">
        <v>2</v>
      </c>
      <c r="CF164" s="174"/>
      <c r="CG164" s="175">
        <v>3</v>
      </c>
      <c r="CH164" s="174"/>
      <c r="CI164" s="175">
        <v>3</v>
      </c>
      <c r="CJ164" s="177"/>
      <c r="CK164" s="155"/>
      <c r="CO164" s="149"/>
      <c r="CP164" s="156" t="s">
        <v>718</v>
      </c>
      <c r="CQ164" s="149">
        <v>0.23809523809523808</v>
      </c>
      <c r="CR164" s="149">
        <v>0</v>
      </c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9"/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49"/>
      <c r="DZ164" s="149"/>
      <c r="EA164" s="149"/>
      <c r="EB164" s="149"/>
      <c r="EC164" s="149"/>
      <c r="ED164" s="149"/>
      <c r="EE164" s="149"/>
      <c r="EF164" s="149"/>
    </row>
    <row r="165" spans="1:136" ht="15" hidden="1" x14ac:dyDescent="0.25">
      <c r="A165" s="312"/>
      <c r="B165" s="168" t="s">
        <v>718</v>
      </c>
      <c r="C165" s="208"/>
      <c r="D165" s="175">
        <v>3</v>
      </c>
      <c r="E165" s="174"/>
      <c r="F165" s="175"/>
      <c r="G165" s="174"/>
      <c r="H165" s="175"/>
      <c r="I165" s="174"/>
      <c r="J165" s="175"/>
      <c r="K165" s="174"/>
      <c r="L165" s="175"/>
      <c r="M165" s="174"/>
      <c r="N165" s="175"/>
      <c r="O165" s="174"/>
      <c r="P165" s="175"/>
      <c r="Q165" s="174"/>
      <c r="R165" s="175"/>
      <c r="S165" s="174"/>
      <c r="T165" s="175"/>
      <c r="U165" s="174"/>
      <c r="V165" s="175"/>
      <c r="W165" s="174"/>
      <c r="X165" s="175"/>
      <c r="Y165" s="174"/>
      <c r="Z165" s="175"/>
      <c r="AA165" s="174"/>
      <c r="AB165" s="175"/>
      <c r="AC165" s="174"/>
      <c r="AD165" s="175"/>
      <c r="AE165" s="174"/>
      <c r="AF165" s="175"/>
      <c r="AG165" s="174"/>
      <c r="AH165" s="175"/>
      <c r="AI165" s="174"/>
      <c r="AJ165" s="175">
        <v>2</v>
      </c>
      <c r="AK165" s="174"/>
      <c r="AL165" s="175"/>
      <c r="AM165" s="174"/>
      <c r="AN165" s="175"/>
      <c r="AO165" s="174"/>
      <c r="AP165" s="175"/>
      <c r="AQ165" s="174"/>
      <c r="AR165" s="321"/>
      <c r="AS165" s="175"/>
      <c r="AT165" s="174"/>
      <c r="AU165" s="175">
        <v>1</v>
      </c>
      <c r="AV165" s="174"/>
      <c r="AW165" s="175"/>
      <c r="AX165" s="174"/>
      <c r="AY165" s="175"/>
      <c r="AZ165" s="174"/>
      <c r="BA165" s="175"/>
      <c r="BB165" s="174"/>
      <c r="BC165" s="175"/>
      <c r="BD165" s="174"/>
      <c r="BE165" s="175"/>
      <c r="BF165" s="174"/>
      <c r="BG165" s="175"/>
      <c r="BH165" s="174"/>
      <c r="BI165" s="175"/>
      <c r="BJ165" s="174"/>
      <c r="BK165" s="175"/>
      <c r="BL165" s="174"/>
      <c r="BM165" s="171"/>
      <c r="BN165" s="171"/>
      <c r="BO165" s="171"/>
      <c r="BP165" s="171"/>
      <c r="BQ165" s="175"/>
      <c r="BR165" s="174"/>
      <c r="BS165" s="175"/>
      <c r="BT165" s="174"/>
      <c r="BU165" s="217"/>
      <c r="BV165" s="174"/>
      <c r="BW165" s="175"/>
      <c r="BX165" s="174"/>
      <c r="BY165" s="175"/>
      <c r="BZ165" s="174"/>
      <c r="CA165" s="175"/>
      <c r="CB165" s="174"/>
      <c r="CC165" s="175"/>
      <c r="CD165" s="174"/>
      <c r="CE165" s="175"/>
      <c r="CF165" s="174"/>
      <c r="CG165" s="175">
        <v>1</v>
      </c>
      <c r="CH165" s="174"/>
      <c r="CI165" s="175">
        <v>2</v>
      </c>
      <c r="CJ165" s="177"/>
      <c r="CK165" s="155"/>
      <c r="CO165" s="149"/>
      <c r="CP165" s="156" t="s">
        <v>719</v>
      </c>
      <c r="CQ165" s="149">
        <v>4.7619047619047616E-2</v>
      </c>
      <c r="CR165" s="149">
        <v>0.19047619047619047</v>
      </c>
      <c r="CS165" s="149"/>
      <c r="CT165" s="149"/>
      <c r="CU165" s="149"/>
      <c r="CV165" s="149"/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9"/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49"/>
      <c r="DZ165" s="149"/>
      <c r="EA165" s="149"/>
      <c r="EB165" s="149"/>
      <c r="EC165" s="149"/>
      <c r="ED165" s="149"/>
      <c r="EE165" s="149"/>
      <c r="EF165" s="149"/>
    </row>
    <row r="166" spans="1:136" ht="15" hidden="1" x14ac:dyDescent="0.25">
      <c r="A166" s="312"/>
      <c r="B166" s="168" t="s">
        <v>719</v>
      </c>
      <c r="C166" s="208"/>
      <c r="D166" s="175"/>
      <c r="E166" s="174"/>
      <c r="F166" s="175"/>
      <c r="G166" s="174"/>
      <c r="H166" s="175">
        <v>1</v>
      </c>
      <c r="I166" s="174"/>
      <c r="J166" s="175">
        <v>1</v>
      </c>
      <c r="K166" s="174"/>
      <c r="L166" s="175"/>
      <c r="M166" s="174">
        <v>1</v>
      </c>
      <c r="N166" s="175"/>
      <c r="O166" s="174"/>
      <c r="P166" s="175"/>
      <c r="Q166" s="174">
        <v>2</v>
      </c>
      <c r="R166" s="175"/>
      <c r="S166" s="174">
        <v>1</v>
      </c>
      <c r="T166" s="175"/>
      <c r="U166" s="174"/>
      <c r="V166" s="175"/>
      <c r="W166" s="174"/>
      <c r="X166" s="175"/>
      <c r="Y166" s="174"/>
      <c r="Z166" s="175"/>
      <c r="AA166" s="174">
        <v>2</v>
      </c>
      <c r="AB166" s="175"/>
      <c r="AC166" s="174">
        <v>3</v>
      </c>
      <c r="AD166" s="175"/>
      <c r="AE166" s="174"/>
      <c r="AF166" s="175"/>
      <c r="AG166" s="174"/>
      <c r="AH166" s="175"/>
      <c r="AI166" s="174"/>
      <c r="AJ166" s="175"/>
      <c r="AK166" s="174"/>
      <c r="AL166" s="175"/>
      <c r="AM166" s="174"/>
      <c r="AN166" s="175"/>
      <c r="AO166" s="174"/>
      <c r="AP166" s="175"/>
      <c r="AQ166" s="174">
        <v>3</v>
      </c>
      <c r="AR166" s="321"/>
      <c r="AS166" s="175"/>
      <c r="AT166" s="174"/>
      <c r="AU166" s="175"/>
      <c r="AV166" s="174"/>
      <c r="AW166" s="175">
        <v>2</v>
      </c>
      <c r="AX166" s="174"/>
      <c r="AY166" s="175"/>
      <c r="AZ166" s="174"/>
      <c r="BA166" s="175"/>
      <c r="BB166" s="174"/>
      <c r="BC166" s="175"/>
      <c r="BD166" s="174"/>
      <c r="BE166" s="175"/>
      <c r="BF166" s="174"/>
      <c r="BG166" s="175"/>
      <c r="BH166" s="174"/>
      <c r="BI166" s="175"/>
      <c r="BJ166" s="174"/>
      <c r="BK166" s="175"/>
      <c r="BL166" s="174"/>
      <c r="BM166" s="175"/>
      <c r="BN166" s="174"/>
      <c r="BO166" s="175"/>
      <c r="BP166" s="174"/>
      <c r="BQ166" s="171"/>
      <c r="BR166" s="171"/>
      <c r="BS166" s="171"/>
      <c r="BT166" s="171"/>
      <c r="BU166" s="217"/>
      <c r="BV166" s="174"/>
      <c r="BW166" s="175"/>
      <c r="BX166" s="174"/>
      <c r="BY166" s="175">
        <v>3</v>
      </c>
      <c r="BZ166" s="174"/>
      <c r="CA166" s="175">
        <v>2</v>
      </c>
      <c r="CB166" s="174"/>
      <c r="CC166" s="175"/>
      <c r="CD166" s="174"/>
      <c r="CE166" s="175"/>
      <c r="CF166" s="174"/>
      <c r="CG166" s="175"/>
      <c r="CH166" s="174"/>
      <c r="CI166" s="175">
        <v>3</v>
      </c>
      <c r="CJ166" s="177"/>
      <c r="CK166" s="155"/>
      <c r="CO166" s="149"/>
      <c r="CP166" s="156" t="s">
        <v>720</v>
      </c>
      <c r="CQ166" s="149">
        <v>0.19047619047619047</v>
      </c>
      <c r="CR166" s="149">
        <v>4.7619047619047616E-2</v>
      </c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</row>
    <row r="167" spans="1:136" ht="15" hidden="1" x14ac:dyDescent="0.25">
      <c r="A167" s="312"/>
      <c r="B167" s="168" t="s">
        <v>720</v>
      </c>
      <c r="C167" s="208"/>
      <c r="D167" s="175"/>
      <c r="E167" s="174"/>
      <c r="F167" s="175"/>
      <c r="G167" s="174"/>
      <c r="H167" s="175"/>
      <c r="I167" s="174"/>
      <c r="J167" s="175"/>
      <c r="K167" s="174"/>
      <c r="L167" s="175"/>
      <c r="M167" s="174"/>
      <c r="N167" s="175"/>
      <c r="O167" s="174"/>
      <c r="P167" s="175"/>
      <c r="Q167" s="174">
        <v>1</v>
      </c>
      <c r="R167" s="175"/>
      <c r="S167" s="174">
        <v>1</v>
      </c>
      <c r="T167" s="175"/>
      <c r="U167" s="174"/>
      <c r="V167" s="175"/>
      <c r="W167" s="174"/>
      <c r="X167" s="175"/>
      <c r="Y167" s="174"/>
      <c r="Z167" s="175"/>
      <c r="AA167" s="174"/>
      <c r="AB167" s="175"/>
      <c r="AC167" s="174"/>
      <c r="AD167" s="175"/>
      <c r="AE167" s="174"/>
      <c r="AF167" s="175"/>
      <c r="AG167" s="174"/>
      <c r="AH167" s="175"/>
      <c r="AI167" s="174"/>
      <c r="AJ167" s="175"/>
      <c r="AK167" s="174"/>
      <c r="AL167" s="175"/>
      <c r="AM167" s="174"/>
      <c r="AN167" s="175"/>
      <c r="AO167" s="174"/>
      <c r="AP167" s="175"/>
      <c r="AQ167" s="174"/>
      <c r="AR167" s="321"/>
      <c r="AS167" s="175"/>
      <c r="AT167" s="174"/>
      <c r="AU167" s="175"/>
      <c r="AV167" s="174"/>
      <c r="AW167" s="175"/>
      <c r="AX167" s="174"/>
      <c r="AY167" s="175"/>
      <c r="AZ167" s="174"/>
      <c r="BA167" s="175"/>
      <c r="BB167" s="174"/>
      <c r="BC167" s="175"/>
      <c r="BD167" s="174"/>
      <c r="BE167" s="175">
        <v>3</v>
      </c>
      <c r="BF167" s="174"/>
      <c r="BG167" s="175">
        <v>3</v>
      </c>
      <c r="BH167" s="174"/>
      <c r="BI167" s="175"/>
      <c r="BJ167" s="174"/>
      <c r="BK167" s="175"/>
      <c r="BL167" s="174"/>
      <c r="BM167" s="175"/>
      <c r="BN167" s="174"/>
      <c r="BO167" s="175"/>
      <c r="BP167" s="174"/>
      <c r="BQ167" s="175"/>
      <c r="BR167" s="174"/>
      <c r="BS167" s="175"/>
      <c r="BT167" s="174"/>
      <c r="BU167" s="182"/>
      <c r="BV167" s="171"/>
      <c r="BW167" s="171"/>
      <c r="BX167" s="171"/>
      <c r="BY167" s="175">
        <v>1</v>
      </c>
      <c r="BZ167" s="174"/>
      <c r="CA167" s="175">
        <v>1</v>
      </c>
      <c r="CB167" s="174"/>
      <c r="CC167" s="175">
        <v>2</v>
      </c>
      <c r="CD167" s="174"/>
      <c r="CE167" s="175">
        <v>2</v>
      </c>
      <c r="CF167" s="174"/>
      <c r="CG167" s="175"/>
      <c r="CH167" s="174"/>
      <c r="CI167" s="175"/>
      <c r="CJ167" s="177"/>
      <c r="CK167" s="155"/>
      <c r="CO167" s="149"/>
      <c r="CP167" s="156" t="s">
        <v>721</v>
      </c>
      <c r="CQ167" s="149">
        <v>0.23809523809523808</v>
      </c>
      <c r="CR167" s="149">
        <v>0.14285714285714285</v>
      </c>
      <c r="CS167" s="149"/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49"/>
      <c r="DZ167" s="149"/>
      <c r="EA167" s="149"/>
      <c r="EB167" s="149"/>
      <c r="EC167" s="149"/>
      <c r="ED167" s="149"/>
      <c r="EE167" s="149"/>
      <c r="EF167" s="149"/>
    </row>
    <row r="168" spans="1:136" ht="15" hidden="1" x14ac:dyDescent="0.25">
      <c r="A168" s="312"/>
      <c r="B168" s="168" t="s">
        <v>721</v>
      </c>
      <c r="C168" s="208"/>
      <c r="D168" s="175"/>
      <c r="E168" s="174"/>
      <c r="F168" s="175"/>
      <c r="G168" s="174"/>
      <c r="H168" s="175"/>
      <c r="I168" s="174"/>
      <c r="J168" s="175"/>
      <c r="K168" s="174"/>
      <c r="L168" s="175"/>
      <c r="M168" s="174"/>
      <c r="N168" s="175"/>
      <c r="O168" s="174"/>
      <c r="P168" s="175"/>
      <c r="Q168" s="174"/>
      <c r="R168" s="175"/>
      <c r="S168" s="174"/>
      <c r="T168" s="175"/>
      <c r="U168" s="174"/>
      <c r="V168" s="175"/>
      <c r="W168" s="174"/>
      <c r="X168" s="175"/>
      <c r="Y168" s="174"/>
      <c r="Z168" s="175"/>
      <c r="AA168" s="174"/>
      <c r="AB168" s="175"/>
      <c r="AC168" s="174"/>
      <c r="AD168" s="175"/>
      <c r="AE168" s="174"/>
      <c r="AF168" s="175"/>
      <c r="AG168" s="174"/>
      <c r="AH168" s="175"/>
      <c r="AI168" s="174"/>
      <c r="AJ168" s="175"/>
      <c r="AK168" s="174"/>
      <c r="AL168" s="175"/>
      <c r="AM168" s="174"/>
      <c r="AN168" s="175"/>
      <c r="AO168" s="174"/>
      <c r="AP168" s="175"/>
      <c r="AQ168" s="174"/>
      <c r="AR168" s="321"/>
      <c r="AS168" s="175"/>
      <c r="AT168" s="174"/>
      <c r="AU168" s="175"/>
      <c r="AV168" s="174"/>
      <c r="AW168" s="175"/>
      <c r="AX168" s="174"/>
      <c r="AY168" s="175"/>
      <c r="AZ168" s="174"/>
      <c r="BA168" s="175"/>
      <c r="BB168" s="174"/>
      <c r="BC168" s="175"/>
      <c r="BD168" s="174"/>
      <c r="BE168" s="175"/>
      <c r="BF168" s="174"/>
      <c r="BG168" s="175"/>
      <c r="BH168" s="174"/>
      <c r="BI168" s="175"/>
      <c r="BJ168" s="174"/>
      <c r="BK168" s="175"/>
      <c r="BL168" s="174"/>
      <c r="BM168" s="175">
        <v>3</v>
      </c>
      <c r="BN168" s="174"/>
      <c r="BO168" s="175">
        <v>3</v>
      </c>
      <c r="BP168" s="174"/>
      <c r="BQ168" s="175"/>
      <c r="BR168" s="174"/>
      <c r="BS168" s="175"/>
      <c r="BT168" s="174"/>
      <c r="BU168" s="217">
        <v>1</v>
      </c>
      <c r="BV168" s="174"/>
      <c r="BW168" s="175">
        <v>1</v>
      </c>
      <c r="BX168" s="174"/>
      <c r="BY168" s="171"/>
      <c r="BZ168" s="171"/>
      <c r="CA168" s="171"/>
      <c r="CB168" s="171"/>
      <c r="CC168" s="175">
        <v>2</v>
      </c>
      <c r="CD168" s="174"/>
      <c r="CE168" s="175">
        <v>2</v>
      </c>
      <c r="CF168" s="174"/>
      <c r="CG168" s="175"/>
      <c r="CH168" s="174"/>
      <c r="CI168" s="175"/>
      <c r="CJ168" s="177"/>
      <c r="CK168" s="155"/>
      <c r="CO168" s="149"/>
      <c r="CP168" s="156" t="s">
        <v>722</v>
      </c>
      <c r="CQ168" s="149">
        <v>0.19047619047619047</v>
      </c>
      <c r="CR168" s="149">
        <v>4.7619047619047616E-2</v>
      </c>
      <c r="CS168" s="149"/>
      <c r="CT168" s="149"/>
      <c r="CU168" s="149"/>
      <c r="CV168" s="149"/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9"/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49"/>
      <c r="DZ168" s="149"/>
      <c r="EA168" s="149"/>
      <c r="EB168" s="149"/>
      <c r="EC168" s="149"/>
      <c r="ED168" s="149"/>
      <c r="EE168" s="149"/>
      <c r="EF168" s="149"/>
    </row>
    <row r="169" spans="1:136" ht="15" hidden="1" x14ac:dyDescent="0.25">
      <c r="A169" s="312"/>
      <c r="B169" s="168" t="s">
        <v>722</v>
      </c>
      <c r="C169" s="208"/>
      <c r="D169" s="175"/>
      <c r="E169" s="174"/>
      <c r="F169" s="175"/>
      <c r="G169" s="174"/>
      <c r="H169" s="175"/>
      <c r="I169" s="174"/>
      <c r="J169" s="175"/>
      <c r="K169" s="174"/>
      <c r="L169" s="175"/>
      <c r="M169" s="174"/>
      <c r="N169" s="175"/>
      <c r="O169" s="174"/>
      <c r="P169" s="175"/>
      <c r="Q169" s="174">
        <v>1</v>
      </c>
      <c r="R169" s="175"/>
      <c r="S169" s="174">
        <v>1</v>
      </c>
      <c r="T169" s="175"/>
      <c r="U169" s="174"/>
      <c r="V169" s="175"/>
      <c r="W169" s="174"/>
      <c r="X169" s="175"/>
      <c r="Y169" s="174"/>
      <c r="Z169" s="175"/>
      <c r="AA169" s="174"/>
      <c r="AB169" s="175"/>
      <c r="AC169" s="174"/>
      <c r="AD169" s="175"/>
      <c r="AE169" s="174"/>
      <c r="AF169" s="175"/>
      <c r="AG169" s="174"/>
      <c r="AH169" s="175"/>
      <c r="AI169" s="174"/>
      <c r="AJ169" s="175"/>
      <c r="AK169" s="174"/>
      <c r="AL169" s="175"/>
      <c r="AM169" s="174"/>
      <c r="AN169" s="175"/>
      <c r="AO169" s="174"/>
      <c r="AP169" s="175"/>
      <c r="AQ169" s="174"/>
      <c r="AR169" s="321"/>
      <c r="AS169" s="175"/>
      <c r="AT169" s="174"/>
      <c r="AU169" s="175"/>
      <c r="AV169" s="174"/>
      <c r="AW169" s="175"/>
      <c r="AX169" s="174"/>
      <c r="AY169" s="175"/>
      <c r="AZ169" s="174"/>
      <c r="BA169" s="175"/>
      <c r="BB169" s="174"/>
      <c r="BC169" s="175"/>
      <c r="BD169" s="174"/>
      <c r="BE169" s="175">
        <v>3</v>
      </c>
      <c r="BF169" s="174"/>
      <c r="BG169" s="175">
        <v>3</v>
      </c>
      <c r="BH169" s="174"/>
      <c r="BI169" s="175"/>
      <c r="BJ169" s="174"/>
      <c r="BK169" s="175"/>
      <c r="BL169" s="174"/>
      <c r="BM169" s="175"/>
      <c r="BN169" s="174"/>
      <c r="BO169" s="175">
        <v>2</v>
      </c>
      <c r="BP169" s="174"/>
      <c r="BQ169" s="175"/>
      <c r="BR169" s="174"/>
      <c r="BS169" s="175"/>
      <c r="BT169" s="174"/>
      <c r="BU169" s="217"/>
      <c r="BV169" s="174"/>
      <c r="BW169" s="175"/>
      <c r="BX169" s="174"/>
      <c r="BY169" s="175">
        <v>1</v>
      </c>
      <c r="BZ169" s="174"/>
      <c r="CA169" s="175">
        <v>1</v>
      </c>
      <c r="CB169" s="174"/>
      <c r="CC169" s="171"/>
      <c r="CD169" s="171"/>
      <c r="CE169" s="171"/>
      <c r="CF169" s="171"/>
      <c r="CG169" s="175">
        <v>2</v>
      </c>
      <c r="CH169" s="174"/>
      <c r="CI169" s="175"/>
      <c r="CJ169" s="177"/>
      <c r="CK169" s="155"/>
      <c r="CO169" s="149"/>
      <c r="CP169" s="183" t="s">
        <v>723</v>
      </c>
      <c r="CQ169" s="149">
        <v>0.2857142857142857</v>
      </c>
      <c r="CR169" s="149">
        <v>0</v>
      </c>
      <c r="CS169" s="149"/>
      <c r="CT169" s="149"/>
      <c r="CU169" s="149"/>
      <c r="CV169" s="149"/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9"/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49"/>
      <c r="DZ169" s="149"/>
      <c r="EA169" s="149"/>
      <c r="EB169" s="149"/>
      <c r="EC169" s="149"/>
      <c r="ED169" s="149"/>
      <c r="EE169" s="149"/>
      <c r="EF169" s="149"/>
    </row>
    <row r="170" spans="1:136" ht="15" hidden="1" x14ac:dyDescent="0.25">
      <c r="A170" s="312"/>
      <c r="B170" s="184" t="s">
        <v>723</v>
      </c>
      <c r="C170" s="187"/>
      <c r="D170" s="175"/>
      <c r="E170" s="174"/>
      <c r="F170" s="175"/>
      <c r="G170" s="174"/>
      <c r="H170" s="175"/>
      <c r="I170" s="174"/>
      <c r="J170" s="175"/>
      <c r="K170" s="174">
        <v>2</v>
      </c>
      <c r="L170" s="175"/>
      <c r="M170" s="174"/>
      <c r="N170" s="175"/>
      <c r="O170" s="174"/>
      <c r="P170" s="175"/>
      <c r="Q170" s="174">
        <v>1</v>
      </c>
      <c r="R170" s="175"/>
      <c r="S170" s="174">
        <v>1</v>
      </c>
      <c r="T170" s="175"/>
      <c r="U170" s="174">
        <v>3</v>
      </c>
      <c r="V170" s="175"/>
      <c r="W170" s="174"/>
      <c r="X170" s="175"/>
      <c r="Y170" s="174"/>
      <c r="Z170" s="175"/>
      <c r="AA170" s="174"/>
      <c r="AB170" s="175"/>
      <c r="AC170" s="174"/>
      <c r="AD170" s="175"/>
      <c r="AE170" s="174">
        <v>3</v>
      </c>
      <c r="AF170" s="175"/>
      <c r="AG170" s="174"/>
      <c r="AH170" s="175"/>
      <c r="AI170" s="174"/>
      <c r="AJ170" s="175"/>
      <c r="AK170" s="174"/>
      <c r="AL170" s="175"/>
      <c r="AM170" s="174"/>
      <c r="AN170" s="175"/>
      <c r="AO170" s="174">
        <v>2</v>
      </c>
      <c r="AP170" s="175"/>
      <c r="AQ170" s="174"/>
      <c r="AR170" s="321"/>
      <c r="AS170" s="175"/>
      <c r="AT170" s="174"/>
      <c r="AU170" s="175"/>
      <c r="AV170" s="174"/>
      <c r="AW170" s="175"/>
      <c r="AX170" s="174"/>
      <c r="AY170" s="175"/>
      <c r="AZ170" s="174"/>
      <c r="BA170" s="175"/>
      <c r="BB170" s="174"/>
      <c r="BC170" s="175"/>
      <c r="BD170" s="174"/>
      <c r="BE170" s="175"/>
      <c r="BF170" s="174"/>
      <c r="BG170" s="175"/>
      <c r="BH170" s="174"/>
      <c r="BI170" s="175"/>
      <c r="BJ170" s="174"/>
      <c r="BK170" s="175">
        <v>1</v>
      </c>
      <c r="BL170" s="174"/>
      <c r="BM170" s="175">
        <v>1</v>
      </c>
      <c r="BN170" s="174"/>
      <c r="BO170" s="175">
        <v>3</v>
      </c>
      <c r="BP170" s="174"/>
      <c r="BQ170" s="175"/>
      <c r="BR170" s="174"/>
      <c r="BS170" s="175"/>
      <c r="BT170" s="174"/>
      <c r="BU170" s="217"/>
      <c r="BV170" s="174"/>
      <c r="BW170" s="175"/>
      <c r="BX170" s="174"/>
      <c r="BY170" s="175">
        <v>2</v>
      </c>
      <c r="BZ170" s="174"/>
      <c r="CA170" s="175">
        <v>2</v>
      </c>
      <c r="CB170" s="174"/>
      <c r="CC170" s="175">
        <v>3</v>
      </c>
      <c r="CD170" s="174"/>
      <c r="CE170" s="175"/>
      <c r="CF170" s="174"/>
      <c r="CG170" s="171"/>
      <c r="CH170" s="171"/>
      <c r="CI170" s="171"/>
      <c r="CJ170" s="182"/>
      <c r="CK170" s="155"/>
      <c r="CO170" s="149"/>
      <c r="CP170" s="149"/>
      <c r="CQ170" s="149"/>
      <c r="CR170" s="149"/>
      <c r="CS170" s="149"/>
      <c r="CT170" s="149"/>
      <c r="CU170" s="149"/>
      <c r="CV170" s="149"/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9"/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49"/>
      <c r="DZ170" s="149"/>
      <c r="EA170" s="149"/>
      <c r="EB170" s="149"/>
      <c r="EC170" s="149"/>
      <c r="ED170" s="149"/>
      <c r="EE170" s="149"/>
      <c r="EF170" s="149"/>
    </row>
    <row r="171" spans="1:136" ht="15" hidden="1" x14ac:dyDescent="0.25">
      <c r="A171" s="312"/>
      <c r="B171" s="186"/>
      <c r="C171" s="187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321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92"/>
      <c r="CK171" s="155"/>
      <c r="CO171" s="149"/>
      <c r="CP171" s="149"/>
      <c r="CQ171" s="149"/>
      <c r="CR171" s="149"/>
      <c r="CS171" s="149"/>
      <c r="CT171" s="149"/>
      <c r="CU171" s="149"/>
      <c r="CV171" s="149"/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9"/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49"/>
      <c r="DZ171" s="149"/>
      <c r="EA171" s="149"/>
      <c r="EB171" s="149"/>
      <c r="EC171" s="149"/>
      <c r="ED171" s="149"/>
      <c r="EE171" s="149"/>
      <c r="EF171" s="149"/>
    </row>
    <row r="172" spans="1:136" ht="15" hidden="1" x14ac:dyDescent="0.25">
      <c r="A172" s="312"/>
      <c r="B172" s="193" t="s">
        <v>865</v>
      </c>
      <c r="C172" s="193"/>
      <c r="D172" s="189">
        <f>COUNTIF(D149:D170,"&gt;0")</f>
        <v>6</v>
      </c>
      <c r="E172" s="189">
        <f t="shared" ref="E172:AQ172" si="355">COUNTIF(E149:E170,"&gt;0")</f>
        <v>0</v>
      </c>
      <c r="F172" s="189">
        <f t="shared" si="355"/>
        <v>5</v>
      </c>
      <c r="G172" s="189">
        <f t="shared" si="355"/>
        <v>0</v>
      </c>
      <c r="H172" s="189">
        <f t="shared" si="355"/>
        <v>1</v>
      </c>
      <c r="I172" s="189">
        <f t="shared" si="355"/>
        <v>0</v>
      </c>
      <c r="J172" s="189">
        <f t="shared" si="355"/>
        <v>1</v>
      </c>
      <c r="K172" s="189">
        <f t="shared" si="355"/>
        <v>2</v>
      </c>
      <c r="L172" s="189">
        <f t="shared" si="355"/>
        <v>3</v>
      </c>
      <c r="M172" s="189">
        <f t="shared" si="355"/>
        <v>3</v>
      </c>
      <c r="N172" s="189">
        <f t="shared" si="355"/>
        <v>3</v>
      </c>
      <c r="O172" s="189">
        <f t="shared" si="355"/>
        <v>2</v>
      </c>
      <c r="P172" s="189">
        <f t="shared" si="355"/>
        <v>0</v>
      </c>
      <c r="Q172" s="189">
        <f t="shared" si="355"/>
        <v>13</v>
      </c>
      <c r="R172" s="189">
        <f t="shared" si="355"/>
        <v>0</v>
      </c>
      <c r="S172" s="189">
        <f t="shared" si="355"/>
        <v>10</v>
      </c>
      <c r="T172" s="189">
        <f t="shared" si="355"/>
        <v>5</v>
      </c>
      <c r="U172" s="189">
        <f t="shared" si="355"/>
        <v>1</v>
      </c>
      <c r="V172" s="189">
        <f t="shared" si="355"/>
        <v>3</v>
      </c>
      <c r="W172" s="189">
        <f t="shared" si="355"/>
        <v>0</v>
      </c>
      <c r="X172" s="189">
        <f t="shared" si="355"/>
        <v>2</v>
      </c>
      <c r="Y172" s="189">
        <f t="shared" si="355"/>
        <v>1</v>
      </c>
      <c r="Z172" s="189">
        <f t="shared" si="355"/>
        <v>3</v>
      </c>
      <c r="AA172" s="189">
        <f t="shared" si="355"/>
        <v>2</v>
      </c>
      <c r="AB172" s="189">
        <f t="shared" si="355"/>
        <v>0</v>
      </c>
      <c r="AC172" s="189">
        <f t="shared" si="355"/>
        <v>3</v>
      </c>
      <c r="AD172" s="189">
        <f t="shared" si="355"/>
        <v>0</v>
      </c>
      <c r="AE172" s="189">
        <f t="shared" si="355"/>
        <v>4</v>
      </c>
      <c r="AF172" s="189">
        <f t="shared" si="355"/>
        <v>0</v>
      </c>
      <c r="AG172" s="189">
        <f t="shared" si="355"/>
        <v>2</v>
      </c>
      <c r="AH172" s="189">
        <f t="shared" si="355"/>
        <v>1</v>
      </c>
      <c r="AI172" s="189">
        <f t="shared" si="355"/>
        <v>1</v>
      </c>
      <c r="AJ172" s="189">
        <f t="shared" si="355"/>
        <v>5</v>
      </c>
      <c r="AK172" s="189">
        <f t="shared" si="355"/>
        <v>0</v>
      </c>
      <c r="AL172" s="189">
        <f t="shared" si="355"/>
        <v>2</v>
      </c>
      <c r="AM172" s="189">
        <f t="shared" si="355"/>
        <v>0</v>
      </c>
      <c r="AN172" s="189">
        <f t="shared" si="355"/>
        <v>6</v>
      </c>
      <c r="AO172" s="189">
        <f t="shared" si="355"/>
        <v>5</v>
      </c>
      <c r="AP172" s="189">
        <f t="shared" si="355"/>
        <v>4</v>
      </c>
      <c r="AQ172" s="189">
        <f t="shared" si="355"/>
        <v>3</v>
      </c>
      <c r="AR172" s="321"/>
      <c r="AS172" s="189">
        <f>COUNTIF(AS149:AS170,"&gt;0")</f>
        <v>0</v>
      </c>
      <c r="AT172" s="189">
        <f t="shared" ref="AT172:CF172" si="356">COUNTIF(AT149:AT170,"&gt;0")</f>
        <v>1</v>
      </c>
      <c r="AU172" s="189">
        <f t="shared" si="356"/>
        <v>3</v>
      </c>
      <c r="AV172" s="189">
        <f t="shared" si="356"/>
        <v>0</v>
      </c>
      <c r="AW172" s="189">
        <f t="shared" si="356"/>
        <v>4</v>
      </c>
      <c r="AX172" s="189">
        <f t="shared" si="356"/>
        <v>1</v>
      </c>
      <c r="AY172" s="189">
        <f t="shared" si="356"/>
        <v>2</v>
      </c>
      <c r="AZ172" s="189">
        <f t="shared" si="356"/>
        <v>0</v>
      </c>
      <c r="BA172" s="189">
        <f t="shared" si="356"/>
        <v>2</v>
      </c>
      <c r="BB172" s="189">
        <f t="shared" si="356"/>
        <v>3</v>
      </c>
      <c r="BC172" s="189">
        <f t="shared" si="356"/>
        <v>2</v>
      </c>
      <c r="BD172" s="189">
        <f t="shared" si="356"/>
        <v>2</v>
      </c>
      <c r="BE172" s="189">
        <f t="shared" si="356"/>
        <v>3</v>
      </c>
      <c r="BF172" s="189">
        <f t="shared" si="356"/>
        <v>1</v>
      </c>
      <c r="BG172" s="189">
        <f t="shared" si="356"/>
        <v>3</v>
      </c>
      <c r="BH172" s="189">
        <f t="shared" si="356"/>
        <v>1</v>
      </c>
      <c r="BI172" s="189">
        <f t="shared" si="356"/>
        <v>1</v>
      </c>
      <c r="BJ172" s="189">
        <f t="shared" si="356"/>
        <v>6</v>
      </c>
      <c r="BK172" s="189">
        <f t="shared" si="356"/>
        <v>1</v>
      </c>
      <c r="BL172" s="189">
        <f t="shared" si="356"/>
        <v>6</v>
      </c>
      <c r="BM172" s="189">
        <f t="shared" si="356"/>
        <v>4</v>
      </c>
      <c r="BN172" s="189">
        <f t="shared" si="356"/>
        <v>0</v>
      </c>
      <c r="BO172" s="189">
        <f t="shared" si="356"/>
        <v>5</v>
      </c>
      <c r="BP172" s="189">
        <f t="shared" si="356"/>
        <v>0</v>
      </c>
      <c r="BQ172" s="189">
        <f t="shared" si="356"/>
        <v>1</v>
      </c>
      <c r="BR172" s="189">
        <f t="shared" si="356"/>
        <v>4</v>
      </c>
      <c r="BS172" s="189">
        <f t="shared" si="356"/>
        <v>1</v>
      </c>
      <c r="BT172" s="189">
        <f t="shared" si="356"/>
        <v>2</v>
      </c>
      <c r="BU172" s="189">
        <f t="shared" si="356"/>
        <v>4</v>
      </c>
      <c r="BV172" s="189">
        <f t="shared" si="356"/>
        <v>1</v>
      </c>
      <c r="BW172" s="189">
        <f t="shared" si="356"/>
        <v>2</v>
      </c>
      <c r="BX172" s="189">
        <f t="shared" si="356"/>
        <v>1</v>
      </c>
      <c r="BY172" s="189">
        <f t="shared" si="356"/>
        <v>5</v>
      </c>
      <c r="BZ172" s="189">
        <f t="shared" si="356"/>
        <v>2</v>
      </c>
      <c r="CA172" s="189">
        <f t="shared" si="356"/>
        <v>4</v>
      </c>
      <c r="CB172" s="189">
        <f t="shared" si="356"/>
        <v>1</v>
      </c>
      <c r="CC172" s="189">
        <f t="shared" si="356"/>
        <v>3</v>
      </c>
      <c r="CD172" s="189">
        <f t="shared" si="356"/>
        <v>0</v>
      </c>
      <c r="CE172" s="189">
        <f t="shared" si="356"/>
        <v>3</v>
      </c>
      <c r="CF172" s="189">
        <f t="shared" si="356"/>
        <v>1</v>
      </c>
      <c r="CG172" s="189">
        <f t="shared" ref="CG172:CJ172" si="357">COUNTIF(CG149:CG170,"&gt;0")</f>
        <v>5</v>
      </c>
      <c r="CH172" s="189">
        <f t="shared" si="357"/>
        <v>0</v>
      </c>
      <c r="CI172" s="189">
        <f t="shared" si="357"/>
        <v>5</v>
      </c>
      <c r="CJ172" s="192">
        <f t="shared" si="357"/>
        <v>0</v>
      </c>
      <c r="CK172" s="155"/>
      <c r="CO172" s="149"/>
      <c r="CP172" s="149"/>
      <c r="CQ172" s="149"/>
      <c r="CR172" s="149"/>
      <c r="CS172" s="149"/>
      <c r="CT172" s="149"/>
      <c r="CU172" s="149"/>
      <c r="CV172" s="149"/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9"/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149"/>
      <c r="EF172" s="149"/>
    </row>
    <row r="173" spans="1:136" ht="15" hidden="1" x14ac:dyDescent="0.25">
      <c r="A173" s="312"/>
      <c r="B173" s="186"/>
      <c r="C173" s="187"/>
      <c r="D173" s="212">
        <f>D172/$C$143</f>
        <v>0.2857142857142857</v>
      </c>
      <c r="E173" s="212">
        <f t="shared" ref="E173:AS173" si="358">E172/$C$143</f>
        <v>0</v>
      </c>
      <c r="F173" s="212">
        <f t="shared" si="358"/>
        <v>0.23809523809523808</v>
      </c>
      <c r="G173" s="212">
        <f t="shared" si="358"/>
        <v>0</v>
      </c>
      <c r="H173" s="212">
        <f t="shared" si="358"/>
        <v>4.7619047619047616E-2</v>
      </c>
      <c r="I173" s="212">
        <f t="shared" si="358"/>
        <v>0</v>
      </c>
      <c r="J173" s="212">
        <f t="shared" si="358"/>
        <v>4.7619047619047616E-2</v>
      </c>
      <c r="K173" s="212">
        <f t="shared" si="358"/>
        <v>9.5238095238095233E-2</v>
      </c>
      <c r="L173" s="212">
        <f t="shared" si="358"/>
        <v>0.14285714285714285</v>
      </c>
      <c r="M173" s="212">
        <f t="shared" si="358"/>
        <v>0.14285714285714285</v>
      </c>
      <c r="N173" s="212">
        <f t="shared" si="358"/>
        <v>0.14285714285714285</v>
      </c>
      <c r="O173" s="212">
        <f t="shared" si="358"/>
        <v>9.5238095238095233E-2</v>
      </c>
      <c r="P173" s="212">
        <f t="shared" si="358"/>
        <v>0</v>
      </c>
      <c r="Q173" s="212">
        <f t="shared" si="358"/>
        <v>0.61904761904761907</v>
      </c>
      <c r="R173" s="212">
        <f t="shared" si="358"/>
        <v>0</v>
      </c>
      <c r="S173" s="212">
        <f t="shared" si="358"/>
        <v>0.47619047619047616</v>
      </c>
      <c r="T173" s="212">
        <f t="shared" si="358"/>
        <v>0.23809523809523808</v>
      </c>
      <c r="U173" s="212">
        <f t="shared" si="358"/>
        <v>4.7619047619047616E-2</v>
      </c>
      <c r="V173" s="212">
        <f t="shared" si="358"/>
        <v>0.14285714285714285</v>
      </c>
      <c r="W173" s="212">
        <f t="shared" si="358"/>
        <v>0</v>
      </c>
      <c r="X173" s="212">
        <f t="shared" si="358"/>
        <v>9.5238095238095233E-2</v>
      </c>
      <c r="Y173" s="212">
        <f t="shared" si="358"/>
        <v>4.7619047619047616E-2</v>
      </c>
      <c r="Z173" s="212">
        <f t="shared" si="358"/>
        <v>0.14285714285714285</v>
      </c>
      <c r="AA173" s="212">
        <f t="shared" si="358"/>
        <v>9.5238095238095233E-2</v>
      </c>
      <c r="AB173" s="212">
        <f t="shared" si="358"/>
        <v>0</v>
      </c>
      <c r="AC173" s="212">
        <f t="shared" si="358"/>
        <v>0.14285714285714285</v>
      </c>
      <c r="AD173" s="212">
        <f t="shared" si="358"/>
        <v>0</v>
      </c>
      <c r="AE173" s="212">
        <f t="shared" si="358"/>
        <v>0.19047619047619047</v>
      </c>
      <c r="AF173" s="212">
        <f t="shared" si="358"/>
        <v>0</v>
      </c>
      <c r="AG173" s="212">
        <f t="shared" si="358"/>
        <v>9.5238095238095233E-2</v>
      </c>
      <c r="AH173" s="212">
        <f t="shared" si="358"/>
        <v>4.7619047619047616E-2</v>
      </c>
      <c r="AI173" s="212">
        <f t="shared" si="358"/>
        <v>4.7619047619047616E-2</v>
      </c>
      <c r="AJ173" s="212">
        <f t="shared" si="358"/>
        <v>0.23809523809523808</v>
      </c>
      <c r="AK173" s="212">
        <f t="shared" si="358"/>
        <v>0</v>
      </c>
      <c r="AL173" s="212">
        <f t="shared" si="358"/>
        <v>9.5238095238095233E-2</v>
      </c>
      <c r="AM173" s="212">
        <f t="shared" si="358"/>
        <v>0</v>
      </c>
      <c r="AN173" s="236">
        <f t="shared" si="358"/>
        <v>0.2857142857142857</v>
      </c>
      <c r="AO173" s="236">
        <f t="shared" si="358"/>
        <v>0.23809523809523808</v>
      </c>
      <c r="AP173" s="236">
        <f t="shared" si="358"/>
        <v>0.19047619047619047</v>
      </c>
      <c r="AQ173" s="236">
        <f t="shared" si="358"/>
        <v>0.14285714285714285</v>
      </c>
      <c r="AR173" s="321"/>
      <c r="AS173" s="236">
        <f t="shared" si="358"/>
        <v>0</v>
      </c>
      <c r="AT173" s="212">
        <f t="shared" ref="AT173" si="359">AT172/$C$143</f>
        <v>4.7619047619047616E-2</v>
      </c>
      <c r="AU173" s="212">
        <f t="shared" ref="AU173" si="360">AU172/$C$143</f>
        <v>0.14285714285714285</v>
      </c>
      <c r="AV173" s="212">
        <f t="shared" ref="AV173" si="361">AV172/$C$143</f>
        <v>0</v>
      </c>
      <c r="AW173" s="212">
        <f t="shared" ref="AW173" si="362">AW172/$C$143</f>
        <v>0.19047619047619047</v>
      </c>
      <c r="AX173" s="212">
        <f t="shared" ref="AX173" si="363">AX172/$C$143</f>
        <v>4.7619047619047616E-2</v>
      </c>
      <c r="AY173" s="212">
        <f t="shared" ref="AY173" si="364">AY172/$C$143</f>
        <v>9.5238095238095233E-2</v>
      </c>
      <c r="AZ173" s="212">
        <f t="shared" ref="AZ173" si="365">AZ172/$C$143</f>
        <v>0</v>
      </c>
      <c r="BA173" s="212">
        <f t="shared" ref="BA173" si="366">BA172/$C$143</f>
        <v>9.5238095238095233E-2</v>
      </c>
      <c r="BB173" s="212">
        <f t="shared" ref="BB173" si="367">BB172/$C$143</f>
        <v>0.14285714285714285</v>
      </c>
      <c r="BC173" s="212">
        <f t="shared" ref="BC173" si="368">BC172/$C$143</f>
        <v>9.5238095238095233E-2</v>
      </c>
      <c r="BD173" s="212">
        <f t="shared" ref="BD173" si="369">BD172/$C$143</f>
        <v>9.5238095238095233E-2</v>
      </c>
      <c r="BE173" s="212">
        <f t="shared" ref="BE173" si="370">BE172/$C$143</f>
        <v>0.14285714285714285</v>
      </c>
      <c r="BF173" s="212">
        <f t="shared" ref="BF173" si="371">BF172/$C$143</f>
        <v>4.7619047619047616E-2</v>
      </c>
      <c r="BG173" s="212">
        <f t="shared" ref="BG173" si="372">BG172/$C$143</f>
        <v>0.14285714285714285</v>
      </c>
      <c r="BH173" s="212">
        <f t="shared" ref="BH173" si="373">BH172/$C$143</f>
        <v>4.7619047619047616E-2</v>
      </c>
      <c r="BI173" s="212">
        <f t="shared" ref="BI173" si="374">BI172/$C$143</f>
        <v>4.7619047619047616E-2</v>
      </c>
      <c r="BJ173" s="212">
        <f t="shared" ref="BJ173" si="375">BJ172/$C$143</f>
        <v>0.2857142857142857</v>
      </c>
      <c r="BK173" s="212">
        <f t="shared" ref="BK173" si="376">BK172/$C$143</f>
        <v>4.7619047619047616E-2</v>
      </c>
      <c r="BL173" s="212">
        <f t="shared" ref="BL173" si="377">BL172/$C$143</f>
        <v>0.2857142857142857</v>
      </c>
      <c r="BM173" s="212">
        <f t="shared" ref="BM173" si="378">BM172/$C$143</f>
        <v>0.19047619047619047</v>
      </c>
      <c r="BN173" s="212">
        <f t="shared" ref="BN173" si="379">BN172/$C$143</f>
        <v>0</v>
      </c>
      <c r="BO173" s="212">
        <f t="shared" ref="BO173" si="380">BO172/$C$143</f>
        <v>0.23809523809523808</v>
      </c>
      <c r="BP173" s="212">
        <f t="shared" ref="BP173" si="381">BP172/$C$143</f>
        <v>0</v>
      </c>
      <c r="BQ173" s="212">
        <f t="shared" ref="BQ173" si="382">BQ172/$C$143</f>
        <v>4.7619047619047616E-2</v>
      </c>
      <c r="BR173" s="212">
        <f t="shared" ref="BR173" si="383">BR172/$C$143</f>
        <v>0.19047619047619047</v>
      </c>
      <c r="BS173" s="212">
        <f t="shared" ref="BS173" si="384">BS172/$C$143</f>
        <v>4.7619047619047616E-2</v>
      </c>
      <c r="BT173" s="212">
        <f t="shared" ref="BT173" si="385">BT172/$C$143</f>
        <v>9.5238095238095233E-2</v>
      </c>
      <c r="BU173" s="212">
        <f t="shared" ref="BU173" si="386">BU172/$C$143</f>
        <v>0.19047619047619047</v>
      </c>
      <c r="BV173" s="212">
        <f t="shared" ref="BV173" si="387">BV172/$C$143</f>
        <v>4.7619047619047616E-2</v>
      </c>
      <c r="BW173" s="212">
        <f t="shared" ref="BW173" si="388">BW172/$C$143</f>
        <v>9.5238095238095233E-2</v>
      </c>
      <c r="BX173" s="212">
        <f t="shared" ref="BX173" si="389">BX172/$C$143</f>
        <v>4.7619047619047616E-2</v>
      </c>
      <c r="BY173" s="212">
        <f t="shared" ref="BY173" si="390">BY172/$C$143</f>
        <v>0.23809523809523808</v>
      </c>
      <c r="BZ173" s="212">
        <f t="shared" ref="BZ173" si="391">BZ172/$C$143</f>
        <v>9.5238095238095233E-2</v>
      </c>
      <c r="CA173" s="212">
        <f t="shared" ref="CA173" si="392">CA172/$C$143</f>
        <v>0.19047619047619047</v>
      </c>
      <c r="CB173" s="212">
        <f t="shared" ref="CB173" si="393">CB172/$C$143</f>
        <v>4.7619047619047616E-2</v>
      </c>
      <c r="CC173" s="212">
        <f t="shared" ref="CC173" si="394">CC172/$C$143</f>
        <v>0.14285714285714285</v>
      </c>
      <c r="CD173" s="212">
        <f t="shared" ref="CD173" si="395">CD172/$C$143</f>
        <v>0</v>
      </c>
      <c r="CE173" s="212">
        <f t="shared" ref="CE173" si="396">CE172/$C$143</f>
        <v>0.14285714285714285</v>
      </c>
      <c r="CF173" s="212">
        <f t="shared" ref="CF173" si="397">CF172/$C$143</f>
        <v>4.7619047619047616E-2</v>
      </c>
      <c r="CG173" s="212">
        <f t="shared" ref="CG173" si="398">CG172/$C$143</f>
        <v>0.23809523809523808</v>
      </c>
      <c r="CH173" s="212">
        <f t="shared" ref="CH173" si="399">CH172/$C$143</f>
        <v>0</v>
      </c>
      <c r="CI173" s="212">
        <f t="shared" ref="CI173" si="400">CI172/$C$143</f>
        <v>0.23809523809523808</v>
      </c>
      <c r="CJ173" s="212">
        <f t="shared" ref="CJ173" si="401">CJ172/$C$143</f>
        <v>0</v>
      </c>
      <c r="CK173" s="155"/>
      <c r="CO173" s="149"/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9"/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49"/>
      <c r="DZ173" s="149"/>
      <c r="EA173" s="149"/>
      <c r="EB173" s="149"/>
      <c r="EC173" s="149"/>
      <c r="ED173" s="149"/>
      <c r="EE173" s="149"/>
      <c r="EF173" s="149"/>
    </row>
    <row r="174" spans="1:136" ht="15" hidden="1" x14ac:dyDescent="0.25">
      <c r="A174" s="312"/>
      <c r="B174" s="197" t="s">
        <v>753</v>
      </c>
      <c r="C174" s="213"/>
      <c r="D174" s="276">
        <f>+D172+F172</f>
        <v>11</v>
      </c>
      <c r="E174" s="277"/>
      <c r="F174" s="277"/>
      <c r="G174" s="278"/>
      <c r="H174" s="276">
        <f t="shared" ref="H174" si="402">+H172+J172</f>
        <v>2</v>
      </c>
      <c r="I174" s="277"/>
      <c r="J174" s="277"/>
      <c r="K174" s="278"/>
      <c r="L174" s="276">
        <f t="shared" ref="L174" si="403">+L172+N172</f>
        <v>6</v>
      </c>
      <c r="M174" s="277"/>
      <c r="N174" s="277"/>
      <c r="O174" s="278"/>
      <c r="P174" s="276">
        <f t="shared" ref="P174" si="404">+P172+R172</f>
        <v>0</v>
      </c>
      <c r="Q174" s="277"/>
      <c r="R174" s="277"/>
      <c r="S174" s="278"/>
      <c r="T174" s="276">
        <f t="shared" ref="T174" si="405">+T172+V172</f>
        <v>8</v>
      </c>
      <c r="U174" s="277"/>
      <c r="V174" s="277"/>
      <c r="W174" s="278"/>
      <c r="X174" s="276">
        <f t="shared" ref="X174" si="406">+X172+Z172</f>
        <v>5</v>
      </c>
      <c r="Y174" s="277"/>
      <c r="Z174" s="277"/>
      <c r="AA174" s="278"/>
      <c r="AB174" s="276">
        <f t="shared" ref="AB174" si="407">+AB172+AD172</f>
        <v>0</v>
      </c>
      <c r="AC174" s="277"/>
      <c r="AD174" s="277"/>
      <c r="AE174" s="278"/>
      <c r="AF174" s="276">
        <f t="shared" ref="AF174" si="408">+AF172+AH172</f>
        <v>1</v>
      </c>
      <c r="AG174" s="277"/>
      <c r="AH174" s="277"/>
      <c r="AI174" s="278"/>
      <c r="AJ174" s="276">
        <f t="shared" ref="AJ174" si="409">+AJ172+AL172</f>
        <v>7</v>
      </c>
      <c r="AK174" s="277"/>
      <c r="AL174" s="277"/>
      <c r="AM174" s="278"/>
      <c r="AN174" s="359">
        <f t="shared" ref="AN174" si="410">+AN172+AP172</f>
        <v>10</v>
      </c>
      <c r="AO174" s="359"/>
      <c r="AP174" s="359"/>
      <c r="AQ174" s="359"/>
      <c r="AR174" s="321"/>
      <c r="AS174" s="276">
        <f t="shared" ref="AS174" si="411">+AS172+AU172</f>
        <v>3</v>
      </c>
      <c r="AT174" s="277"/>
      <c r="AU174" s="277"/>
      <c r="AV174" s="278"/>
      <c r="AW174" s="276">
        <f t="shared" ref="AW174" si="412">+AW172+AY172</f>
        <v>6</v>
      </c>
      <c r="AX174" s="277"/>
      <c r="AY174" s="277"/>
      <c r="AZ174" s="278"/>
      <c r="BA174" s="276">
        <f t="shared" ref="BA174" si="413">+BA172+BC172</f>
        <v>4</v>
      </c>
      <c r="BB174" s="277"/>
      <c r="BC174" s="277"/>
      <c r="BD174" s="278"/>
      <c r="BE174" s="276">
        <f t="shared" ref="BE174" si="414">+BE172+BG172</f>
        <v>6</v>
      </c>
      <c r="BF174" s="277"/>
      <c r="BG174" s="277"/>
      <c r="BH174" s="278"/>
      <c r="BI174" s="276">
        <f t="shared" ref="BI174" si="415">+BI172+BK172</f>
        <v>2</v>
      </c>
      <c r="BJ174" s="277"/>
      <c r="BK174" s="277"/>
      <c r="BL174" s="278"/>
      <c r="BM174" s="276">
        <f t="shared" ref="BM174" si="416">+BM172+BO172</f>
        <v>9</v>
      </c>
      <c r="BN174" s="277"/>
      <c r="BO174" s="277"/>
      <c r="BP174" s="278"/>
      <c r="BQ174" s="276">
        <f t="shared" ref="BQ174" si="417">+BQ172+BS172</f>
        <v>2</v>
      </c>
      <c r="BR174" s="277"/>
      <c r="BS174" s="277"/>
      <c r="BT174" s="278"/>
      <c r="BU174" s="276">
        <f t="shared" ref="BU174" si="418">+BU172+BW172</f>
        <v>6</v>
      </c>
      <c r="BV174" s="277"/>
      <c r="BW174" s="277"/>
      <c r="BX174" s="278"/>
      <c r="BY174" s="276">
        <f t="shared" ref="BY174" si="419">+BY172+CA172</f>
        <v>9</v>
      </c>
      <c r="BZ174" s="277"/>
      <c r="CA174" s="277"/>
      <c r="CB174" s="278"/>
      <c r="CC174" s="276">
        <f t="shared" ref="CC174" si="420">+CC172+CE172</f>
        <v>6</v>
      </c>
      <c r="CD174" s="277"/>
      <c r="CE174" s="277"/>
      <c r="CF174" s="278"/>
      <c r="CG174" s="276">
        <f t="shared" ref="CG174" si="421">+CG172+CI172</f>
        <v>10</v>
      </c>
      <c r="CH174" s="277"/>
      <c r="CI174" s="277"/>
      <c r="CJ174" s="277"/>
      <c r="CK174" s="155"/>
      <c r="CO174" s="149"/>
      <c r="CP174" s="149"/>
      <c r="CQ174" s="149"/>
      <c r="CR174" s="149"/>
      <c r="CS174" s="149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49"/>
      <c r="DZ174" s="149"/>
      <c r="EA174" s="149"/>
      <c r="EB174" s="149"/>
      <c r="EC174" s="149"/>
      <c r="ED174" s="149"/>
      <c r="EE174" s="149"/>
      <c r="EF174" s="149"/>
    </row>
    <row r="175" spans="1:136" ht="15" hidden="1" x14ac:dyDescent="0.25">
      <c r="A175" s="312"/>
      <c r="B175" s="199" t="s">
        <v>753</v>
      </c>
      <c r="C175" s="214"/>
      <c r="D175" s="262">
        <f>+E172+G172</f>
        <v>0</v>
      </c>
      <c r="E175" s="263"/>
      <c r="F175" s="263"/>
      <c r="G175" s="264"/>
      <c r="H175" s="262">
        <f t="shared" ref="H175" si="422">+I172+K172</f>
        <v>2</v>
      </c>
      <c r="I175" s="263"/>
      <c r="J175" s="263"/>
      <c r="K175" s="264"/>
      <c r="L175" s="262">
        <f t="shared" ref="L175" si="423">+M172+O172</f>
        <v>5</v>
      </c>
      <c r="M175" s="263"/>
      <c r="N175" s="263"/>
      <c r="O175" s="264"/>
      <c r="P175" s="262">
        <f t="shared" ref="P175" si="424">+Q172+S172</f>
        <v>23</v>
      </c>
      <c r="Q175" s="263"/>
      <c r="R175" s="263"/>
      <c r="S175" s="264"/>
      <c r="T175" s="262">
        <f t="shared" ref="T175" si="425">+U172+W172</f>
        <v>1</v>
      </c>
      <c r="U175" s="263"/>
      <c r="V175" s="263"/>
      <c r="W175" s="264"/>
      <c r="X175" s="262">
        <f t="shared" ref="X175" si="426">+Y172+AA172</f>
        <v>3</v>
      </c>
      <c r="Y175" s="263"/>
      <c r="Z175" s="263"/>
      <c r="AA175" s="264"/>
      <c r="AB175" s="262">
        <f t="shared" ref="AB175" si="427">+AC172+AE172</f>
        <v>7</v>
      </c>
      <c r="AC175" s="263"/>
      <c r="AD175" s="263"/>
      <c r="AE175" s="264"/>
      <c r="AF175" s="262">
        <f t="shared" ref="AF175" si="428">+AG172+AI172</f>
        <v>3</v>
      </c>
      <c r="AG175" s="263"/>
      <c r="AH175" s="263"/>
      <c r="AI175" s="264"/>
      <c r="AJ175" s="262">
        <f t="shared" ref="AJ175" si="429">+AK172+AM172</f>
        <v>0</v>
      </c>
      <c r="AK175" s="263"/>
      <c r="AL175" s="263"/>
      <c r="AM175" s="264"/>
      <c r="AN175" s="357">
        <f t="shared" ref="AN175" si="430">+AO172+AQ172</f>
        <v>8</v>
      </c>
      <c r="AO175" s="357"/>
      <c r="AP175" s="357"/>
      <c r="AQ175" s="357"/>
      <c r="AR175" s="321"/>
      <c r="AS175" s="262">
        <f t="shared" ref="AS175" si="431">+AT172+AV172</f>
        <v>1</v>
      </c>
      <c r="AT175" s="263"/>
      <c r="AU175" s="263"/>
      <c r="AV175" s="264"/>
      <c r="AW175" s="262">
        <f t="shared" ref="AW175" si="432">+AX172+AZ172</f>
        <v>1</v>
      </c>
      <c r="AX175" s="263"/>
      <c r="AY175" s="263"/>
      <c r="AZ175" s="264"/>
      <c r="BA175" s="262">
        <f t="shared" ref="BA175" si="433">+BB172+BD172</f>
        <v>5</v>
      </c>
      <c r="BB175" s="263"/>
      <c r="BC175" s="263"/>
      <c r="BD175" s="264"/>
      <c r="BE175" s="262">
        <f t="shared" ref="BE175" si="434">+BF172+BH172</f>
        <v>2</v>
      </c>
      <c r="BF175" s="263"/>
      <c r="BG175" s="263"/>
      <c r="BH175" s="264"/>
      <c r="BI175" s="262">
        <f t="shared" ref="BI175" si="435">+BJ172+BL172</f>
        <v>12</v>
      </c>
      <c r="BJ175" s="263"/>
      <c r="BK175" s="263"/>
      <c r="BL175" s="264"/>
      <c r="BM175" s="262">
        <f t="shared" ref="BM175" si="436">+BN172+BP172</f>
        <v>0</v>
      </c>
      <c r="BN175" s="263"/>
      <c r="BO175" s="263"/>
      <c r="BP175" s="264"/>
      <c r="BQ175" s="262">
        <f t="shared" ref="BQ175" si="437">+BR172+BT172</f>
        <v>6</v>
      </c>
      <c r="BR175" s="263"/>
      <c r="BS175" s="263"/>
      <c r="BT175" s="264"/>
      <c r="BU175" s="262">
        <f t="shared" ref="BU175" si="438">+BV172+BX172</f>
        <v>2</v>
      </c>
      <c r="BV175" s="263"/>
      <c r="BW175" s="263"/>
      <c r="BX175" s="264"/>
      <c r="BY175" s="262">
        <f t="shared" ref="BY175" si="439">+BZ172+CB172</f>
        <v>3</v>
      </c>
      <c r="BZ175" s="263"/>
      <c r="CA175" s="263"/>
      <c r="CB175" s="264"/>
      <c r="CC175" s="262">
        <f t="shared" ref="CC175" si="440">+CD172+CF172</f>
        <v>1</v>
      </c>
      <c r="CD175" s="263"/>
      <c r="CE175" s="263"/>
      <c r="CF175" s="264"/>
      <c r="CG175" s="262">
        <f t="shared" ref="CG175" si="441">+CH172+CJ172</f>
        <v>0</v>
      </c>
      <c r="CH175" s="263"/>
      <c r="CI175" s="263"/>
      <c r="CJ175" s="263"/>
      <c r="CK175" s="155"/>
      <c r="CO175" s="149"/>
      <c r="CP175" s="149"/>
      <c r="CQ175" s="149"/>
      <c r="CR175" s="149"/>
      <c r="CS175" s="149"/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49"/>
      <c r="DZ175" s="149"/>
      <c r="EA175" s="149"/>
      <c r="EB175" s="149"/>
      <c r="EC175" s="149"/>
      <c r="ED175" s="149"/>
      <c r="EE175" s="149"/>
      <c r="EF175" s="149"/>
    </row>
    <row r="176" spans="1:136" ht="15" hidden="1" x14ac:dyDescent="0.25">
      <c r="A176" s="312"/>
      <c r="B176" s="284"/>
      <c r="C176" s="285"/>
      <c r="D176" s="279"/>
      <c r="E176" s="280"/>
      <c r="F176" s="280"/>
      <c r="G176" s="281"/>
      <c r="H176" s="279"/>
      <c r="I176" s="280"/>
      <c r="J176" s="280"/>
      <c r="K176" s="281"/>
      <c r="L176" s="279"/>
      <c r="M176" s="280"/>
      <c r="N176" s="280"/>
      <c r="O176" s="281"/>
      <c r="P176" s="279"/>
      <c r="Q176" s="280"/>
      <c r="R176" s="280"/>
      <c r="S176" s="281"/>
      <c r="T176" s="279"/>
      <c r="U176" s="280"/>
      <c r="V176" s="280"/>
      <c r="W176" s="281"/>
      <c r="X176" s="279"/>
      <c r="Y176" s="280"/>
      <c r="Z176" s="280"/>
      <c r="AA176" s="281"/>
      <c r="AB176" s="279"/>
      <c r="AC176" s="280"/>
      <c r="AD176" s="280"/>
      <c r="AE176" s="281"/>
      <c r="AF176" s="279"/>
      <c r="AG176" s="280"/>
      <c r="AH176" s="280"/>
      <c r="AI176" s="281"/>
      <c r="AJ176" s="279"/>
      <c r="AK176" s="280"/>
      <c r="AL176" s="280"/>
      <c r="AM176" s="281"/>
      <c r="AN176" s="360"/>
      <c r="AO176" s="360"/>
      <c r="AP176" s="360"/>
      <c r="AQ176" s="360"/>
      <c r="AR176" s="321"/>
      <c r="AS176" s="279"/>
      <c r="AT176" s="280"/>
      <c r="AU176" s="280"/>
      <c r="AV176" s="281"/>
      <c r="AW176" s="279"/>
      <c r="AX176" s="280"/>
      <c r="AY176" s="280"/>
      <c r="AZ176" s="281"/>
      <c r="BA176" s="279"/>
      <c r="BB176" s="280"/>
      <c r="BC176" s="280"/>
      <c r="BD176" s="281"/>
      <c r="BE176" s="279"/>
      <c r="BF176" s="280"/>
      <c r="BG176" s="280"/>
      <c r="BH176" s="281"/>
      <c r="BI176" s="279"/>
      <c r="BJ176" s="280"/>
      <c r="BK176" s="280"/>
      <c r="BL176" s="281"/>
      <c r="BM176" s="279"/>
      <c r="BN176" s="280"/>
      <c r="BO176" s="280"/>
      <c r="BP176" s="281"/>
      <c r="BQ176" s="279"/>
      <c r="BR176" s="280"/>
      <c r="BS176" s="280"/>
      <c r="BT176" s="281"/>
      <c r="BU176" s="279"/>
      <c r="BV176" s="280"/>
      <c r="BW176" s="280"/>
      <c r="BX176" s="281"/>
      <c r="BY176" s="279"/>
      <c r="BZ176" s="280"/>
      <c r="CA176" s="280"/>
      <c r="CB176" s="281"/>
      <c r="CC176" s="279"/>
      <c r="CD176" s="280"/>
      <c r="CE176" s="280"/>
      <c r="CF176" s="281"/>
      <c r="CG176" s="279"/>
      <c r="CH176" s="280"/>
      <c r="CI176" s="280"/>
      <c r="CJ176" s="281"/>
      <c r="CK176" s="155"/>
      <c r="CO176" s="149"/>
      <c r="CP176" s="149"/>
      <c r="CQ176" s="149"/>
      <c r="CR176" s="149"/>
      <c r="CS176" s="149"/>
      <c r="CT176" s="149"/>
      <c r="CU176" s="149"/>
      <c r="CV176" s="149"/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9"/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49"/>
      <c r="DZ176" s="149"/>
      <c r="EA176" s="149"/>
      <c r="EB176" s="149"/>
      <c r="EC176" s="149"/>
      <c r="ED176" s="149"/>
      <c r="EE176" s="149"/>
      <c r="EF176" s="149"/>
    </row>
    <row r="177" spans="1:136" hidden="1" x14ac:dyDescent="0.2">
      <c r="A177" s="312"/>
      <c r="B177" s="272" t="s">
        <v>863</v>
      </c>
      <c r="C177" s="273"/>
      <c r="D177" s="276">
        <v>8</v>
      </c>
      <c r="E177" s="277"/>
      <c r="F177" s="277"/>
      <c r="G177" s="278"/>
      <c r="H177" s="276">
        <v>1</v>
      </c>
      <c r="I177" s="277"/>
      <c r="J177" s="277"/>
      <c r="K177" s="278"/>
      <c r="L177" s="276">
        <v>3</v>
      </c>
      <c r="M177" s="277"/>
      <c r="N177" s="277"/>
      <c r="O177" s="278"/>
      <c r="P177" s="276">
        <v>0</v>
      </c>
      <c r="Q177" s="277"/>
      <c r="R177" s="277"/>
      <c r="S177" s="278"/>
      <c r="T177" s="276">
        <v>5</v>
      </c>
      <c r="U177" s="277"/>
      <c r="V177" s="277"/>
      <c r="W177" s="278"/>
      <c r="X177" s="276">
        <v>3</v>
      </c>
      <c r="Y177" s="277"/>
      <c r="Z177" s="277"/>
      <c r="AA177" s="278"/>
      <c r="AB177" s="276">
        <v>0</v>
      </c>
      <c r="AC177" s="277"/>
      <c r="AD177" s="277"/>
      <c r="AE177" s="278"/>
      <c r="AF177" s="276">
        <v>1</v>
      </c>
      <c r="AG177" s="277"/>
      <c r="AH177" s="277"/>
      <c r="AI177" s="278"/>
      <c r="AJ177" s="276">
        <v>5</v>
      </c>
      <c r="AK177" s="277"/>
      <c r="AL177" s="277"/>
      <c r="AM177" s="278"/>
      <c r="AN177" s="359">
        <v>6</v>
      </c>
      <c r="AO177" s="359"/>
      <c r="AP177" s="359"/>
      <c r="AQ177" s="359"/>
      <c r="AR177" s="321"/>
      <c r="AS177" s="276">
        <v>3</v>
      </c>
      <c r="AT177" s="277"/>
      <c r="AU177" s="277"/>
      <c r="AV177" s="278"/>
      <c r="AW177" s="276">
        <v>4</v>
      </c>
      <c r="AX177" s="277"/>
      <c r="AY177" s="277"/>
      <c r="AZ177" s="278"/>
      <c r="BA177" s="276">
        <v>2</v>
      </c>
      <c r="BB177" s="277"/>
      <c r="BC177" s="277"/>
      <c r="BD177" s="278"/>
      <c r="BE177" s="276">
        <v>3</v>
      </c>
      <c r="BF177" s="277"/>
      <c r="BG177" s="277"/>
      <c r="BH177" s="278"/>
      <c r="BI177" s="276">
        <v>2</v>
      </c>
      <c r="BJ177" s="277"/>
      <c r="BK177" s="277"/>
      <c r="BL177" s="278"/>
      <c r="BM177" s="276">
        <v>5</v>
      </c>
      <c r="BN177" s="277"/>
      <c r="BO177" s="277"/>
      <c r="BP177" s="278"/>
      <c r="BQ177" s="276">
        <v>1</v>
      </c>
      <c r="BR177" s="277"/>
      <c r="BS177" s="277"/>
      <c r="BT177" s="278"/>
      <c r="BU177" s="276">
        <v>4</v>
      </c>
      <c r="BV177" s="277"/>
      <c r="BW177" s="277"/>
      <c r="BX177" s="278"/>
      <c r="BY177" s="276">
        <v>5</v>
      </c>
      <c r="BZ177" s="277"/>
      <c r="CA177" s="277"/>
      <c r="CB177" s="278"/>
      <c r="CC177" s="276">
        <v>4</v>
      </c>
      <c r="CD177" s="277"/>
      <c r="CE177" s="277"/>
      <c r="CF177" s="278"/>
      <c r="CG177" s="276">
        <v>6</v>
      </c>
      <c r="CH177" s="277"/>
      <c r="CI177" s="277"/>
      <c r="CJ177" s="277"/>
      <c r="CK177" s="155"/>
      <c r="CO177" s="149"/>
      <c r="CP177" s="149"/>
      <c r="CQ177" s="149"/>
      <c r="CR177" s="149"/>
      <c r="CS177" s="149"/>
      <c r="CT177" s="149"/>
      <c r="CU177" s="149"/>
      <c r="CV177" s="149"/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9"/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49"/>
      <c r="DZ177" s="149"/>
      <c r="EA177" s="149"/>
      <c r="EB177" s="149"/>
      <c r="EC177" s="149"/>
      <c r="ED177" s="149"/>
      <c r="EE177" s="149"/>
      <c r="EF177" s="149"/>
    </row>
    <row r="178" spans="1:136" hidden="1" x14ac:dyDescent="0.2">
      <c r="A178" s="312"/>
      <c r="B178" s="274"/>
      <c r="C178" s="275"/>
      <c r="D178" s="265">
        <f>D177/21</f>
        <v>0.38095238095238093</v>
      </c>
      <c r="E178" s="266"/>
      <c r="F178" s="266"/>
      <c r="G178" s="267"/>
      <c r="H178" s="265">
        <f>H177/21</f>
        <v>4.7619047619047616E-2</v>
      </c>
      <c r="I178" s="266"/>
      <c r="J178" s="266"/>
      <c r="K178" s="267"/>
      <c r="L178" s="265">
        <f>L177/21</f>
        <v>0.14285714285714285</v>
      </c>
      <c r="M178" s="266"/>
      <c r="N178" s="266"/>
      <c r="O178" s="267"/>
      <c r="P178" s="265">
        <f>P177/21</f>
        <v>0</v>
      </c>
      <c r="Q178" s="266"/>
      <c r="R178" s="266"/>
      <c r="S178" s="267"/>
      <c r="T178" s="265">
        <f>T177/21</f>
        <v>0.23809523809523808</v>
      </c>
      <c r="U178" s="266"/>
      <c r="V178" s="266"/>
      <c r="W178" s="267"/>
      <c r="X178" s="265">
        <f>X177/21</f>
        <v>0.14285714285714285</v>
      </c>
      <c r="Y178" s="266"/>
      <c r="Z178" s="266"/>
      <c r="AA178" s="267"/>
      <c r="AB178" s="265">
        <f>AB177/21</f>
        <v>0</v>
      </c>
      <c r="AC178" s="266"/>
      <c r="AD178" s="266"/>
      <c r="AE178" s="267"/>
      <c r="AF178" s="265">
        <f>AF177/21</f>
        <v>4.7619047619047616E-2</v>
      </c>
      <c r="AG178" s="266"/>
      <c r="AH178" s="266"/>
      <c r="AI178" s="267"/>
      <c r="AJ178" s="265">
        <f>AJ177/21</f>
        <v>0.23809523809523808</v>
      </c>
      <c r="AK178" s="266"/>
      <c r="AL178" s="266"/>
      <c r="AM178" s="267"/>
      <c r="AN178" s="358">
        <f>AN177/21</f>
        <v>0.2857142857142857</v>
      </c>
      <c r="AO178" s="358"/>
      <c r="AP178" s="358"/>
      <c r="AQ178" s="358"/>
      <c r="AR178" s="321"/>
      <c r="AS178" s="265">
        <f>AS177/21</f>
        <v>0.14285714285714285</v>
      </c>
      <c r="AT178" s="266"/>
      <c r="AU178" s="266"/>
      <c r="AV178" s="267"/>
      <c r="AW178" s="265">
        <f>AW177/21</f>
        <v>0.19047619047619047</v>
      </c>
      <c r="AX178" s="266"/>
      <c r="AY178" s="266"/>
      <c r="AZ178" s="267"/>
      <c r="BA178" s="265">
        <f>BA177/21</f>
        <v>9.5238095238095233E-2</v>
      </c>
      <c r="BB178" s="266"/>
      <c r="BC178" s="266"/>
      <c r="BD178" s="267"/>
      <c r="BE178" s="265">
        <f>BE177/21</f>
        <v>0.14285714285714285</v>
      </c>
      <c r="BF178" s="266"/>
      <c r="BG178" s="266"/>
      <c r="BH178" s="267"/>
      <c r="BI178" s="265">
        <f>BI177/21</f>
        <v>9.5238095238095233E-2</v>
      </c>
      <c r="BJ178" s="266"/>
      <c r="BK178" s="266"/>
      <c r="BL178" s="267"/>
      <c r="BM178" s="265">
        <f>BM177/21</f>
        <v>0.23809523809523808</v>
      </c>
      <c r="BN178" s="266"/>
      <c r="BO178" s="266"/>
      <c r="BP178" s="267"/>
      <c r="BQ178" s="265">
        <f>BQ177/21</f>
        <v>4.7619047619047616E-2</v>
      </c>
      <c r="BR178" s="266"/>
      <c r="BS178" s="266"/>
      <c r="BT178" s="267"/>
      <c r="BU178" s="265">
        <f>BU177/21</f>
        <v>0.19047619047619047</v>
      </c>
      <c r="BV178" s="266"/>
      <c r="BW178" s="266"/>
      <c r="BX178" s="267"/>
      <c r="BY178" s="265">
        <f>BY177/21</f>
        <v>0.23809523809523808</v>
      </c>
      <c r="BZ178" s="266"/>
      <c r="CA178" s="266"/>
      <c r="CB178" s="267"/>
      <c r="CC178" s="265">
        <f>CC177/21</f>
        <v>0.19047619047619047</v>
      </c>
      <c r="CD178" s="266"/>
      <c r="CE178" s="266"/>
      <c r="CF178" s="267"/>
      <c r="CG178" s="265">
        <f>CG177/21</f>
        <v>0.2857142857142857</v>
      </c>
      <c r="CH178" s="266"/>
      <c r="CI178" s="266"/>
      <c r="CJ178" s="266"/>
      <c r="CK178" s="155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</row>
    <row r="179" spans="1:136" hidden="1" x14ac:dyDescent="0.2">
      <c r="A179" s="312"/>
      <c r="B179" s="268" t="s">
        <v>864</v>
      </c>
      <c r="C179" s="269"/>
      <c r="D179" s="262">
        <v>0</v>
      </c>
      <c r="E179" s="263"/>
      <c r="F179" s="263"/>
      <c r="G179" s="264"/>
      <c r="H179" s="262">
        <v>1</v>
      </c>
      <c r="I179" s="263"/>
      <c r="J179" s="263"/>
      <c r="K179" s="264"/>
      <c r="L179" s="262">
        <v>4</v>
      </c>
      <c r="M179" s="263"/>
      <c r="N179" s="263"/>
      <c r="O179" s="264"/>
      <c r="P179" s="262">
        <v>14</v>
      </c>
      <c r="Q179" s="263"/>
      <c r="R179" s="263"/>
      <c r="S179" s="264"/>
      <c r="T179" s="262">
        <v>1</v>
      </c>
      <c r="U179" s="263"/>
      <c r="V179" s="263"/>
      <c r="W179" s="264"/>
      <c r="X179" s="262">
        <v>1</v>
      </c>
      <c r="Y179" s="263"/>
      <c r="Z179" s="263"/>
      <c r="AA179" s="264"/>
      <c r="AB179" s="262">
        <v>6</v>
      </c>
      <c r="AC179" s="263"/>
      <c r="AD179" s="263"/>
      <c r="AE179" s="264"/>
      <c r="AF179" s="262">
        <v>2</v>
      </c>
      <c r="AG179" s="263"/>
      <c r="AH179" s="263"/>
      <c r="AI179" s="264"/>
      <c r="AJ179" s="262">
        <v>0</v>
      </c>
      <c r="AK179" s="263"/>
      <c r="AL179" s="263"/>
      <c r="AM179" s="264"/>
      <c r="AN179" s="357">
        <v>6</v>
      </c>
      <c r="AO179" s="357"/>
      <c r="AP179" s="357"/>
      <c r="AQ179" s="357"/>
      <c r="AR179" s="321"/>
      <c r="AS179" s="262">
        <v>1</v>
      </c>
      <c r="AT179" s="263"/>
      <c r="AU179" s="263"/>
      <c r="AV179" s="264"/>
      <c r="AW179" s="262">
        <v>1</v>
      </c>
      <c r="AX179" s="263"/>
      <c r="AY179" s="263"/>
      <c r="AZ179" s="264"/>
      <c r="BA179" s="262">
        <v>3</v>
      </c>
      <c r="BB179" s="263"/>
      <c r="BC179" s="263"/>
      <c r="BD179" s="264"/>
      <c r="BE179" s="262">
        <v>1</v>
      </c>
      <c r="BF179" s="263"/>
      <c r="BG179" s="263"/>
      <c r="BH179" s="264"/>
      <c r="BI179" s="262">
        <v>7</v>
      </c>
      <c r="BJ179" s="263"/>
      <c r="BK179" s="263"/>
      <c r="BL179" s="264"/>
      <c r="BM179" s="262">
        <v>0</v>
      </c>
      <c r="BN179" s="263"/>
      <c r="BO179" s="263"/>
      <c r="BP179" s="264"/>
      <c r="BQ179" s="262">
        <v>4</v>
      </c>
      <c r="BR179" s="263"/>
      <c r="BS179" s="263"/>
      <c r="BT179" s="264"/>
      <c r="BU179" s="262">
        <v>1</v>
      </c>
      <c r="BV179" s="263"/>
      <c r="BW179" s="263"/>
      <c r="BX179" s="264"/>
      <c r="BY179" s="262">
        <v>3</v>
      </c>
      <c r="BZ179" s="263"/>
      <c r="CA179" s="263"/>
      <c r="CB179" s="264"/>
      <c r="CC179" s="262">
        <v>1</v>
      </c>
      <c r="CD179" s="263"/>
      <c r="CE179" s="263"/>
      <c r="CF179" s="264"/>
      <c r="CG179" s="262">
        <v>0</v>
      </c>
      <c r="CH179" s="263"/>
      <c r="CI179" s="263"/>
      <c r="CJ179" s="263"/>
      <c r="CK179" s="155"/>
      <c r="CO179" s="149"/>
      <c r="CP179" s="149"/>
      <c r="CQ179" s="149"/>
      <c r="CR179" s="149"/>
      <c r="CS179" s="149"/>
      <c r="CT179" s="149"/>
      <c r="CU179" s="149"/>
      <c r="CV179" s="149"/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9"/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49"/>
      <c r="DZ179" s="149"/>
      <c r="EA179" s="149"/>
      <c r="EB179" s="149"/>
      <c r="EC179" s="149"/>
      <c r="ED179" s="149"/>
      <c r="EE179" s="149"/>
      <c r="EF179" s="149"/>
    </row>
    <row r="180" spans="1:136" hidden="1" x14ac:dyDescent="0.2">
      <c r="A180" s="312"/>
      <c r="B180" s="270"/>
      <c r="C180" s="271"/>
      <c r="D180" s="259">
        <f>D179/21</f>
        <v>0</v>
      </c>
      <c r="E180" s="260"/>
      <c r="F180" s="260"/>
      <c r="G180" s="261"/>
      <c r="H180" s="259">
        <f>H179/21</f>
        <v>4.7619047619047616E-2</v>
      </c>
      <c r="I180" s="260"/>
      <c r="J180" s="260"/>
      <c r="K180" s="261"/>
      <c r="L180" s="259">
        <f>L179/21</f>
        <v>0.19047619047619047</v>
      </c>
      <c r="M180" s="260"/>
      <c r="N180" s="260"/>
      <c r="O180" s="261"/>
      <c r="P180" s="259">
        <f>P179/21</f>
        <v>0.66666666666666663</v>
      </c>
      <c r="Q180" s="260"/>
      <c r="R180" s="260"/>
      <c r="S180" s="261"/>
      <c r="T180" s="259">
        <f>T179/21</f>
        <v>4.7619047619047616E-2</v>
      </c>
      <c r="U180" s="260"/>
      <c r="V180" s="260"/>
      <c r="W180" s="261"/>
      <c r="X180" s="259">
        <f>X179/21</f>
        <v>4.7619047619047616E-2</v>
      </c>
      <c r="Y180" s="260"/>
      <c r="Z180" s="260"/>
      <c r="AA180" s="261"/>
      <c r="AB180" s="259">
        <f>AB179/21</f>
        <v>0.2857142857142857</v>
      </c>
      <c r="AC180" s="260"/>
      <c r="AD180" s="260"/>
      <c r="AE180" s="261"/>
      <c r="AF180" s="259">
        <f>AF179/21</f>
        <v>9.5238095238095233E-2</v>
      </c>
      <c r="AG180" s="260"/>
      <c r="AH180" s="260"/>
      <c r="AI180" s="261"/>
      <c r="AJ180" s="259">
        <f>AJ179/21</f>
        <v>0</v>
      </c>
      <c r="AK180" s="260"/>
      <c r="AL180" s="260"/>
      <c r="AM180" s="261"/>
      <c r="AN180" s="356">
        <f>AN179/21</f>
        <v>0.2857142857142857</v>
      </c>
      <c r="AO180" s="356"/>
      <c r="AP180" s="356"/>
      <c r="AQ180" s="356"/>
      <c r="AR180" s="362"/>
      <c r="AS180" s="259">
        <f>AS179/21</f>
        <v>4.7619047619047616E-2</v>
      </c>
      <c r="AT180" s="260"/>
      <c r="AU180" s="260"/>
      <c r="AV180" s="261"/>
      <c r="AW180" s="259">
        <f>AW179/21</f>
        <v>4.7619047619047616E-2</v>
      </c>
      <c r="AX180" s="260"/>
      <c r="AY180" s="260"/>
      <c r="AZ180" s="261"/>
      <c r="BA180" s="259">
        <f>BA179/21</f>
        <v>0.14285714285714285</v>
      </c>
      <c r="BB180" s="260"/>
      <c r="BC180" s="260"/>
      <c r="BD180" s="261"/>
      <c r="BE180" s="259">
        <f>BE179/21</f>
        <v>4.7619047619047616E-2</v>
      </c>
      <c r="BF180" s="260"/>
      <c r="BG180" s="260"/>
      <c r="BH180" s="261"/>
      <c r="BI180" s="259">
        <f>BI179/21</f>
        <v>0.33333333333333331</v>
      </c>
      <c r="BJ180" s="260"/>
      <c r="BK180" s="260"/>
      <c r="BL180" s="261"/>
      <c r="BM180" s="259">
        <f>BM179/21</f>
        <v>0</v>
      </c>
      <c r="BN180" s="260"/>
      <c r="BO180" s="260"/>
      <c r="BP180" s="261"/>
      <c r="BQ180" s="259">
        <f>BQ179/21</f>
        <v>0.19047619047619047</v>
      </c>
      <c r="BR180" s="260"/>
      <c r="BS180" s="260"/>
      <c r="BT180" s="261"/>
      <c r="BU180" s="259">
        <f>BU179/21</f>
        <v>4.7619047619047616E-2</v>
      </c>
      <c r="BV180" s="260"/>
      <c r="BW180" s="260"/>
      <c r="BX180" s="261"/>
      <c r="BY180" s="259">
        <f>BY179/21</f>
        <v>0.14285714285714285</v>
      </c>
      <c r="BZ180" s="260"/>
      <c r="CA180" s="260"/>
      <c r="CB180" s="261"/>
      <c r="CC180" s="259">
        <f>CC179/21</f>
        <v>4.7619047619047616E-2</v>
      </c>
      <c r="CD180" s="260"/>
      <c r="CE180" s="260"/>
      <c r="CF180" s="261"/>
      <c r="CG180" s="259">
        <f>CG179/21</f>
        <v>0</v>
      </c>
      <c r="CH180" s="260"/>
      <c r="CI180" s="260"/>
      <c r="CJ180" s="260"/>
      <c r="CK180" s="155"/>
      <c r="CO180" s="149"/>
      <c r="CP180" s="149"/>
      <c r="CQ180" s="149"/>
      <c r="CR180" s="149"/>
      <c r="CS180" s="149"/>
      <c r="CT180" s="149"/>
      <c r="CU180" s="149"/>
      <c r="CV180" s="149"/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9"/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49"/>
      <c r="DZ180" s="149"/>
      <c r="EA180" s="149"/>
      <c r="EB180" s="149"/>
      <c r="EC180" s="149"/>
      <c r="ED180" s="149"/>
      <c r="EE180" s="149"/>
      <c r="EF180" s="149"/>
    </row>
    <row r="181" spans="1:136" ht="15" x14ac:dyDescent="0.25">
      <c r="B181" s="202"/>
      <c r="C181" s="202"/>
      <c r="D181" s="219"/>
      <c r="E181" s="219"/>
      <c r="F181" s="219"/>
      <c r="G181" s="219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  <c r="CE181" s="157"/>
      <c r="CF181" s="157"/>
      <c r="CG181" s="157"/>
      <c r="CH181" s="157"/>
      <c r="CI181" s="157"/>
      <c r="CJ181" s="157"/>
      <c r="CO181" s="149"/>
      <c r="CP181" s="149"/>
      <c r="CQ181" s="149"/>
      <c r="CR181" s="149"/>
      <c r="CS181" s="149"/>
      <c r="CT181" s="149"/>
      <c r="CU181" s="149"/>
      <c r="CV181" s="149"/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9"/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49"/>
      <c r="DZ181" s="149"/>
      <c r="EA181" s="149"/>
      <c r="EB181" s="149"/>
      <c r="EC181" s="149"/>
      <c r="ED181" s="149"/>
      <c r="EE181" s="149"/>
      <c r="EF181" s="149"/>
    </row>
    <row r="182" spans="1:136" ht="15" x14ac:dyDescent="0.25">
      <c r="B182" s="311" t="s">
        <v>752</v>
      </c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</row>
    <row r="183" spans="1:136" ht="15" x14ac:dyDescent="0.25">
      <c r="B183" s="311" t="s">
        <v>756</v>
      </c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</row>
    <row r="184" spans="1:136" ht="15" x14ac:dyDescent="0.25"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9"/>
      <c r="DF184" s="149"/>
      <c r="DG184" s="149"/>
      <c r="DH184" s="149"/>
      <c r="DI184" s="149"/>
      <c r="DJ184" s="149"/>
      <c r="DK184" s="149"/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49"/>
      <c r="DZ184" s="149"/>
      <c r="EA184" s="149"/>
      <c r="EB184" s="149"/>
      <c r="EC184" s="149"/>
      <c r="ED184" s="149"/>
      <c r="EE184" s="149"/>
      <c r="EF184" s="149"/>
    </row>
    <row r="185" spans="1:136" ht="15" customHeight="1" x14ac:dyDescent="0.25">
      <c r="A185" s="351" t="s">
        <v>867</v>
      </c>
      <c r="B185" s="257" t="s">
        <v>90</v>
      </c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0"/>
      <c r="Y185" s="250"/>
      <c r="Z185" s="250"/>
      <c r="AA185" s="250"/>
      <c r="AB185" s="250"/>
      <c r="AC185" s="250"/>
      <c r="AD185" s="250"/>
      <c r="AE185" s="250"/>
      <c r="AF185" s="250"/>
      <c r="AG185" s="250"/>
      <c r="AH185" s="250"/>
      <c r="AI185" s="250"/>
      <c r="AJ185" s="250"/>
      <c r="AK185" s="250"/>
      <c r="AL185" s="250"/>
      <c r="AM185" s="250"/>
      <c r="AN185" s="250"/>
      <c r="AO185" s="250"/>
      <c r="AP185" s="250"/>
      <c r="AQ185" s="250"/>
      <c r="AR185" s="250"/>
      <c r="AS185" s="250"/>
      <c r="AT185" s="250"/>
      <c r="AU185" s="250"/>
      <c r="AV185" s="250"/>
      <c r="AW185" s="250"/>
      <c r="AX185" s="250"/>
      <c r="AY185" s="250"/>
      <c r="AZ185" s="250"/>
      <c r="BA185" s="250"/>
      <c r="BB185" s="250"/>
      <c r="BC185" s="250"/>
      <c r="BD185" s="250"/>
      <c r="BE185" s="250"/>
      <c r="BF185" s="250"/>
      <c r="BG185" s="250"/>
      <c r="BH185" s="250"/>
      <c r="BI185" s="250"/>
      <c r="BJ185" s="250"/>
      <c r="BK185" s="250"/>
      <c r="BL185" s="250"/>
      <c r="BM185" s="250"/>
      <c r="BN185" s="250"/>
      <c r="BO185" s="250"/>
      <c r="BP185" s="250"/>
      <c r="BQ185" s="250"/>
      <c r="BR185" s="250"/>
      <c r="BS185" s="250"/>
      <c r="BT185" s="250"/>
      <c r="BU185" s="250"/>
      <c r="BV185" s="250"/>
      <c r="BW185" s="250"/>
      <c r="BX185" s="250"/>
      <c r="BY185" s="250"/>
      <c r="BZ185" s="250"/>
      <c r="CA185" s="250"/>
      <c r="CB185" s="250"/>
      <c r="CC185" s="250"/>
      <c r="CD185" s="250"/>
      <c r="CE185" s="250"/>
      <c r="CF185" s="250"/>
      <c r="CG185" s="250"/>
      <c r="CH185" s="250"/>
      <c r="CI185" s="250"/>
      <c r="CJ185" s="250"/>
      <c r="CK185" s="250"/>
      <c r="CL185" s="250"/>
      <c r="CM185" s="250"/>
      <c r="CN185" s="251"/>
      <c r="CO185" s="220"/>
      <c r="CP185" s="148"/>
      <c r="CQ185" s="148"/>
      <c r="CR185" s="148"/>
      <c r="CS185" s="148"/>
      <c r="CT185" s="148"/>
      <c r="CU185" s="149"/>
      <c r="CV185" s="149"/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9"/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49"/>
      <c r="DZ185" s="149"/>
      <c r="EA185" s="149"/>
      <c r="EB185" s="149"/>
      <c r="EC185" s="149"/>
      <c r="ED185" s="149"/>
      <c r="EE185" s="149"/>
      <c r="EF185" s="149"/>
    </row>
    <row r="186" spans="1:136" ht="15" x14ac:dyDescent="0.25">
      <c r="A186" s="352"/>
      <c r="B186" s="257" t="s">
        <v>866</v>
      </c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0"/>
      <c r="Y186" s="250"/>
      <c r="Z186" s="250"/>
      <c r="AA186" s="250"/>
      <c r="AB186" s="250"/>
      <c r="AC186" s="250"/>
      <c r="AD186" s="250"/>
      <c r="AE186" s="250"/>
      <c r="AF186" s="250"/>
      <c r="AG186" s="250"/>
      <c r="AH186" s="250"/>
      <c r="AI186" s="250"/>
      <c r="AJ186" s="250"/>
      <c r="AK186" s="250"/>
      <c r="AL186" s="250"/>
      <c r="AM186" s="250"/>
      <c r="AN186" s="250"/>
      <c r="AO186" s="250"/>
      <c r="AP186" s="250"/>
      <c r="AQ186" s="250"/>
      <c r="AR186" s="250"/>
      <c r="AS186" s="250"/>
      <c r="AT186" s="250"/>
      <c r="AU186" s="250"/>
      <c r="AV186" s="250"/>
      <c r="AW186" s="250"/>
      <c r="AX186" s="250"/>
      <c r="AY186" s="250"/>
      <c r="AZ186" s="250"/>
      <c r="BA186" s="250"/>
      <c r="BB186" s="250"/>
      <c r="BC186" s="250"/>
      <c r="BD186" s="250"/>
      <c r="BE186" s="250"/>
      <c r="BF186" s="250"/>
      <c r="BG186" s="250"/>
      <c r="BH186" s="250"/>
      <c r="BI186" s="250"/>
      <c r="BJ186" s="250"/>
      <c r="BK186" s="250"/>
      <c r="BL186" s="250"/>
      <c r="BM186" s="250"/>
      <c r="BN186" s="250"/>
      <c r="BO186" s="250"/>
      <c r="BP186" s="250"/>
      <c r="BQ186" s="250"/>
      <c r="BR186" s="250"/>
      <c r="BS186" s="250"/>
      <c r="BT186" s="250"/>
      <c r="BU186" s="250"/>
      <c r="BV186" s="250"/>
      <c r="BW186" s="250"/>
      <c r="BX186" s="250"/>
      <c r="BY186" s="250"/>
      <c r="BZ186" s="250"/>
      <c r="CA186" s="250"/>
      <c r="CB186" s="250"/>
      <c r="CC186" s="250"/>
      <c r="CD186" s="250"/>
      <c r="CE186" s="250"/>
      <c r="CF186" s="250"/>
      <c r="CG186" s="250"/>
      <c r="CH186" s="250"/>
      <c r="CI186" s="250"/>
      <c r="CJ186" s="250"/>
      <c r="CK186" s="250"/>
      <c r="CL186" s="250"/>
      <c r="CM186" s="250"/>
      <c r="CN186" s="251"/>
      <c r="CO186" s="221"/>
      <c r="CP186" s="149"/>
      <c r="CQ186" s="149"/>
      <c r="CR186" s="149"/>
      <c r="CS186" s="149"/>
      <c r="CT186" s="149"/>
      <c r="CU186" s="149"/>
      <c r="CV186" s="149"/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9"/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49"/>
      <c r="DZ186" s="149"/>
      <c r="EA186" s="149"/>
      <c r="EB186" s="149"/>
      <c r="EC186" s="149"/>
      <c r="ED186" s="149"/>
      <c r="EE186" s="149"/>
      <c r="EF186" s="149"/>
    </row>
    <row r="187" spans="1:136" ht="15" x14ac:dyDescent="0.25">
      <c r="A187" s="352"/>
      <c r="B187" s="153" t="s">
        <v>759</v>
      </c>
      <c r="C187" s="154">
        <f>+C188+C189</f>
        <v>21</v>
      </c>
      <c r="D187" s="286" t="s">
        <v>724</v>
      </c>
      <c r="E187" s="287"/>
      <c r="F187" s="287"/>
      <c r="G187" s="315"/>
      <c r="H187" s="286" t="s">
        <v>725</v>
      </c>
      <c r="I187" s="287"/>
      <c r="J187" s="287"/>
      <c r="K187" s="315"/>
      <c r="L187" s="286" t="s">
        <v>726</v>
      </c>
      <c r="M187" s="287"/>
      <c r="N187" s="287"/>
      <c r="O187" s="315"/>
      <c r="P187" s="286" t="s">
        <v>727</v>
      </c>
      <c r="Q187" s="287"/>
      <c r="R187" s="287"/>
      <c r="S187" s="315"/>
      <c r="T187" s="286" t="s">
        <v>728</v>
      </c>
      <c r="U187" s="287"/>
      <c r="V187" s="287"/>
      <c r="W187" s="315"/>
      <c r="X187" s="286" t="s">
        <v>729</v>
      </c>
      <c r="Y187" s="287"/>
      <c r="Z187" s="287"/>
      <c r="AA187" s="315"/>
      <c r="AB187" s="286" t="s">
        <v>730</v>
      </c>
      <c r="AC187" s="287"/>
      <c r="AD187" s="287"/>
      <c r="AE187" s="315"/>
      <c r="AF187" s="286" t="s">
        <v>731</v>
      </c>
      <c r="AG187" s="287"/>
      <c r="AH187" s="287"/>
      <c r="AI187" s="315"/>
      <c r="AJ187" s="286" t="s">
        <v>732</v>
      </c>
      <c r="AK187" s="287"/>
      <c r="AL187" s="287"/>
      <c r="AM187" s="315"/>
      <c r="AN187" s="305" t="s">
        <v>750</v>
      </c>
      <c r="AO187" s="306"/>
      <c r="AP187" s="306"/>
      <c r="AQ187" s="366"/>
      <c r="AR187" s="294"/>
      <c r="AS187" s="286" t="s">
        <v>733</v>
      </c>
      <c r="AT187" s="287"/>
      <c r="AU187" s="287"/>
      <c r="AV187" s="315"/>
      <c r="AW187" s="286" t="s">
        <v>734</v>
      </c>
      <c r="AX187" s="287"/>
      <c r="AY187" s="287"/>
      <c r="AZ187" s="315"/>
      <c r="BA187" s="286" t="s">
        <v>735</v>
      </c>
      <c r="BB187" s="287"/>
      <c r="BC187" s="287"/>
      <c r="BD187" s="315"/>
      <c r="BE187" s="286" t="s">
        <v>736</v>
      </c>
      <c r="BF187" s="287"/>
      <c r="BG187" s="287"/>
      <c r="BH187" s="315"/>
      <c r="BI187" s="286" t="s">
        <v>737</v>
      </c>
      <c r="BJ187" s="287"/>
      <c r="BK187" s="287"/>
      <c r="BL187" s="315"/>
      <c r="BM187" s="286" t="s">
        <v>738</v>
      </c>
      <c r="BN187" s="287"/>
      <c r="BO187" s="287"/>
      <c r="BP187" s="315"/>
      <c r="BQ187" s="286" t="s">
        <v>739</v>
      </c>
      <c r="BR187" s="287"/>
      <c r="BS187" s="287"/>
      <c r="BT187" s="315"/>
      <c r="BU187" s="286" t="s">
        <v>740</v>
      </c>
      <c r="BV187" s="287"/>
      <c r="BW187" s="287"/>
      <c r="BX187" s="315"/>
      <c r="BY187" s="286" t="s">
        <v>741</v>
      </c>
      <c r="BZ187" s="287"/>
      <c r="CA187" s="287"/>
      <c r="CB187" s="315"/>
      <c r="CC187" s="286" t="s">
        <v>742</v>
      </c>
      <c r="CD187" s="287"/>
      <c r="CE187" s="287"/>
      <c r="CF187" s="315"/>
      <c r="CG187" s="286" t="s">
        <v>743</v>
      </c>
      <c r="CH187" s="287"/>
      <c r="CI187" s="287"/>
      <c r="CJ187" s="315"/>
      <c r="CK187" s="286" t="s">
        <v>744</v>
      </c>
      <c r="CL187" s="287"/>
      <c r="CM187" s="287"/>
      <c r="CN187" s="315"/>
      <c r="CO187" s="221"/>
      <c r="CP187" s="149"/>
      <c r="CQ187" s="149"/>
      <c r="CR187" s="149"/>
      <c r="CS187" s="149"/>
      <c r="CT187" s="149"/>
      <c r="CU187" s="149"/>
      <c r="CV187" s="149"/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9"/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49"/>
      <c r="DZ187" s="149"/>
      <c r="EA187" s="149"/>
      <c r="EB187" s="149"/>
      <c r="EC187" s="149"/>
      <c r="ED187" s="149"/>
      <c r="EE187" s="149"/>
      <c r="EF187" s="149"/>
    </row>
    <row r="188" spans="1:136" ht="15" x14ac:dyDescent="0.25">
      <c r="A188" s="352"/>
      <c r="B188" s="153" t="s">
        <v>757</v>
      </c>
      <c r="C188" s="154">
        <v>10</v>
      </c>
      <c r="D188" s="288"/>
      <c r="E188" s="289"/>
      <c r="F188" s="289"/>
      <c r="G188" s="300"/>
      <c r="H188" s="288"/>
      <c r="I188" s="289"/>
      <c r="J188" s="289"/>
      <c r="K188" s="300"/>
      <c r="L188" s="288"/>
      <c r="M188" s="289"/>
      <c r="N188" s="289"/>
      <c r="O188" s="300"/>
      <c r="P188" s="288"/>
      <c r="Q188" s="289"/>
      <c r="R188" s="289"/>
      <c r="S188" s="300"/>
      <c r="T188" s="288"/>
      <c r="U188" s="289"/>
      <c r="V188" s="289"/>
      <c r="W188" s="300"/>
      <c r="X188" s="288"/>
      <c r="Y188" s="289"/>
      <c r="Z188" s="289"/>
      <c r="AA188" s="300"/>
      <c r="AB188" s="288"/>
      <c r="AC188" s="289"/>
      <c r="AD188" s="289"/>
      <c r="AE188" s="300"/>
      <c r="AF188" s="288"/>
      <c r="AG188" s="289"/>
      <c r="AH188" s="289"/>
      <c r="AI188" s="300"/>
      <c r="AJ188" s="288"/>
      <c r="AK188" s="289"/>
      <c r="AL188" s="289"/>
      <c r="AM188" s="300"/>
      <c r="AN188" s="307"/>
      <c r="AO188" s="308"/>
      <c r="AP188" s="308"/>
      <c r="AQ188" s="367"/>
      <c r="AR188" s="295"/>
      <c r="AS188" s="288"/>
      <c r="AT188" s="289"/>
      <c r="AU188" s="289"/>
      <c r="AV188" s="300"/>
      <c r="AW188" s="288"/>
      <c r="AX188" s="289"/>
      <c r="AY188" s="289"/>
      <c r="AZ188" s="300"/>
      <c r="BA188" s="288"/>
      <c r="BB188" s="289"/>
      <c r="BC188" s="289"/>
      <c r="BD188" s="300"/>
      <c r="BE188" s="288"/>
      <c r="BF188" s="289"/>
      <c r="BG188" s="289"/>
      <c r="BH188" s="300"/>
      <c r="BI188" s="288"/>
      <c r="BJ188" s="289"/>
      <c r="BK188" s="289"/>
      <c r="BL188" s="300"/>
      <c r="BM188" s="288"/>
      <c r="BN188" s="289"/>
      <c r="BO188" s="289"/>
      <c r="BP188" s="300"/>
      <c r="BQ188" s="288"/>
      <c r="BR188" s="289"/>
      <c r="BS188" s="289"/>
      <c r="BT188" s="300"/>
      <c r="BU188" s="288"/>
      <c r="BV188" s="289"/>
      <c r="BW188" s="289"/>
      <c r="BX188" s="300"/>
      <c r="BY188" s="288"/>
      <c r="BZ188" s="289"/>
      <c r="CA188" s="289"/>
      <c r="CB188" s="300"/>
      <c r="CC188" s="288"/>
      <c r="CD188" s="289"/>
      <c r="CE188" s="289"/>
      <c r="CF188" s="300"/>
      <c r="CG188" s="288"/>
      <c r="CH188" s="289"/>
      <c r="CI188" s="289"/>
      <c r="CJ188" s="300"/>
      <c r="CK188" s="288"/>
      <c r="CL188" s="289"/>
      <c r="CM188" s="289"/>
      <c r="CN188" s="300"/>
      <c r="CO188" s="221"/>
      <c r="CP188" s="149"/>
      <c r="CQ188" s="149"/>
      <c r="CR188" s="149"/>
      <c r="CS188" s="149"/>
      <c r="CT188" s="149"/>
      <c r="CU188" s="149"/>
      <c r="CV188" s="149"/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9"/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49"/>
      <c r="DZ188" s="149"/>
      <c r="EA188" s="149"/>
      <c r="EB188" s="149"/>
      <c r="EC188" s="149"/>
      <c r="ED188" s="149"/>
      <c r="EE188" s="149"/>
      <c r="EF188" s="149"/>
    </row>
    <row r="189" spans="1:136" ht="15" x14ac:dyDescent="0.25">
      <c r="A189" s="352"/>
      <c r="B189" s="153" t="s">
        <v>758</v>
      </c>
      <c r="C189" s="154">
        <v>11</v>
      </c>
      <c r="D189" s="288"/>
      <c r="E189" s="289"/>
      <c r="F189" s="289"/>
      <c r="G189" s="300"/>
      <c r="H189" s="288"/>
      <c r="I189" s="289"/>
      <c r="J189" s="289"/>
      <c r="K189" s="300"/>
      <c r="L189" s="288"/>
      <c r="M189" s="289"/>
      <c r="N189" s="289"/>
      <c r="O189" s="300"/>
      <c r="P189" s="288"/>
      <c r="Q189" s="289"/>
      <c r="R189" s="289"/>
      <c r="S189" s="300"/>
      <c r="T189" s="288"/>
      <c r="U189" s="289"/>
      <c r="V189" s="289"/>
      <c r="W189" s="300"/>
      <c r="X189" s="288"/>
      <c r="Y189" s="289"/>
      <c r="Z189" s="289"/>
      <c r="AA189" s="300"/>
      <c r="AB189" s="288"/>
      <c r="AC189" s="289"/>
      <c r="AD189" s="289"/>
      <c r="AE189" s="300"/>
      <c r="AF189" s="288"/>
      <c r="AG189" s="289"/>
      <c r="AH189" s="289"/>
      <c r="AI189" s="300"/>
      <c r="AJ189" s="288"/>
      <c r="AK189" s="289"/>
      <c r="AL189" s="289"/>
      <c r="AM189" s="300"/>
      <c r="AN189" s="307"/>
      <c r="AO189" s="308"/>
      <c r="AP189" s="308"/>
      <c r="AQ189" s="367"/>
      <c r="AR189" s="295"/>
      <c r="AS189" s="288"/>
      <c r="AT189" s="289"/>
      <c r="AU189" s="289"/>
      <c r="AV189" s="300"/>
      <c r="AW189" s="288"/>
      <c r="AX189" s="289"/>
      <c r="AY189" s="289"/>
      <c r="AZ189" s="300"/>
      <c r="BA189" s="288"/>
      <c r="BB189" s="289"/>
      <c r="BC189" s="289"/>
      <c r="BD189" s="300"/>
      <c r="BE189" s="288"/>
      <c r="BF189" s="289"/>
      <c r="BG189" s="289"/>
      <c r="BH189" s="300"/>
      <c r="BI189" s="288"/>
      <c r="BJ189" s="289"/>
      <c r="BK189" s="289"/>
      <c r="BL189" s="300"/>
      <c r="BM189" s="288"/>
      <c r="BN189" s="289"/>
      <c r="BO189" s="289"/>
      <c r="BP189" s="300"/>
      <c r="BQ189" s="288"/>
      <c r="BR189" s="289"/>
      <c r="BS189" s="289"/>
      <c r="BT189" s="300"/>
      <c r="BU189" s="288"/>
      <c r="BV189" s="289"/>
      <c r="BW189" s="289"/>
      <c r="BX189" s="300"/>
      <c r="BY189" s="288"/>
      <c r="BZ189" s="289"/>
      <c r="CA189" s="289"/>
      <c r="CB189" s="300"/>
      <c r="CC189" s="288"/>
      <c r="CD189" s="289"/>
      <c r="CE189" s="289"/>
      <c r="CF189" s="300"/>
      <c r="CG189" s="288"/>
      <c r="CH189" s="289"/>
      <c r="CI189" s="289"/>
      <c r="CJ189" s="300"/>
      <c r="CK189" s="288"/>
      <c r="CL189" s="289"/>
      <c r="CM189" s="289"/>
      <c r="CN189" s="300"/>
      <c r="CO189" s="221"/>
      <c r="CP189" s="149"/>
      <c r="CQ189" s="149"/>
      <c r="CR189" s="149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>
        <v>0</v>
      </c>
      <c r="DE189" s="149">
        <v>0.42857142857142855</v>
      </c>
      <c r="DF189" s="149">
        <v>0</v>
      </c>
      <c r="DG189" s="149">
        <v>0</v>
      </c>
      <c r="DH189" s="149">
        <v>4.7619047619047616E-2</v>
      </c>
      <c r="DI189" s="149">
        <v>0.23809523809523808</v>
      </c>
      <c r="DJ189" s="149">
        <v>9.5238095238095233E-2</v>
      </c>
      <c r="DK189" s="149">
        <v>0.2857142857142857</v>
      </c>
      <c r="DL189" s="149">
        <v>0.14285714285714285</v>
      </c>
      <c r="DM189" s="149">
        <v>0</v>
      </c>
      <c r="DN189" s="149">
        <v>4.7619047619047616E-2</v>
      </c>
      <c r="DO189" s="149">
        <v>0.2857142857142857</v>
      </c>
      <c r="DP189" s="149">
        <v>0.2857142857142857</v>
      </c>
      <c r="DQ189" s="149">
        <v>9.5238095238095233E-2</v>
      </c>
      <c r="DR189" s="149">
        <v>0.14285714285714285</v>
      </c>
      <c r="DS189" s="149">
        <v>0.14285714285714285</v>
      </c>
      <c r="DT189" s="149">
        <v>4.7619047619047616E-2</v>
      </c>
      <c r="DU189" s="149">
        <v>0.19047619047619047</v>
      </c>
      <c r="DV189" s="149">
        <v>4.7619047619047616E-2</v>
      </c>
      <c r="DW189" s="149">
        <v>0.33333333333333331</v>
      </c>
      <c r="DX189" s="149">
        <v>9.5238095238095233E-2</v>
      </c>
      <c r="DY189" s="149">
        <v>0.14285714285714285</v>
      </c>
      <c r="DZ189" s="149"/>
      <c r="EA189" s="149"/>
      <c r="EB189" s="149"/>
      <c r="EC189" s="149"/>
      <c r="ED189" s="149"/>
      <c r="EE189" s="149"/>
      <c r="EF189" s="149"/>
    </row>
    <row r="190" spans="1:136" ht="15" x14ac:dyDescent="0.25">
      <c r="A190" s="352"/>
      <c r="B190" s="153"/>
      <c r="C190" s="157"/>
      <c r="D190" s="288"/>
      <c r="E190" s="289"/>
      <c r="F190" s="289"/>
      <c r="G190" s="300"/>
      <c r="H190" s="288"/>
      <c r="I190" s="289"/>
      <c r="J190" s="289"/>
      <c r="K190" s="300"/>
      <c r="L190" s="288"/>
      <c r="M190" s="289"/>
      <c r="N190" s="289"/>
      <c r="O190" s="300"/>
      <c r="P190" s="288"/>
      <c r="Q190" s="289"/>
      <c r="R190" s="289"/>
      <c r="S190" s="300"/>
      <c r="T190" s="288"/>
      <c r="U190" s="289"/>
      <c r="V190" s="289"/>
      <c r="W190" s="300"/>
      <c r="X190" s="288"/>
      <c r="Y190" s="289"/>
      <c r="Z190" s="289"/>
      <c r="AA190" s="300"/>
      <c r="AB190" s="288"/>
      <c r="AC190" s="289"/>
      <c r="AD190" s="289"/>
      <c r="AE190" s="300"/>
      <c r="AF190" s="288"/>
      <c r="AG190" s="289"/>
      <c r="AH190" s="289"/>
      <c r="AI190" s="300"/>
      <c r="AJ190" s="288"/>
      <c r="AK190" s="289"/>
      <c r="AL190" s="289"/>
      <c r="AM190" s="300"/>
      <c r="AN190" s="307"/>
      <c r="AO190" s="308"/>
      <c r="AP190" s="308"/>
      <c r="AQ190" s="367"/>
      <c r="AR190" s="295"/>
      <c r="AS190" s="288"/>
      <c r="AT190" s="289"/>
      <c r="AU190" s="289"/>
      <c r="AV190" s="300"/>
      <c r="AW190" s="288"/>
      <c r="AX190" s="289"/>
      <c r="AY190" s="289"/>
      <c r="AZ190" s="300"/>
      <c r="BA190" s="288"/>
      <c r="BB190" s="289"/>
      <c r="BC190" s="289"/>
      <c r="BD190" s="300"/>
      <c r="BE190" s="288"/>
      <c r="BF190" s="289"/>
      <c r="BG190" s="289"/>
      <c r="BH190" s="300"/>
      <c r="BI190" s="288"/>
      <c r="BJ190" s="289"/>
      <c r="BK190" s="289"/>
      <c r="BL190" s="300"/>
      <c r="BM190" s="288"/>
      <c r="BN190" s="289"/>
      <c r="BO190" s="289"/>
      <c r="BP190" s="300"/>
      <c r="BQ190" s="288"/>
      <c r="BR190" s="289"/>
      <c r="BS190" s="289"/>
      <c r="BT190" s="300"/>
      <c r="BU190" s="288"/>
      <c r="BV190" s="289"/>
      <c r="BW190" s="289"/>
      <c r="BX190" s="300"/>
      <c r="BY190" s="288"/>
      <c r="BZ190" s="289"/>
      <c r="CA190" s="289"/>
      <c r="CB190" s="300"/>
      <c r="CC190" s="288"/>
      <c r="CD190" s="289"/>
      <c r="CE190" s="289"/>
      <c r="CF190" s="300"/>
      <c r="CG190" s="288"/>
      <c r="CH190" s="289"/>
      <c r="CI190" s="289"/>
      <c r="CJ190" s="300"/>
      <c r="CK190" s="288"/>
      <c r="CL190" s="289"/>
      <c r="CM190" s="289"/>
      <c r="CN190" s="300"/>
      <c r="CO190" s="221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>
        <v>0</v>
      </c>
      <c r="DE190" s="149">
        <v>0</v>
      </c>
      <c r="DF190" s="149">
        <v>0.14285714285714285</v>
      </c>
      <c r="DG190" s="149">
        <v>0.23809523809523808</v>
      </c>
      <c r="DH190" s="149">
        <v>0.2857142857142857</v>
      </c>
      <c r="DI190" s="149">
        <v>9.5238095238095233E-2</v>
      </c>
      <c r="DJ190" s="149">
        <v>4.7619047619047616E-2</v>
      </c>
      <c r="DK190" s="149">
        <v>4.7619047619047616E-2</v>
      </c>
      <c r="DL190" s="149">
        <v>9.5238095238095233E-2</v>
      </c>
      <c r="DM190" s="149">
        <v>0.38095238095238093</v>
      </c>
      <c r="DN190" s="149">
        <v>0</v>
      </c>
      <c r="DO190" s="149">
        <v>9.5238095238095233E-2</v>
      </c>
      <c r="DP190" s="149">
        <v>0</v>
      </c>
      <c r="DQ190" s="149">
        <v>4.7619047619047616E-2</v>
      </c>
      <c r="DR190" s="149">
        <v>9.5238095238095233E-2</v>
      </c>
      <c r="DS190" s="149">
        <v>4.7619047619047616E-2</v>
      </c>
      <c r="DT190" s="149">
        <v>0</v>
      </c>
      <c r="DU190" s="149">
        <v>4.7619047619047616E-2</v>
      </c>
      <c r="DV190" s="149">
        <v>4.7619047619047616E-2</v>
      </c>
      <c r="DW190" s="149">
        <v>0</v>
      </c>
      <c r="DX190" s="149">
        <v>0</v>
      </c>
      <c r="DY190" s="149">
        <v>9.5238095238095233E-2</v>
      </c>
      <c r="DZ190" s="149"/>
      <c r="EA190" s="149"/>
      <c r="EB190" s="149"/>
      <c r="EC190" s="149"/>
      <c r="ED190" s="149"/>
      <c r="EE190" s="149"/>
      <c r="EF190" s="149"/>
    </row>
    <row r="191" spans="1:136" ht="15" x14ac:dyDescent="0.25">
      <c r="A191" s="352"/>
      <c r="B191" s="158"/>
      <c r="C191" s="157"/>
      <c r="D191" s="290"/>
      <c r="E191" s="291"/>
      <c r="F191" s="291"/>
      <c r="G191" s="301"/>
      <c r="H191" s="290"/>
      <c r="I191" s="291"/>
      <c r="J191" s="291"/>
      <c r="K191" s="301"/>
      <c r="L191" s="290"/>
      <c r="M191" s="291"/>
      <c r="N191" s="291"/>
      <c r="O191" s="301"/>
      <c r="P191" s="290"/>
      <c r="Q191" s="291"/>
      <c r="R191" s="291"/>
      <c r="S191" s="301"/>
      <c r="T191" s="290"/>
      <c r="U191" s="291"/>
      <c r="V191" s="291"/>
      <c r="W191" s="301"/>
      <c r="X191" s="290"/>
      <c r="Y191" s="291"/>
      <c r="Z191" s="291"/>
      <c r="AA191" s="301"/>
      <c r="AB191" s="290"/>
      <c r="AC191" s="291"/>
      <c r="AD191" s="291"/>
      <c r="AE191" s="301"/>
      <c r="AF191" s="290"/>
      <c r="AG191" s="291"/>
      <c r="AH191" s="291"/>
      <c r="AI191" s="301"/>
      <c r="AJ191" s="290"/>
      <c r="AK191" s="291"/>
      <c r="AL191" s="291"/>
      <c r="AM191" s="301"/>
      <c r="AN191" s="309"/>
      <c r="AO191" s="310"/>
      <c r="AP191" s="310"/>
      <c r="AQ191" s="368"/>
      <c r="AR191" s="297"/>
      <c r="AS191" s="290"/>
      <c r="AT191" s="291"/>
      <c r="AU191" s="291"/>
      <c r="AV191" s="301"/>
      <c r="AW191" s="290"/>
      <c r="AX191" s="291"/>
      <c r="AY191" s="291"/>
      <c r="AZ191" s="301"/>
      <c r="BA191" s="290"/>
      <c r="BB191" s="291"/>
      <c r="BC191" s="291"/>
      <c r="BD191" s="301"/>
      <c r="BE191" s="290"/>
      <c r="BF191" s="291"/>
      <c r="BG191" s="291"/>
      <c r="BH191" s="301"/>
      <c r="BI191" s="290"/>
      <c r="BJ191" s="291"/>
      <c r="BK191" s="291"/>
      <c r="BL191" s="301"/>
      <c r="BM191" s="290"/>
      <c r="BN191" s="291"/>
      <c r="BO191" s="291"/>
      <c r="BP191" s="301"/>
      <c r="BQ191" s="290"/>
      <c r="BR191" s="291"/>
      <c r="BS191" s="291"/>
      <c r="BT191" s="301"/>
      <c r="BU191" s="290"/>
      <c r="BV191" s="291"/>
      <c r="BW191" s="291"/>
      <c r="BX191" s="301"/>
      <c r="BY191" s="290"/>
      <c r="BZ191" s="291"/>
      <c r="CA191" s="291"/>
      <c r="CB191" s="301"/>
      <c r="CC191" s="290"/>
      <c r="CD191" s="291"/>
      <c r="CE191" s="291"/>
      <c r="CF191" s="301"/>
      <c r="CG191" s="290"/>
      <c r="CH191" s="291"/>
      <c r="CI191" s="291"/>
      <c r="CJ191" s="301"/>
      <c r="CK191" s="290"/>
      <c r="CL191" s="291"/>
      <c r="CM191" s="291"/>
      <c r="CN191" s="301"/>
      <c r="CO191" s="292"/>
      <c r="CP191" s="293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</row>
    <row r="192" spans="1:136" ht="15" x14ac:dyDescent="0.25">
      <c r="A192" s="352"/>
      <c r="B192" s="159"/>
      <c r="C192" s="160"/>
      <c r="D192" s="161">
        <v>1</v>
      </c>
      <c r="E192" s="162">
        <v>2</v>
      </c>
      <c r="F192" s="161">
        <v>3</v>
      </c>
      <c r="G192" s="162">
        <v>4</v>
      </c>
      <c r="H192" s="161">
        <v>1</v>
      </c>
      <c r="I192" s="162">
        <v>2</v>
      </c>
      <c r="J192" s="161">
        <v>3</v>
      </c>
      <c r="K192" s="162">
        <v>4</v>
      </c>
      <c r="L192" s="161">
        <v>1</v>
      </c>
      <c r="M192" s="162">
        <v>2</v>
      </c>
      <c r="N192" s="161">
        <v>3</v>
      </c>
      <c r="O192" s="162">
        <v>4</v>
      </c>
      <c r="P192" s="161">
        <v>1</v>
      </c>
      <c r="Q192" s="162">
        <v>2</v>
      </c>
      <c r="R192" s="161">
        <v>3</v>
      </c>
      <c r="S192" s="162">
        <v>4</v>
      </c>
      <c r="T192" s="161">
        <v>1</v>
      </c>
      <c r="U192" s="162">
        <v>2</v>
      </c>
      <c r="V192" s="161">
        <v>3</v>
      </c>
      <c r="W192" s="162">
        <v>4</v>
      </c>
      <c r="X192" s="161">
        <v>1</v>
      </c>
      <c r="Y192" s="162">
        <v>2</v>
      </c>
      <c r="Z192" s="161">
        <v>3</v>
      </c>
      <c r="AA192" s="162">
        <v>4</v>
      </c>
      <c r="AB192" s="161">
        <v>1</v>
      </c>
      <c r="AC192" s="162">
        <v>2</v>
      </c>
      <c r="AD192" s="161">
        <v>3</v>
      </c>
      <c r="AE192" s="162">
        <v>4</v>
      </c>
      <c r="AF192" s="161">
        <v>1</v>
      </c>
      <c r="AG192" s="162">
        <v>2</v>
      </c>
      <c r="AH192" s="161">
        <v>3</v>
      </c>
      <c r="AI192" s="162">
        <v>4</v>
      </c>
      <c r="AJ192" s="161">
        <v>1</v>
      </c>
      <c r="AK192" s="162">
        <v>2</v>
      </c>
      <c r="AL192" s="161">
        <v>3</v>
      </c>
      <c r="AM192" s="165">
        <v>4</v>
      </c>
      <c r="AN192" s="161">
        <v>1</v>
      </c>
      <c r="AO192" s="222">
        <v>2</v>
      </c>
      <c r="AP192" s="223">
        <v>3</v>
      </c>
      <c r="AQ192" s="222">
        <v>4</v>
      </c>
      <c r="AR192" s="294"/>
      <c r="AS192" s="223">
        <v>1</v>
      </c>
      <c r="AT192" s="167">
        <v>2</v>
      </c>
      <c r="AU192" s="164">
        <v>3</v>
      </c>
      <c r="AV192" s="165">
        <v>4</v>
      </c>
      <c r="AW192" s="161">
        <v>1</v>
      </c>
      <c r="AX192" s="162">
        <v>2</v>
      </c>
      <c r="AY192" s="161">
        <v>3</v>
      </c>
      <c r="AZ192" s="165">
        <v>4</v>
      </c>
      <c r="BA192" s="161">
        <v>1</v>
      </c>
      <c r="BB192" s="162">
        <v>2</v>
      </c>
      <c r="BC192" s="161">
        <v>3</v>
      </c>
      <c r="BD192" s="165">
        <v>4</v>
      </c>
      <c r="BE192" s="161">
        <v>1</v>
      </c>
      <c r="BF192" s="162">
        <v>2</v>
      </c>
      <c r="BG192" s="161">
        <v>3</v>
      </c>
      <c r="BH192" s="165">
        <v>4</v>
      </c>
      <c r="BI192" s="161">
        <v>1</v>
      </c>
      <c r="BJ192" s="162">
        <v>2</v>
      </c>
      <c r="BK192" s="161">
        <v>3</v>
      </c>
      <c r="BL192" s="165">
        <v>4</v>
      </c>
      <c r="BM192" s="161">
        <v>1</v>
      </c>
      <c r="BN192" s="162">
        <v>2</v>
      </c>
      <c r="BO192" s="161">
        <v>3</v>
      </c>
      <c r="BP192" s="165">
        <v>4</v>
      </c>
      <c r="BQ192" s="161">
        <v>1</v>
      </c>
      <c r="BR192" s="162">
        <v>2</v>
      </c>
      <c r="BS192" s="161">
        <v>3</v>
      </c>
      <c r="BT192" s="165">
        <v>4</v>
      </c>
      <c r="BU192" s="161">
        <v>1</v>
      </c>
      <c r="BV192" s="162">
        <v>2</v>
      </c>
      <c r="BW192" s="161">
        <v>3</v>
      </c>
      <c r="BX192" s="165">
        <v>4</v>
      </c>
      <c r="BY192" s="161">
        <v>1</v>
      </c>
      <c r="BZ192" s="162">
        <v>2</v>
      </c>
      <c r="CA192" s="161">
        <v>3</v>
      </c>
      <c r="CB192" s="165">
        <v>4</v>
      </c>
      <c r="CC192" s="161">
        <v>1</v>
      </c>
      <c r="CD192" s="162">
        <v>2</v>
      </c>
      <c r="CE192" s="161">
        <v>3</v>
      </c>
      <c r="CF192" s="165">
        <v>4</v>
      </c>
      <c r="CG192" s="161">
        <v>1</v>
      </c>
      <c r="CH192" s="162">
        <v>2</v>
      </c>
      <c r="CI192" s="161">
        <v>3</v>
      </c>
      <c r="CJ192" s="165">
        <v>4</v>
      </c>
      <c r="CK192" s="161">
        <v>1</v>
      </c>
      <c r="CL192" s="162">
        <v>2</v>
      </c>
      <c r="CM192" s="161">
        <v>3</v>
      </c>
      <c r="CN192" s="165">
        <v>4</v>
      </c>
      <c r="CO192" s="221"/>
      <c r="CP192" s="149"/>
      <c r="CQ192" s="149"/>
      <c r="CR192" s="149"/>
      <c r="CS192" s="149"/>
      <c r="CT192" s="149"/>
      <c r="CU192" s="149"/>
      <c r="CV192" s="149"/>
      <c r="CW192" s="149"/>
      <c r="CX192" s="149"/>
      <c r="CY192" s="149"/>
      <c r="CZ192" s="149"/>
      <c r="DA192" s="156" t="s">
        <v>724</v>
      </c>
      <c r="DB192" s="149">
        <v>0</v>
      </c>
      <c r="DC192" s="149">
        <v>0</v>
      </c>
      <c r="DD192" s="149"/>
      <c r="DE192" s="149"/>
      <c r="DF192" s="149"/>
      <c r="DG192" s="149"/>
      <c r="DH192" s="149"/>
      <c r="DI192" s="149"/>
      <c r="DJ192" s="149"/>
      <c r="DK192" s="149"/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49"/>
      <c r="DZ192" s="149"/>
      <c r="EA192" s="149"/>
      <c r="EB192" s="149"/>
      <c r="EC192" s="149"/>
      <c r="ED192" s="149"/>
      <c r="EE192" s="149"/>
      <c r="EF192" s="149"/>
    </row>
    <row r="193" spans="1:136" ht="15" customHeight="1" x14ac:dyDescent="0.25">
      <c r="A193" s="352"/>
      <c r="B193" s="168" t="s">
        <v>724</v>
      </c>
      <c r="C193" s="208"/>
      <c r="D193" s="171"/>
      <c r="E193" s="171"/>
      <c r="F193" s="171"/>
      <c r="G193" s="171"/>
      <c r="H193" s="247"/>
      <c r="I193" s="246"/>
      <c r="J193" s="247"/>
      <c r="K193" s="246"/>
      <c r="L193" s="247"/>
      <c r="M193" s="246"/>
      <c r="N193" s="247"/>
      <c r="O193" s="246"/>
      <c r="P193" s="247"/>
      <c r="Q193" s="246"/>
      <c r="R193" s="247"/>
      <c r="S193" s="246"/>
      <c r="T193" s="247"/>
      <c r="U193" s="246"/>
      <c r="V193" s="247"/>
      <c r="W193" s="246"/>
      <c r="X193" s="247"/>
      <c r="Y193" s="246"/>
      <c r="Z193" s="247"/>
      <c r="AA193" s="246"/>
      <c r="AB193" s="247"/>
      <c r="AC193" s="246"/>
      <c r="AD193" s="247"/>
      <c r="AE193" s="246"/>
      <c r="AF193" s="247"/>
      <c r="AG193" s="246"/>
      <c r="AH193" s="247"/>
      <c r="AI193" s="246"/>
      <c r="AJ193" s="247"/>
      <c r="AK193" s="246"/>
      <c r="AL193" s="247"/>
      <c r="AM193" s="237"/>
      <c r="AN193" s="247"/>
      <c r="AO193" s="239"/>
      <c r="AP193" s="240"/>
      <c r="AQ193" s="238"/>
      <c r="AR193" s="295"/>
      <c r="AS193" s="240"/>
      <c r="AT193" s="237"/>
      <c r="AU193" s="247"/>
      <c r="AV193" s="246"/>
      <c r="AW193" s="247"/>
      <c r="AX193" s="237"/>
      <c r="AY193" s="247"/>
      <c r="AZ193" s="246"/>
      <c r="BA193" s="247"/>
      <c r="BB193" s="237"/>
      <c r="BC193" s="247"/>
      <c r="BD193" s="246"/>
      <c r="BE193" s="247"/>
      <c r="BF193" s="237"/>
      <c r="BG193" s="247"/>
      <c r="BH193" s="246"/>
      <c r="BI193" s="247"/>
      <c r="BJ193" s="237"/>
      <c r="BK193" s="247"/>
      <c r="BL193" s="246"/>
      <c r="BM193" s="247"/>
      <c r="BN193" s="237"/>
      <c r="BO193" s="247"/>
      <c r="BP193" s="246"/>
      <c r="BQ193" s="247"/>
      <c r="BR193" s="237"/>
      <c r="BS193" s="247"/>
      <c r="BT193" s="246"/>
      <c r="BU193" s="247"/>
      <c r="BV193" s="237"/>
      <c r="BW193" s="247"/>
      <c r="BX193" s="246"/>
      <c r="BY193" s="247"/>
      <c r="BZ193" s="237"/>
      <c r="CA193" s="247"/>
      <c r="CB193" s="246"/>
      <c r="CC193" s="247"/>
      <c r="CD193" s="237"/>
      <c r="CE193" s="247"/>
      <c r="CF193" s="246"/>
      <c r="CG193" s="247"/>
      <c r="CH193" s="237"/>
      <c r="CI193" s="247"/>
      <c r="CJ193" s="246"/>
      <c r="CK193" s="247"/>
      <c r="CL193" s="246"/>
      <c r="CM193" s="247"/>
      <c r="CN193" s="237"/>
      <c r="CO193" s="221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56" t="s">
        <v>725</v>
      </c>
      <c r="DB193" s="149">
        <v>0.42857142857142855</v>
      </c>
      <c r="DC193" s="149">
        <v>0</v>
      </c>
      <c r="DD193" s="149"/>
      <c r="DE193" s="149"/>
      <c r="DF193" s="149"/>
      <c r="DG193" s="149"/>
      <c r="DH193" s="149"/>
      <c r="DI193" s="149"/>
      <c r="DJ193" s="149"/>
      <c r="DK193" s="149"/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49"/>
      <c r="DZ193" s="149"/>
      <c r="EA193" s="149"/>
      <c r="EB193" s="149"/>
      <c r="EC193" s="149"/>
      <c r="ED193" s="149"/>
      <c r="EE193" s="149"/>
      <c r="EF193" s="149"/>
    </row>
    <row r="194" spans="1:136" ht="15" x14ac:dyDescent="0.25">
      <c r="A194" s="352"/>
      <c r="B194" s="168" t="s">
        <v>725</v>
      </c>
      <c r="C194" s="208"/>
      <c r="D194" s="247"/>
      <c r="E194" s="246"/>
      <c r="F194" s="247"/>
      <c r="G194" s="246"/>
      <c r="H194" s="171"/>
      <c r="I194" s="171"/>
      <c r="J194" s="171"/>
      <c r="K194" s="171"/>
      <c r="L194" s="247"/>
      <c r="M194" s="246"/>
      <c r="N194" s="247"/>
      <c r="O194" s="246"/>
      <c r="P194" s="247"/>
      <c r="Q194" s="246"/>
      <c r="R194" s="247"/>
      <c r="S194" s="246"/>
      <c r="T194" s="247"/>
      <c r="U194" s="246"/>
      <c r="V194" s="247"/>
      <c r="W194" s="246"/>
      <c r="X194" s="247">
        <v>1</v>
      </c>
      <c r="Y194" s="246"/>
      <c r="Z194" s="247">
        <v>1</v>
      </c>
      <c r="AA194" s="246"/>
      <c r="AB194" s="247"/>
      <c r="AC194" s="246"/>
      <c r="AD194" s="247"/>
      <c r="AE194" s="246"/>
      <c r="AF194" s="247">
        <v>2</v>
      </c>
      <c r="AG194" s="246"/>
      <c r="AH194" s="247">
        <v>2</v>
      </c>
      <c r="AI194" s="246"/>
      <c r="AJ194" s="247">
        <v>3</v>
      </c>
      <c r="AK194" s="246"/>
      <c r="AL194" s="247">
        <v>3</v>
      </c>
      <c r="AM194" s="237"/>
      <c r="AN194" s="247"/>
      <c r="AO194" s="239"/>
      <c r="AP194" s="240"/>
      <c r="AQ194" s="238">
        <v>1</v>
      </c>
      <c r="AR194" s="295"/>
      <c r="AS194" s="240"/>
      <c r="AT194" s="237"/>
      <c r="AU194" s="247"/>
      <c r="AV194" s="246"/>
      <c r="AW194" s="247"/>
      <c r="AX194" s="237"/>
      <c r="AY194" s="247"/>
      <c r="AZ194" s="246"/>
      <c r="BA194" s="247"/>
      <c r="BB194" s="237"/>
      <c r="BC194" s="247"/>
      <c r="BD194" s="246"/>
      <c r="BE194" s="247"/>
      <c r="BF194" s="237"/>
      <c r="BG194" s="247"/>
      <c r="BH194" s="246"/>
      <c r="BI194" s="247"/>
      <c r="BJ194" s="237"/>
      <c r="BK194" s="247"/>
      <c r="BL194" s="246">
        <v>2</v>
      </c>
      <c r="BM194" s="247"/>
      <c r="BN194" s="237"/>
      <c r="BO194" s="247"/>
      <c r="BP194" s="246"/>
      <c r="BQ194" s="247"/>
      <c r="BR194" s="237"/>
      <c r="BS194" s="247"/>
      <c r="BT194" s="246"/>
      <c r="BU194" s="247"/>
      <c r="BV194" s="237"/>
      <c r="BW194" s="247"/>
      <c r="BX194" s="246"/>
      <c r="BY194" s="247"/>
      <c r="BZ194" s="237"/>
      <c r="CA194" s="247"/>
      <c r="CB194" s="246"/>
      <c r="CC194" s="247"/>
      <c r="CD194" s="237"/>
      <c r="CE194" s="247"/>
      <c r="CF194" s="246"/>
      <c r="CG194" s="247"/>
      <c r="CH194" s="237"/>
      <c r="CI194" s="247"/>
      <c r="CJ194" s="246"/>
      <c r="CK194" s="247"/>
      <c r="CL194" s="246"/>
      <c r="CM194" s="247"/>
      <c r="CN194" s="237"/>
      <c r="CO194" s="221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56" t="s">
        <v>726</v>
      </c>
      <c r="DB194" s="149">
        <v>0</v>
      </c>
      <c r="DC194" s="149">
        <v>0.14285714285714285</v>
      </c>
      <c r="DD194" s="149"/>
      <c r="DE194" s="149"/>
      <c r="DF194" s="149"/>
      <c r="DG194" s="149"/>
      <c r="DH194" s="149"/>
      <c r="DI194" s="149"/>
      <c r="DJ194" s="149"/>
      <c r="DK194" s="149"/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49"/>
      <c r="DZ194" s="149"/>
      <c r="EA194" s="149"/>
      <c r="EB194" s="149"/>
      <c r="EC194" s="149"/>
      <c r="ED194" s="149"/>
      <c r="EE194" s="149"/>
      <c r="EF194" s="149"/>
    </row>
    <row r="195" spans="1:136" ht="15" x14ac:dyDescent="0.25">
      <c r="A195" s="352"/>
      <c r="B195" s="168" t="s">
        <v>726</v>
      </c>
      <c r="C195" s="208"/>
      <c r="D195" s="247"/>
      <c r="E195" s="246"/>
      <c r="F195" s="247"/>
      <c r="G195" s="246"/>
      <c r="H195" s="247">
        <v>3</v>
      </c>
      <c r="I195" s="246"/>
      <c r="J195" s="247">
        <v>1</v>
      </c>
      <c r="K195" s="246"/>
      <c r="L195" s="171"/>
      <c r="M195" s="171"/>
      <c r="N195" s="171"/>
      <c r="O195" s="171"/>
      <c r="P195" s="247"/>
      <c r="Q195" s="246"/>
      <c r="R195" s="247"/>
      <c r="S195" s="246"/>
      <c r="T195" s="247"/>
      <c r="U195" s="246">
        <v>1</v>
      </c>
      <c r="V195" s="247"/>
      <c r="W195" s="246"/>
      <c r="X195" s="247">
        <v>2</v>
      </c>
      <c r="Y195" s="246"/>
      <c r="Z195" s="247">
        <v>2</v>
      </c>
      <c r="AA195" s="246"/>
      <c r="AB195" s="247"/>
      <c r="AC195" s="246"/>
      <c r="AD195" s="247"/>
      <c r="AE195" s="246"/>
      <c r="AF195" s="247"/>
      <c r="AG195" s="246"/>
      <c r="AH195" s="247">
        <v>3</v>
      </c>
      <c r="AI195" s="246"/>
      <c r="AJ195" s="247"/>
      <c r="AK195" s="246"/>
      <c r="AL195" s="247"/>
      <c r="AM195" s="237"/>
      <c r="AN195" s="247"/>
      <c r="AO195" s="239"/>
      <c r="AP195" s="240"/>
      <c r="AQ195" s="238"/>
      <c r="AR195" s="295"/>
      <c r="AS195" s="240"/>
      <c r="AT195" s="237"/>
      <c r="AU195" s="247"/>
      <c r="AV195" s="246"/>
      <c r="AW195" s="247"/>
      <c r="AX195" s="237"/>
      <c r="AY195" s="247"/>
      <c r="AZ195" s="246"/>
      <c r="BA195" s="247"/>
      <c r="BB195" s="237"/>
      <c r="BC195" s="247"/>
      <c r="BD195" s="246"/>
      <c r="BE195" s="247"/>
      <c r="BF195" s="237"/>
      <c r="BG195" s="247"/>
      <c r="BH195" s="246"/>
      <c r="BI195" s="247"/>
      <c r="BJ195" s="237"/>
      <c r="BK195" s="247"/>
      <c r="BL195" s="246"/>
      <c r="BM195" s="247"/>
      <c r="BN195" s="237"/>
      <c r="BO195" s="247"/>
      <c r="BP195" s="246"/>
      <c r="BQ195" s="247"/>
      <c r="BR195" s="237"/>
      <c r="BS195" s="247"/>
      <c r="BT195" s="246"/>
      <c r="BU195" s="247">
        <v>1</v>
      </c>
      <c r="BV195" s="237"/>
      <c r="BW195" s="247"/>
      <c r="BX195" s="246"/>
      <c r="BY195" s="247"/>
      <c r="BZ195" s="237"/>
      <c r="CA195" s="247"/>
      <c r="CB195" s="246"/>
      <c r="CC195" s="247"/>
      <c r="CD195" s="237"/>
      <c r="CE195" s="247"/>
      <c r="CF195" s="246"/>
      <c r="CG195" s="247"/>
      <c r="CH195" s="237"/>
      <c r="CI195" s="247"/>
      <c r="CJ195" s="246"/>
      <c r="CK195" s="247"/>
      <c r="CL195" s="246"/>
      <c r="CM195" s="247"/>
      <c r="CN195" s="237"/>
      <c r="CO195" s="221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56" t="s">
        <v>727</v>
      </c>
      <c r="DB195" s="149">
        <v>0</v>
      </c>
      <c r="DC195" s="149">
        <v>0.23809523809523808</v>
      </c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49"/>
      <c r="DZ195" s="149"/>
      <c r="EA195" s="149"/>
      <c r="EB195" s="149"/>
      <c r="EC195" s="149"/>
      <c r="ED195" s="149"/>
      <c r="EE195" s="149"/>
      <c r="EF195" s="149"/>
    </row>
    <row r="196" spans="1:136" ht="15" x14ac:dyDescent="0.25">
      <c r="A196" s="352"/>
      <c r="B196" s="168" t="s">
        <v>727</v>
      </c>
      <c r="C196" s="208"/>
      <c r="D196" s="247"/>
      <c r="E196" s="246"/>
      <c r="F196" s="247"/>
      <c r="G196" s="246"/>
      <c r="H196" s="247"/>
      <c r="I196" s="246"/>
      <c r="J196" s="247"/>
      <c r="K196" s="246"/>
      <c r="L196" s="247"/>
      <c r="M196" s="246"/>
      <c r="N196" s="247"/>
      <c r="O196" s="246"/>
      <c r="P196" s="171"/>
      <c r="Q196" s="171"/>
      <c r="R196" s="171"/>
      <c r="S196" s="171"/>
      <c r="T196" s="247"/>
      <c r="U196" s="246"/>
      <c r="V196" s="247"/>
      <c r="W196" s="246"/>
      <c r="X196" s="247"/>
      <c r="Y196" s="246"/>
      <c r="Z196" s="247"/>
      <c r="AA196" s="246"/>
      <c r="AB196" s="247"/>
      <c r="AC196" s="246"/>
      <c r="AD196" s="247"/>
      <c r="AE196" s="246"/>
      <c r="AF196" s="247"/>
      <c r="AG196" s="246"/>
      <c r="AH196" s="247"/>
      <c r="AI196" s="246"/>
      <c r="AJ196" s="247"/>
      <c r="AK196" s="246"/>
      <c r="AL196" s="247"/>
      <c r="AM196" s="237"/>
      <c r="AN196" s="247"/>
      <c r="AO196" s="239"/>
      <c r="AP196" s="240"/>
      <c r="AQ196" s="238"/>
      <c r="AR196" s="295"/>
      <c r="AS196" s="240"/>
      <c r="AT196" s="237"/>
      <c r="AU196" s="247"/>
      <c r="AV196" s="246"/>
      <c r="AW196" s="247"/>
      <c r="AX196" s="237"/>
      <c r="AY196" s="247"/>
      <c r="AZ196" s="246"/>
      <c r="BA196" s="247"/>
      <c r="BB196" s="237"/>
      <c r="BC196" s="247"/>
      <c r="BD196" s="246"/>
      <c r="BE196" s="247"/>
      <c r="BF196" s="237"/>
      <c r="BG196" s="247"/>
      <c r="BH196" s="246"/>
      <c r="BI196" s="247"/>
      <c r="BJ196" s="237"/>
      <c r="BK196" s="247"/>
      <c r="BL196" s="246"/>
      <c r="BM196" s="247"/>
      <c r="BN196" s="237"/>
      <c r="BO196" s="247"/>
      <c r="BP196" s="246"/>
      <c r="BQ196" s="247"/>
      <c r="BR196" s="237"/>
      <c r="BS196" s="247"/>
      <c r="BT196" s="246"/>
      <c r="BU196" s="247"/>
      <c r="BV196" s="237"/>
      <c r="BW196" s="247"/>
      <c r="BX196" s="246"/>
      <c r="BY196" s="247"/>
      <c r="BZ196" s="237"/>
      <c r="CA196" s="247"/>
      <c r="CB196" s="246"/>
      <c r="CC196" s="247"/>
      <c r="CD196" s="237"/>
      <c r="CE196" s="247"/>
      <c r="CF196" s="246"/>
      <c r="CG196" s="247"/>
      <c r="CH196" s="237"/>
      <c r="CI196" s="247"/>
      <c r="CJ196" s="246"/>
      <c r="CK196" s="247"/>
      <c r="CL196" s="246"/>
      <c r="CM196" s="247"/>
      <c r="CN196" s="237"/>
      <c r="CO196" s="221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56" t="s">
        <v>728</v>
      </c>
      <c r="DB196" s="149">
        <v>4.7619047619047616E-2</v>
      </c>
      <c r="DC196" s="149">
        <v>0.2857142857142857</v>
      </c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49"/>
      <c r="DZ196" s="149"/>
      <c r="EA196" s="149"/>
      <c r="EB196" s="149"/>
      <c r="EC196" s="149"/>
      <c r="ED196" s="149"/>
      <c r="EE196" s="149"/>
      <c r="EF196" s="149"/>
    </row>
    <row r="197" spans="1:136" ht="15" x14ac:dyDescent="0.25">
      <c r="A197" s="352"/>
      <c r="B197" s="168" t="s">
        <v>728</v>
      </c>
      <c r="C197" s="208"/>
      <c r="D197" s="247"/>
      <c r="E197" s="246"/>
      <c r="F197" s="247"/>
      <c r="G197" s="246"/>
      <c r="H197" s="247">
        <v>2</v>
      </c>
      <c r="I197" s="246"/>
      <c r="J197" s="247">
        <v>2</v>
      </c>
      <c r="K197" s="246"/>
      <c r="L197" s="247"/>
      <c r="M197" s="246"/>
      <c r="N197" s="247"/>
      <c r="O197" s="246"/>
      <c r="P197" s="247"/>
      <c r="Q197" s="246"/>
      <c r="R197" s="247"/>
      <c r="S197" s="246"/>
      <c r="T197" s="171"/>
      <c r="U197" s="171"/>
      <c r="V197" s="171"/>
      <c r="W197" s="171"/>
      <c r="X197" s="247"/>
      <c r="Y197" s="246"/>
      <c r="Z197" s="247"/>
      <c r="AA197" s="246"/>
      <c r="AB197" s="247"/>
      <c r="AC197" s="246"/>
      <c r="AD197" s="247"/>
      <c r="AE197" s="246"/>
      <c r="AF197" s="247"/>
      <c r="AG197" s="246"/>
      <c r="AH197" s="247"/>
      <c r="AI197" s="246"/>
      <c r="AJ197" s="247">
        <v>1</v>
      </c>
      <c r="AK197" s="246"/>
      <c r="AL197" s="247">
        <v>1</v>
      </c>
      <c r="AM197" s="237"/>
      <c r="AN197" s="247"/>
      <c r="AO197" s="239"/>
      <c r="AP197" s="240"/>
      <c r="AQ197" s="238"/>
      <c r="AR197" s="295"/>
      <c r="AS197" s="240"/>
      <c r="AT197" s="237"/>
      <c r="AU197" s="247"/>
      <c r="AV197" s="246"/>
      <c r="AW197" s="247"/>
      <c r="AX197" s="237"/>
      <c r="AY197" s="247"/>
      <c r="AZ197" s="246">
        <v>3</v>
      </c>
      <c r="BA197" s="247"/>
      <c r="BB197" s="237"/>
      <c r="BC197" s="247"/>
      <c r="BD197" s="246"/>
      <c r="BE197" s="247"/>
      <c r="BF197" s="237"/>
      <c r="BG197" s="247"/>
      <c r="BH197" s="246">
        <v>2</v>
      </c>
      <c r="BI197" s="247"/>
      <c r="BJ197" s="237"/>
      <c r="BK197" s="247"/>
      <c r="BL197" s="246"/>
      <c r="BM197" s="247"/>
      <c r="BN197" s="237"/>
      <c r="BO197" s="247"/>
      <c r="BP197" s="246">
        <v>1</v>
      </c>
      <c r="BQ197" s="247"/>
      <c r="BR197" s="237"/>
      <c r="BS197" s="247"/>
      <c r="BT197" s="246"/>
      <c r="BU197" s="247"/>
      <c r="BV197" s="237"/>
      <c r="BW197" s="247"/>
      <c r="BX197" s="246"/>
      <c r="BY197" s="247"/>
      <c r="BZ197" s="237"/>
      <c r="CA197" s="247"/>
      <c r="CB197" s="246"/>
      <c r="CC197" s="247"/>
      <c r="CD197" s="237"/>
      <c r="CE197" s="247"/>
      <c r="CF197" s="246"/>
      <c r="CG197" s="247"/>
      <c r="CH197" s="237"/>
      <c r="CI197" s="247"/>
      <c r="CJ197" s="246"/>
      <c r="CK197" s="247">
        <v>3</v>
      </c>
      <c r="CL197" s="246">
        <v>3</v>
      </c>
      <c r="CM197" s="247"/>
      <c r="CN197" s="237"/>
      <c r="CO197" s="221"/>
      <c r="CP197" s="149"/>
      <c r="CQ197" s="149"/>
      <c r="CR197" s="149"/>
      <c r="CS197" s="149"/>
      <c r="CT197" s="149"/>
      <c r="CU197" s="149"/>
      <c r="CV197" s="149"/>
      <c r="CW197" s="149"/>
      <c r="CX197" s="149"/>
      <c r="CY197" s="149"/>
      <c r="CZ197" s="149"/>
      <c r="DA197" s="156" t="s">
        <v>729</v>
      </c>
      <c r="DB197" s="149">
        <v>0.23809523809523808</v>
      </c>
      <c r="DC197" s="149">
        <v>9.5238095238095233E-2</v>
      </c>
      <c r="DD197" s="149"/>
      <c r="DE197" s="149"/>
      <c r="DF197" s="149"/>
      <c r="DG197" s="149"/>
      <c r="DH197" s="149"/>
      <c r="DI197" s="149"/>
      <c r="DJ197" s="149"/>
      <c r="DK197" s="149"/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49"/>
      <c r="DZ197" s="149"/>
      <c r="EA197" s="149"/>
      <c r="EB197" s="149"/>
      <c r="EC197" s="149"/>
      <c r="ED197" s="149"/>
      <c r="EE197" s="149"/>
      <c r="EF197" s="149"/>
    </row>
    <row r="198" spans="1:136" ht="15" x14ac:dyDescent="0.25">
      <c r="A198" s="352"/>
      <c r="B198" s="168" t="s">
        <v>729</v>
      </c>
      <c r="C198" s="208"/>
      <c r="D198" s="247"/>
      <c r="E198" s="246"/>
      <c r="F198" s="247"/>
      <c r="G198" s="246"/>
      <c r="H198" s="247">
        <v>1</v>
      </c>
      <c r="I198" s="246"/>
      <c r="J198" s="247">
        <v>1</v>
      </c>
      <c r="K198" s="246"/>
      <c r="L198" s="247"/>
      <c r="M198" s="246"/>
      <c r="N198" s="247"/>
      <c r="O198" s="246"/>
      <c r="P198" s="247"/>
      <c r="Q198" s="246">
        <v>3</v>
      </c>
      <c r="R198" s="247"/>
      <c r="S198" s="246"/>
      <c r="T198" s="247"/>
      <c r="U198" s="246"/>
      <c r="V198" s="247"/>
      <c r="W198" s="246"/>
      <c r="X198" s="171"/>
      <c r="Y198" s="171"/>
      <c r="Z198" s="171"/>
      <c r="AA198" s="171"/>
      <c r="AB198" s="247"/>
      <c r="AC198" s="246"/>
      <c r="AD198" s="247"/>
      <c r="AE198" s="246"/>
      <c r="AF198" s="247">
        <v>3</v>
      </c>
      <c r="AG198" s="246"/>
      <c r="AH198" s="247"/>
      <c r="AI198" s="246"/>
      <c r="AJ198" s="247"/>
      <c r="AK198" s="246"/>
      <c r="AL198" s="247"/>
      <c r="AM198" s="237"/>
      <c r="AN198" s="247"/>
      <c r="AO198" s="239">
        <v>2</v>
      </c>
      <c r="AP198" s="240"/>
      <c r="AQ198" s="238"/>
      <c r="AR198" s="295"/>
      <c r="AS198" s="240"/>
      <c r="AT198" s="237"/>
      <c r="AU198" s="247"/>
      <c r="AV198" s="246"/>
      <c r="AW198" s="247"/>
      <c r="AX198" s="237"/>
      <c r="AY198" s="247"/>
      <c r="AZ198" s="246">
        <v>2</v>
      </c>
      <c r="BA198" s="247"/>
      <c r="BB198" s="237"/>
      <c r="BC198" s="247">
        <v>3</v>
      </c>
      <c r="BD198" s="246"/>
      <c r="BE198" s="247"/>
      <c r="BF198" s="237"/>
      <c r="BG198" s="247"/>
      <c r="BH198" s="246"/>
      <c r="BI198" s="247"/>
      <c r="BJ198" s="237"/>
      <c r="BK198" s="247"/>
      <c r="BL198" s="246"/>
      <c r="BM198" s="247">
        <v>1</v>
      </c>
      <c r="BN198" s="237"/>
      <c r="BO198" s="247"/>
      <c r="BP198" s="246"/>
      <c r="BQ198" s="247"/>
      <c r="BR198" s="237"/>
      <c r="BS198" s="247"/>
      <c r="BT198" s="246"/>
      <c r="BU198" s="247">
        <v>2</v>
      </c>
      <c r="BV198" s="237"/>
      <c r="BW198" s="247">
        <v>2</v>
      </c>
      <c r="BX198" s="246"/>
      <c r="BY198" s="247"/>
      <c r="BZ198" s="237">
        <v>1</v>
      </c>
      <c r="CA198" s="247"/>
      <c r="CB198" s="246">
        <v>3</v>
      </c>
      <c r="CC198" s="247"/>
      <c r="CD198" s="237"/>
      <c r="CE198" s="247"/>
      <c r="CF198" s="246"/>
      <c r="CG198" s="247"/>
      <c r="CH198" s="237"/>
      <c r="CI198" s="247"/>
      <c r="CJ198" s="246"/>
      <c r="CK198" s="247"/>
      <c r="CL198" s="246"/>
      <c r="CM198" s="247"/>
      <c r="CN198" s="237"/>
      <c r="CO198" s="221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56" t="s">
        <v>730</v>
      </c>
      <c r="DB198" s="149">
        <v>9.5238095238095233E-2</v>
      </c>
      <c r="DC198" s="149">
        <v>4.7619047619047616E-2</v>
      </c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</row>
    <row r="199" spans="1:136" ht="15" x14ac:dyDescent="0.25">
      <c r="A199" s="352"/>
      <c r="B199" s="168" t="s">
        <v>730</v>
      </c>
      <c r="C199" s="208"/>
      <c r="D199" s="247"/>
      <c r="E199" s="246"/>
      <c r="F199" s="247"/>
      <c r="G199" s="246"/>
      <c r="H199" s="247">
        <v>3</v>
      </c>
      <c r="I199" s="246"/>
      <c r="J199" s="247">
        <v>1</v>
      </c>
      <c r="K199" s="246"/>
      <c r="L199" s="247"/>
      <c r="M199" s="246"/>
      <c r="N199" s="247"/>
      <c r="O199" s="246"/>
      <c r="P199" s="247"/>
      <c r="Q199" s="246"/>
      <c r="R199" s="247"/>
      <c r="S199" s="246"/>
      <c r="T199" s="247"/>
      <c r="U199" s="246"/>
      <c r="V199" s="247"/>
      <c r="W199" s="246"/>
      <c r="X199" s="247"/>
      <c r="Y199" s="246"/>
      <c r="Z199" s="247"/>
      <c r="AA199" s="246">
        <v>1</v>
      </c>
      <c r="AB199" s="171"/>
      <c r="AC199" s="171"/>
      <c r="AD199" s="171"/>
      <c r="AE199" s="171"/>
      <c r="AF199" s="247"/>
      <c r="AG199" s="246"/>
      <c r="AH199" s="247">
        <v>3</v>
      </c>
      <c r="AI199" s="246"/>
      <c r="AJ199" s="247"/>
      <c r="AK199" s="246"/>
      <c r="AL199" s="247">
        <v>2</v>
      </c>
      <c r="AM199" s="237"/>
      <c r="AN199" s="247"/>
      <c r="AO199" s="239"/>
      <c r="AP199" s="240"/>
      <c r="AQ199" s="238">
        <v>3</v>
      </c>
      <c r="AR199" s="295"/>
      <c r="AS199" s="240"/>
      <c r="AT199" s="237"/>
      <c r="AU199" s="247"/>
      <c r="AV199" s="246"/>
      <c r="AW199" s="247"/>
      <c r="AX199" s="237"/>
      <c r="AY199" s="247"/>
      <c r="AZ199" s="246"/>
      <c r="BA199" s="247"/>
      <c r="BB199" s="237"/>
      <c r="BC199" s="247"/>
      <c r="BD199" s="246"/>
      <c r="BE199" s="247">
        <v>1</v>
      </c>
      <c r="BF199" s="237"/>
      <c r="BG199" s="247"/>
      <c r="BH199" s="246"/>
      <c r="BI199" s="247"/>
      <c r="BJ199" s="237"/>
      <c r="BK199" s="247"/>
      <c r="BL199" s="246"/>
      <c r="BM199" s="247"/>
      <c r="BN199" s="237"/>
      <c r="BO199" s="247"/>
      <c r="BP199" s="246"/>
      <c r="BQ199" s="247"/>
      <c r="BR199" s="237"/>
      <c r="BS199" s="247"/>
      <c r="BT199" s="246"/>
      <c r="BU199" s="247"/>
      <c r="BV199" s="237"/>
      <c r="BW199" s="247"/>
      <c r="BX199" s="246">
        <v>2</v>
      </c>
      <c r="BY199" s="247">
        <v>2</v>
      </c>
      <c r="BZ199" s="237"/>
      <c r="CA199" s="247"/>
      <c r="CB199" s="246"/>
      <c r="CC199" s="247"/>
      <c r="CD199" s="237"/>
      <c r="CE199" s="247"/>
      <c r="CF199" s="246"/>
      <c r="CG199" s="247"/>
      <c r="CH199" s="237"/>
      <c r="CI199" s="247"/>
      <c r="CJ199" s="246"/>
      <c r="CK199" s="247"/>
      <c r="CL199" s="246"/>
      <c r="CM199" s="247"/>
      <c r="CN199" s="237"/>
      <c r="CO199" s="221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56" t="s">
        <v>731</v>
      </c>
      <c r="DB199" s="149">
        <v>0.2857142857142857</v>
      </c>
      <c r="DC199" s="149">
        <v>4.7619047619047616E-2</v>
      </c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</row>
    <row r="200" spans="1:136" ht="15" x14ac:dyDescent="0.25">
      <c r="A200" s="352"/>
      <c r="B200" s="168" t="s">
        <v>731</v>
      </c>
      <c r="C200" s="208"/>
      <c r="D200" s="247"/>
      <c r="E200" s="246"/>
      <c r="F200" s="247"/>
      <c r="G200" s="246"/>
      <c r="H200" s="247"/>
      <c r="I200" s="246"/>
      <c r="J200" s="247"/>
      <c r="K200" s="246"/>
      <c r="L200" s="247"/>
      <c r="M200" s="246"/>
      <c r="N200" s="247"/>
      <c r="O200" s="246"/>
      <c r="P200" s="247"/>
      <c r="Q200" s="246"/>
      <c r="R200" s="247"/>
      <c r="S200" s="246"/>
      <c r="T200" s="247"/>
      <c r="U200" s="246"/>
      <c r="V200" s="247"/>
      <c r="W200" s="246"/>
      <c r="X200" s="247"/>
      <c r="Y200" s="246"/>
      <c r="Z200" s="247">
        <v>1</v>
      </c>
      <c r="AA200" s="246"/>
      <c r="AB200" s="247">
        <v>1</v>
      </c>
      <c r="AC200" s="246"/>
      <c r="AD200" s="247">
        <v>2</v>
      </c>
      <c r="AE200" s="246"/>
      <c r="AF200" s="171"/>
      <c r="AG200" s="171"/>
      <c r="AH200" s="171"/>
      <c r="AI200" s="171"/>
      <c r="AJ200" s="247"/>
      <c r="AK200" s="246"/>
      <c r="AL200" s="247"/>
      <c r="AM200" s="237"/>
      <c r="AN200" s="247"/>
      <c r="AO200" s="239"/>
      <c r="AP200" s="240"/>
      <c r="AQ200" s="238"/>
      <c r="AR200" s="295"/>
      <c r="AS200" s="240"/>
      <c r="AT200" s="237"/>
      <c r="AU200" s="247"/>
      <c r="AV200" s="246"/>
      <c r="AW200" s="247"/>
      <c r="AX200" s="237"/>
      <c r="AY200" s="247"/>
      <c r="AZ200" s="246"/>
      <c r="BA200" s="247">
        <v>2</v>
      </c>
      <c r="BB200" s="237"/>
      <c r="BC200" s="247"/>
      <c r="BD200" s="246"/>
      <c r="BE200" s="247"/>
      <c r="BF200" s="237"/>
      <c r="BG200" s="247"/>
      <c r="BH200" s="246"/>
      <c r="BI200" s="247"/>
      <c r="BJ200" s="237"/>
      <c r="BK200" s="247"/>
      <c r="BL200" s="246"/>
      <c r="BM200" s="247"/>
      <c r="BN200" s="237"/>
      <c r="BO200" s="247"/>
      <c r="BP200" s="246"/>
      <c r="BQ200" s="247"/>
      <c r="BR200" s="237"/>
      <c r="BS200" s="247"/>
      <c r="BT200" s="246"/>
      <c r="BU200" s="247"/>
      <c r="BV200" s="237"/>
      <c r="BW200" s="247">
        <v>3</v>
      </c>
      <c r="BX200" s="246"/>
      <c r="BY200" s="247"/>
      <c r="BZ200" s="237"/>
      <c r="CA200" s="247"/>
      <c r="CB200" s="246"/>
      <c r="CC200" s="247">
        <v>3</v>
      </c>
      <c r="CD200" s="237"/>
      <c r="CE200" s="247"/>
      <c r="CF200" s="246"/>
      <c r="CG200" s="247"/>
      <c r="CH200" s="237"/>
      <c r="CI200" s="247"/>
      <c r="CJ200" s="246"/>
      <c r="CK200" s="247"/>
      <c r="CL200" s="246"/>
      <c r="CM200" s="247"/>
      <c r="CN200" s="237"/>
      <c r="CO200" s="221"/>
      <c r="CP200" s="149"/>
      <c r="CQ200" s="149"/>
      <c r="CR200" s="149"/>
      <c r="CS200" s="149"/>
      <c r="CT200" s="149"/>
      <c r="CU200" s="149"/>
      <c r="CV200" s="149"/>
      <c r="CW200" s="149"/>
      <c r="CX200" s="149"/>
      <c r="CY200" s="149"/>
      <c r="CZ200" s="149"/>
      <c r="DA200" s="156" t="s">
        <v>732</v>
      </c>
      <c r="DB200" s="149">
        <v>0.14285714285714285</v>
      </c>
      <c r="DC200" s="149">
        <v>9.5238095238095233E-2</v>
      </c>
      <c r="DD200" s="149"/>
      <c r="DE200" s="149"/>
      <c r="DF200" s="149"/>
      <c r="DG200" s="149"/>
      <c r="DH200" s="149"/>
      <c r="DI200" s="149"/>
      <c r="DJ200" s="149"/>
      <c r="DK200" s="149"/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49"/>
      <c r="DZ200" s="149"/>
      <c r="EA200" s="149"/>
      <c r="EB200" s="149"/>
      <c r="EC200" s="149"/>
      <c r="ED200" s="149"/>
      <c r="EE200" s="149"/>
      <c r="EF200" s="149"/>
    </row>
    <row r="201" spans="1:136" ht="15" x14ac:dyDescent="0.25">
      <c r="A201" s="352"/>
      <c r="B201" s="168" t="s">
        <v>732</v>
      </c>
      <c r="C201" s="208"/>
      <c r="D201" s="247"/>
      <c r="E201" s="246"/>
      <c r="F201" s="247"/>
      <c r="G201" s="246"/>
      <c r="H201" s="247">
        <v>3</v>
      </c>
      <c r="I201" s="246"/>
      <c r="J201" s="247">
        <v>3</v>
      </c>
      <c r="K201" s="246"/>
      <c r="L201" s="247"/>
      <c r="M201" s="246">
        <v>3</v>
      </c>
      <c r="N201" s="247"/>
      <c r="O201" s="246">
        <v>3</v>
      </c>
      <c r="P201" s="247"/>
      <c r="Q201" s="246"/>
      <c r="R201" s="247"/>
      <c r="S201" s="246"/>
      <c r="T201" s="247"/>
      <c r="U201" s="246"/>
      <c r="V201" s="247"/>
      <c r="W201" s="246"/>
      <c r="X201" s="247"/>
      <c r="Y201" s="246"/>
      <c r="Z201" s="247"/>
      <c r="AA201" s="246"/>
      <c r="AB201" s="247">
        <v>2</v>
      </c>
      <c r="AC201" s="246"/>
      <c r="AD201" s="247">
        <v>2</v>
      </c>
      <c r="AE201" s="246"/>
      <c r="AF201" s="247">
        <v>1</v>
      </c>
      <c r="AG201" s="246"/>
      <c r="AH201" s="247">
        <v>1</v>
      </c>
      <c r="AI201" s="246"/>
      <c r="AJ201" s="171"/>
      <c r="AK201" s="171"/>
      <c r="AL201" s="171"/>
      <c r="AM201" s="182"/>
      <c r="AN201" s="247"/>
      <c r="AO201" s="239">
        <v>1</v>
      </c>
      <c r="AP201" s="240"/>
      <c r="AQ201" s="238">
        <v>1</v>
      </c>
      <c r="AR201" s="295"/>
      <c r="AS201" s="240"/>
      <c r="AT201" s="237"/>
      <c r="AU201" s="247"/>
      <c r="AV201" s="246"/>
      <c r="AW201" s="247"/>
      <c r="AX201" s="237"/>
      <c r="AY201" s="247"/>
      <c r="AZ201" s="246"/>
      <c r="BA201" s="247"/>
      <c r="BB201" s="237"/>
      <c r="BC201" s="247"/>
      <c r="BD201" s="246"/>
      <c r="BE201" s="247"/>
      <c r="BF201" s="237"/>
      <c r="BG201" s="247"/>
      <c r="BH201" s="246"/>
      <c r="BI201" s="247"/>
      <c r="BJ201" s="237">
        <v>2</v>
      </c>
      <c r="BK201" s="247"/>
      <c r="BL201" s="246">
        <v>2</v>
      </c>
      <c r="BM201" s="247"/>
      <c r="BN201" s="237"/>
      <c r="BO201" s="247"/>
      <c r="BP201" s="246"/>
      <c r="BQ201" s="247"/>
      <c r="BR201" s="237"/>
      <c r="BS201" s="247"/>
      <c r="BT201" s="246"/>
      <c r="BU201" s="247"/>
      <c r="BV201" s="237"/>
      <c r="BW201" s="247"/>
      <c r="BX201" s="246"/>
      <c r="BY201" s="247"/>
      <c r="BZ201" s="237"/>
      <c r="CA201" s="247"/>
      <c r="CB201" s="246"/>
      <c r="CC201" s="247"/>
      <c r="CD201" s="237"/>
      <c r="CE201" s="247"/>
      <c r="CF201" s="246"/>
      <c r="CG201" s="247"/>
      <c r="CH201" s="237"/>
      <c r="CI201" s="247"/>
      <c r="CJ201" s="246"/>
      <c r="CK201" s="247"/>
      <c r="CL201" s="246"/>
      <c r="CM201" s="247"/>
      <c r="CN201" s="237"/>
      <c r="CO201" s="221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56" t="s">
        <v>750</v>
      </c>
      <c r="DB201" s="149">
        <v>0</v>
      </c>
      <c r="DC201" s="149">
        <v>0.38095238095238093</v>
      </c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</row>
    <row r="202" spans="1:136" ht="15" x14ac:dyDescent="0.25">
      <c r="A202" s="352"/>
      <c r="B202" s="168" t="s">
        <v>750</v>
      </c>
      <c r="C202" s="208"/>
      <c r="D202" s="247"/>
      <c r="E202" s="246"/>
      <c r="F202" s="247"/>
      <c r="G202" s="246"/>
      <c r="H202" s="247"/>
      <c r="I202" s="246"/>
      <c r="J202" s="247"/>
      <c r="K202" s="246"/>
      <c r="L202" s="247"/>
      <c r="M202" s="246"/>
      <c r="N202" s="247"/>
      <c r="O202" s="246"/>
      <c r="P202" s="247"/>
      <c r="Q202" s="246"/>
      <c r="R202" s="247"/>
      <c r="S202" s="246"/>
      <c r="T202" s="247"/>
      <c r="U202" s="246"/>
      <c r="V202" s="247"/>
      <c r="W202" s="246"/>
      <c r="X202" s="247"/>
      <c r="Y202" s="246"/>
      <c r="Z202" s="247"/>
      <c r="AA202" s="246"/>
      <c r="AB202" s="247"/>
      <c r="AC202" s="246"/>
      <c r="AD202" s="247"/>
      <c r="AE202" s="246"/>
      <c r="AF202" s="247"/>
      <c r="AG202" s="246"/>
      <c r="AH202" s="247"/>
      <c r="AI202" s="246"/>
      <c r="AJ202" s="247"/>
      <c r="AK202" s="246"/>
      <c r="AL202" s="247"/>
      <c r="AM202" s="237"/>
      <c r="AN202" s="171"/>
      <c r="AO202" s="181"/>
      <c r="AP202" s="181"/>
      <c r="AQ202" s="226"/>
      <c r="AR202" s="295"/>
      <c r="AS202" s="240"/>
      <c r="AT202" s="237"/>
      <c r="AU202" s="247"/>
      <c r="AV202" s="246"/>
      <c r="AW202" s="247"/>
      <c r="AX202" s="237"/>
      <c r="AY202" s="247"/>
      <c r="AZ202" s="246"/>
      <c r="BA202" s="247"/>
      <c r="BB202" s="237"/>
      <c r="BC202" s="247"/>
      <c r="BD202" s="246"/>
      <c r="BE202" s="247"/>
      <c r="BF202" s="237"/>
      <c r="BG202" s="247"/>
      <c r="BH202" s="246"/>
      <c r="BI202" s="247"/>
      <c r="BJ202" s="237"/>
      <c r="BK202" s="247"/>
      <c r="BL202" s="246"/>
      <c r="BM202" s="247"/>
      <c r="BN202" s="237"/>
      <c r="BO202" s="247"/>
      <c r="BP202" s="246"/>
      <c r="BQ202" s="247"/>
      <c r="BR202" s="237"/>
      <c r="BS202" s="247"/>
      <c r="BT202" s="246"/>
      <c r="BU202" s="247"/>
      <c r="BV202" s="237"/>
      <c r="BW202" s="247"/>
      <c r="BX202" s="246"/>
      <c r="BY202" s="247"/>
      <c r="BZ202" s="237"/>
      <c r="CA202" s="247"/>
      <c r="CB202" s="246"/>
      <c r="CC202" s="247"/>
      <c r="CD202" s="237"/>
      <c r="CE202" s="247"/>
      <c r="CF202" s="246"/>
      <c r="CG202" s="247"/>
      <c r="CH202" s="237"/>
      <c r="CI202" s="247"/>
      <c r="CJ202" s="246"/>
      <c r="CK202" s="247"/>
      <c r="CL202" s="246"/>
      <c r="CM202" s="247"/>
      <c r="CN202" s="237"/>
      <c r="CO202" s="221"/>
      <c r="CP202" s="149"/>
      <c r="CQ202" s="149"/>
      <c r="CR202" s="149"/>
      <c r="CS202" s="149"/>
      <c r="CT202" s="149"/>
      <c r="CU202" s="149"/>
      <c r="CV202" s="149"/>
      <c r="CW202" s="149"/>
      <c r="CX202" s="149"/>
      <c r="CY202" s="149"/>
      <c r="CZ202" s="149"/>
      <c r="DA202" s="156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9"/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49"/>
      <c r="DZ202" s="149"/>
      <c r="EA202" s="149"/>
      <c r="EB202" s="149"/>
      <c r="EC202" s="149"/>
      <c r="ED202" s="149"/>
      <c r="EE202" s="149"/>
      <c r="EF202" s="149"/>
    </row>
    <row r="203" spans="1:136" ht="15" x14ac:dyDescent="0.25">
      <c r="A203" s="352"/>
      <c r="B203" s="168"/>
      <c r="C203" s="169"/>
      <c r="D203" s="283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96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  <c r="BQ203" s="298"/>
      <c r="BR203" s="298"/>
      <c r="BS203" s="298"/>
      <c r="BT203" s="298"/>
      <c r="BU203" s="298"/>
      <c r="BV203" s="298"/>
      <c r="BW203" s="298"/>
      <c r="BX203" s="298"/>
      <c r="BY203" s="298"/>
      <c r="BZ203" s="298"/>
      <c r="CA203" s="298"/>
      <c r="CB203" s="298"/>
      <c r="CC203" s="298"/>
      <c r="CD203" s="298"/>
      <c r="CE203" s="298"/>
      <c r="CF203" s="298"/>
      <c r="CG203" s="298"/>
      <c r="CH203" s="298"/>
      <c r="CI203" s="298"/>
      <c r="CJ203" s="298"/>
      <c r="CK203" s="298"/>
      <c r="CL203" s="298"/>
      <c r="CM203" s="298"/>
      <c r="CN203" s="299"/>
      <c r="CO203" s="221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56" t="s">
        <v>733</v>
      </c>
      <c r="DB203" s="149">
        <v>4.7619047619047616E-2</v>
      </c>
      <c r="DC203" s="149">
        <v>0</v>
      </c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</row>
    <row r="204" spans="1:136" ht="15" x14ac:dyDescent="0.25">
      <c r="A204" s="352"/>
      <c r="B204" s="168" t="s">
        <v>733</v>
      </c>
      <c r="C204" s="208"/>
      <c r="D204" s="247"/>
      <c r="E204" s="246"/>
      <c r="F204" s="247"/>
      <c r="G204" s="246"/>
      <c r="H204" s="247">
        <v>3</v>
      </c>
      <c r="I204" s="246"/>
      <c r="J204" s="247">
        <v>2</v>
      </c>
      <c r="K204" s="246"/>
      <c r="L204" s="247"/>
      <c r="M204" s="246"/>
      <c r="N204" s="247"/>
      <c r="O204" s="246"/>
      <c r="P204" s="247"/>
      <c r="Q204" s="246">
        <v>1</v>
      </c>
      <c r="R204" s="247"/>
      <c r="S204" s="246"/>
      <c r="T204" s="247"/>
      <c r="U204" s="246">
        <v>3</v>
      </c>
      <c r="V204" s="247"/>
      <c r="W204" s="246"/>
      <c r="X204" s="247"/>
      <c r="Y204" s="246"/>
      <c r="Z204" s="247"/>
      <c r="AA204" s="246"/>
      <c r="AB204" s="247"/>
      <c r="AC204" s="246"/>
      <c r="AD204" s="247"/>
      <c r="AE204" s="246"/>
      <c r="AF204" s="247"/>
      <c r="AG204" s="246"/>
      <c r="AH204" s="247"/>
      <c r="AI204" s="246"/>
      <c r="AJ204" s="247"/>
      <c r="AK204" s="246"/>
      <c r="AL204" s="247"/>
      <c r="AM204" s="237"/>
      <c r="AN204" s="247"/>
      <c r="AO204" s="239">
        <v>2</v>
      </c>
      <c r="AP204" s="240"/>
      <c r="AQ204" s="238"/>
      <c r="AR204" s="295"/>
      <c r="AS204" s="181"/>
      <c r="AT204" s="171"/>
      <c r="AU204" s="171"/>
      <c r="AV204" s="171"/>
      <c r="AW204" s="240"/>
      <c r="AX204" s="246"/>
      <c r="AY204" s="247">
        <v>3</v>
      </c>
      <c r="AZ204" s="246"/>
      <c r="BA204" s="240">
        <v>1</v>
      </c>
      <c r="BB204" s="246"/>
      <c r="BC204" s="247">
        <v>1</v>
      </c>
      <c r="BD204" s="246"/>
      <c r="BE204" s="240"/>
      <c r="BF204" s="246"/>
      <c r="BG204" s="247"/>
      <c r="BH204" s="246"/>
      <c r="BI204" s="240"/>
      <c r="BJ204" s="246"/>
      <c r="BK204" s="247"/>
      <c r="BL204" s="246"/>
      <c r="BM204" s="240"/>
      <c r="BN204" s="246"/>
      <c r="BO204" s="247"/>
      <c r="BP204" s="246"/>
      <c r="BQ204" s="240"/>
      <c r="BR204" s="246"/>
      <c r="BS204" s="240"/>
      <c r="BT204" s="246"/>
      <c r="BU204" s="240"/>
      <c r="BV204" s="246"/>
      <c r="BW204" s="240"/>
      <c r="BX204" s="246"/>
      <c r="BY204" s="240"/>
      <c r="BZ204" s="246"/>
      <c r="CA204" s="240"/>
      <c r="CB204" s="246"/>
      <c r="CC204" s="240"/>
      <c r="CD204" s="246"/>
      <c r="CE204" s="240"/>
      <c r="CF204" s="246"/>
      <c r="CG204" s="240"/>
      <c r="CH204" s="246"/>
      <c r="CI204" s="240"/>
      <c r="CJ204" s="246"/>
      <c r="CK204" s="247"/>
      <c r="CL204" s="246"/>
      <c r="CM204" s="247"/>
      <c r="CN204" s="237"/>
      <c r="CO204" s="221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56" t="s">
        <v>734</v>
      </c>
      <c r="DB204" s="149">
        <v>0.2857142857142857</v>
      </c>
      <c r="DC204" s="149">
        <v>9.5238095238095233E-2</v>
      </c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</row>
    <row r="205" spans="1:136" ht="15" x14ac:dyDescent="0.25">
      <c r="A205" s="352"/>
      <c r="B205" s="168" t="s">
        <v>734</v>
      </c>
      <c r="C205" s="208"/>
      <c r="D205" s="247"/>
      <c r="E205" s="246"/>
      <c r="F205" s="247"/>
      <c r="G205" s="246"/>
      <c r="H205" s="247"/>
      <c r="I205" s="246"/>
      <c r="J205" s="247"/>
      <c r="K205" s="246"/>
      <c r="L205" s="247"/>
      <c r="M205" s="246"/>
      <c r="N205" s="247"/>
      <c r="O205" s="246"/>
      <c r="P205" s="247"/>
      <c r="Q205" s="246"/>
      <c r="R205" s="247"/>
      <c r="S205" s="246">
        <v>3</v>
      </c>
      <c r="T205" s="247"/>
      <c r="U205" s="246"/>
      <c r="V205" s="247"/>
      <c r="W205" s="246">
        <v>2</v>
      </c>
      <c r="X205" s="247"/>
      <c r="Y205" s="246"/>
      <c r="Z205" s="247"/>
      <c r="AA205" s="246">
        <v>1</v>
      </c>
      <c r="AB205" s="247"/>
      <c r="AC205" s="246">
        <v>3</v>
      </c>
      <c r="AD205" s="247"/>
      <c r="AE205" s="246"/>
      <c r="AF205" s="247"/>
      <c r="AG205" s="246">
        <v>1</v>
      </c>
      <c r="AH205" s="247"/>
      <c r="AI205" s="246"/>
      <c r="AJ205" s="247"/>
      <c r="AK205" s="246">
        <v>2</v>
      </c>
      <c r="AL205" s="247"/>
      <c r="AM205" s="237"/>
      <c r="AN205" s="247"/>
      <c r="AO205" s="239"/>
      <c r="AP205" s="240"/>
      <c r="AQ205" s="238"/>
      <c r="AR205" s="295"/>
      <c r="AS205" s="240"/>
      <c r="AT205" s="246"/>
      <c r="AU205" s="247"/>
      <c r="AV205" s="246"/>
      <c r="AW205" s="171"/>
      <c r="AX205" s="171"/>
      <c r="AY205" s="171"/>
      <c r="AZ205" s="171"/>
      <c r="BA205" s="247"/>
      <c r="BB205" s="246"/>
      <c r="BC205" s="247"/>
      <c r="BD205" s="246"/>
      <c r="BE205" s="247"/>
      <c r="BF205" s="246"/>
      <c r="BG205" s="247"/>
      <c r="BH205" s="246"/>
      <c r="BI205" s="247"/>
      <c r="BJ205" s="246"/>
      <c r="BK205" s="247">
        <v>2</v>
      </c>
      <c r="BL205" s="246"/>
      <c r="BM205" s="247">
        <v>2</v>
      </c>
      <c r="BN205" s="246"/>
      <c r="BO205" s="247">
        <v>1</v>
      </c>
      <c r="BP205" s="246"/>
      <c r="BQ205" s="247"/>
      <c r="BR205" s="246"/>
      <c r="BS205" s="247"/>
      <c r="BT205" s="246"/>
      <c r="BU205" s="247"/>
      <c r="BV205" s="246"/>
      <c r="BW205" s="247"/>
      <c r="BX205" s="246"/>
      <c r="BY205" s="247"/>
      <c r="BZ205" s="246"/>
      <c r="CA205" s="247"/>
      <c r="CB205" s="246"/>
      <c r="CC205" s="247">
        <v>1</v>
      </c>
      <c r="CD205" s="246"/>
      <c r="CE205" s="247"/>
      <c r="CF205" s="246"/>
      <c r="CG205" s="247"/>
      <c r="CH205" s="246"/>
      <c r="CI205" s="247">
        <v>3</v>
      </c>
      <c r="CJ205" s="246"/>
      <c r="CK205" s="247"/>
      <c r="CL205" s="246"/>
      <c r="CM205" s="247"/>
      <c r="CN205" s="237"/>
      <c r="CO205" s="221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56" t="s">
        <v>735</v>
      </c>
      <c r="DB205" s="149">
        <v>0.2857142857142857</v>
      </c>
      <c r="DC205" s="149">
        <v>0</v>
      </c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</row>
    <row r="206" spans="1:136" ht="15" x14ac:dyDescent="0.25">
      <c r="A206" s="352"/>
      <c r="B206" s="168" t="s">
        <v>735</v>
      </c>
      <c r="C206" s="208"/>
      <c r="D206" s="247"/>
      <c r="E206" s="246"/>
      <c r="F206" s="247"/>
      <c r="G206" s="246"/>
      <c r="H206" s="247"/>
      <c r="I206" s="246"/>
      <c r="J206" s="247"/>
      <c r="K206" s="246"/>
      <c r="L206" s="247"/>
      <c r="M206" s="246"/>
      <c r="N206" s="247"/>
      <c r="O206" s="246"/>
      <c r="P206" s="247"/>
      <c r="Q206" s="246"/>
      <c r="R206" s="247"/>
      <c r="S206" s="246"/>
      <c r="T206" s="247"/>
      <c r="U206" s="246"/>
      <c r="V206" s="247"/>
      <c r="W206" s="246"/>
      <c r="X206" s="247"/>
      <c r="Y206" s="246"/>
      <c r="Z206" s="247"/>
      <c r="AA206" s="246"/>
      <c r="AB206" s="247"/>
      <c r="AC206" s="246"/>
      <c r="AD206" s="247"/>
      <c r="AE206" s="246"/>
      <c r="AF206" s="247"/>
      <c r="AG206" s="246"/>
      <c r="AH206" s="247"/>
      <c r="AI206" s="246"/>
      <c r="AJ206" s="247"/>
      <c r="AK206" s="246"/>
      <c r="AL206" s="247"/>
      <c r="AM206" s="237"/>
      <c r="AN206" s="247"/>
      <c r="AO206" s="239"/>
      <c r="AP206" s="240"/>
      <c r="AQ206" s="238"/>
      <c r="AR206" s="295"/>
      <c r="AS206" s="240"/>
      <c r="AT206" s="246"/>
      <c r="AU206" s="247"/>
      <c r="AV206" s="246"/>
      <c r="AW206" s="247"/>
      <c r="AX206" s="246"/>
      <c r="AY206" s="247"/>
      <c r="AZ206" s="246"/>
      <c r="BA206" s="171"/>
      <c r="BB206" s="171"/>
      <c r="BC206" s="171"/>
      <c r="BD206" s="171"/>
      <c r="BE206" s="247"/>
      <c r="BF206" s="246"/>
      <c r="BG206" s="247"/>
      <c r="BH206" s="246"/>
      <c r="BI206" s="247"/>
      <c r="BJ206" s="246"/>
      <c r="BK206" s="247"/>
      <c r="BL206" s="246"/>
      <c r="BM206" s="247"/>
      <c r="BN206" s="246"/>
      <c r="BO206" s="247"/>
      <c r="BP206" s="246"/>
      <c r="BQ206" s="247"/>
      <c r="BR206" s="246"/>
      <c r="BS206" s="247"/>
      <c r="BT206" s="246"/>
      <c r="BU206" s="247"/>
      <c r="BV206" s="246"/>
      <c r="BW206" s="247"/>
      <c r="BX206" s="246"/>
      <c r="BY206" s="247"/>
      <c r="BZ206" s="246"/>
      <c r="CA206" s="247"/>
      <c r="CB206" s="246"/>
      <c r="CC206" s="247"/>
      <c r="CD206" s="246"/>
      <c r="CE206" s="247"/>
      <c r="CF206" s="246"/>
      <c r="CG206" s="247"/>
      <c r="CH206" s="246"/>
      <c r="CI206" s="247"/>
      <c r="CJ206" s="246"/>
      <c r="CK206" s="247"/>
      <c r="CL206" s="246"/>
      <c r="CM206" s="247"/>
      <c r="CN206" s="237"/>
      <c r="CO206" s="221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56" t="s">
        <v>736</v>
      </c>
      <c r="DB206" s="149">
        <v>9.5238095238095233E-2</v>
      </c>
      <c r="DC206" s="149">
        <v>4.7619047619047616E-2</v>
      </c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</row>
    <row r="207" spans="1:136" ht="15" x14ac:dyDescent="0.25">
      <c r="A207" s="352"/>
      <c r="B207" s="168" t="s">
        <v>736</v>
      </c>
      <c r="C207" s="208"/>
      <c r="D207" s="247"/>
      <c r="E207" s="246"/>
      <c r="F207" s="247"/>
      <c r="G207" s="246"/>
      <c r="H207" s="247">
        <v>2</v>
      </c>
      <c r="I207" s="246"/>
      <c r="J207" s="247"/>
      <c r="K207" s="246"/>
      <c r="L207" s="247"/>
      <c r="M207" s="246"/>
      <c r="N207" s="247"/>
      <c r="O207" s="246">
        <v>3</v>
      </c>
      <c r="P207" s="247"/>
      <c r="Q207" s="246">
        <v>3</v>
      </c>
      <c r="R207" s="247"/>
      <c r="S207" s="246"/>
      <c r="T207" s="247"/>
      <c r="U207" s="246">
        <v>1</v>
      </c>
      <c r="V207" s="247"/>
      <c r="W207" s="246"/>
      <c r="X207" s="247"/>
      <c r="Y207" s="246"/>
      <c r="Z207" s="247"/>
      <c r="AA207" s="246"/>
      <c r="AB207" s="247"/>
      <c r="AC207" s="246"/>
      <c r="AD207" s="247"/>
      <c r="AE207" s="246"/>
      <c r="AF207" s="247"/>
      <c r="AG207" s="246"/>
      <c r="AH207" s="247">
        <v>3</v>
      </c>
      <c r="AI207" s="246"/>
      <c r="AJ207" s="247"/>
      <c r="AK207" s="246">
        <v>2</v>
      </c>
      <c r="AL207" s="247"/>
      <c r="AM207" s="237">
        <v>1</v>
      </c>
      <c r="AN207" s="247"/>
      <c r="AO207" s="239"/>
      <c r="AP207" s="240"/>
      <c r="AQ207" s="238">
        <v>2</v>
      </c>
      <c r="AR207" s="295"/>
      <c r="AS207" s="240"/>
      <c r="AT207" s="246"/>
      <c r="AU207" s="247"/>
      <c r="AV207" s="246"/>
      <c r="AW207" s="247"/>
      <c r="AX207" s="246"/>
      <c r="AY207" s="247"/>
      <c r="AZ207" s="246"/>
      <c r="BA207" s="247">
        <v>3</v>
      </c>
      <c r="BB207" s="246"/>
      <c r="BC207" s="247"/>
      <c r="BD207" s="246"/>
      <c r="BE207" s="171"/>
      <c r="BF207" s="171"/>
      <c r="BG207" s="171"/>
      <c r="BH207" s="171"/>
      <c r="BI207" s="247"/>
      <c r="BJ207" s="246"/>
      <c r="BK207" s="247"/>
      <c r="BL207" s="246"/>
      <c r="BM207" s="247"/>
      <c r="BN207" s="246"/>
      <c r="BO207" s="247">
        <v>2</v>
      </c>
      <c r="BP207" s="246"/>
      <c r="BQ207" s="247"/>
      <c r="BR207" s="246"/>
      <c r="BS207" s="247"/>
      <c r="BT207" s="246"/>
      <c r="BU207" s="247">
        <v>1</v>
      </c>
      <c r="BV207" s="246"/>
      <c r="BW207" s="247">
        <v>1</v>
      </c>
      <c r="BX207" s="246"/>
      <c r="BY207" s="247"/>
      <c r="BZ207" s="246"/>
      <c r="CA207" s="247"/>
      <c r="CB207" s="246"/>
      <c r="CC207" s="247"/>
      <c r="CD207" s="246"/>
      <c r="CE207" s="247"/>
      <c r="CF207" s="246"/>
      <c r="CG207" s="247"/>
      <c r="CH207" s="246"/>
      <c r="CI207" s="247"/>
      <c r="CJ207" s="246"/>
      <c r="CK207" s="247"/>
      <c r="CL207" s="246"/>
      <c r="CM207" s="247"/>
      <c r="CN207" s="237"/>
      <c r="CO207" s="221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56" t="s">
        <v>737</v>
      </c>
      <c r="DB207" s="149">
        <v>0.14285714285714285</v>
      </c>
      <c r="DC207" s="149">
        <v>9.5238095238095233E-2</v>
      </c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</row>
    <row r="208" spans="1:136" ht="15" x14ac:dyDescent="0.25">
      <c r="A208" s="352"/>
      <c r="B208" s="168" t="s">
        <v>737</v>
      </c>
      <c r="C208" s="208"/>
      <c r="D208" s="247"/>
      <c r="E208" s="246"/>
      <c r="F208" s="247"/>
      <c r="G208" s="246"/>
      <c r="H208" s="247"/>
      <c r="I208" s="246"/>
      <c r="J208" s="247"/>
      <c r="K208" s="246"/>
      <c r="L208" s="247"/>
      <c r="M208" s="246"/>
      <c r="N208" s="247"/>
      <c r="O208" s="246"/>
      <c r="P208" s="247"/>
      <c r="Q208" s="246"/>
      <c r="R208" s="247"/>
      <c r="S208" s="246"/>
      <c r="T208" s="247"/>
      <c r="U208" s="246"/>
      <c r="V208" s="247"/>
      <c r="W208" s="246"/>
      <c r="X208" s="247"/>
      <c r="Y208" s="246"/>
      <c r="Z208" s="247"/>
      <c r="AA208" s="246"/>
      <c r="AB208" s="247"/>
      <c r="AC208" s="246"/>
      <c r="AD208" s="247"/>
      <c r="AE208" s="246"/>
      <c r="AF208" s="247"/>
      <c r="AG208" s="246"/>
      <c r="AH208" s="247"/>
      <c r="AI208" s="246"/>
      <c r="AJ208" s="247"/>
      <c r="AK208" s="246"/>
      <c r="AL208" s="247"/>
      <c r="AM208" s="237"/>
      <c r="AN208" s="247"/>
      <c r="AO208" s="239"/>
      <c r="AP208" s="240"/>
      <c r="AQ208" s="238"/>
      <c r="AR208" s="295"/>
      <c r="AS208" s="240"/>
      <c r="AT208" s="246"/>
      <c r="AU208" s="247"/>
      <c r="AV208" s="246"/>
      <c r="AW208" s="247">
        <v>1</v>
      </c>
      <c r="AX208" s="246"/>
      <c r="AY208" s="247">
        <v>1</v>
      </c>
      <c r="AZ208" s="246"/>
      <c r="BA208" s="247"/>
      <c r="BB208" s="246"/>
      <c r="BC208" s="247"/>
      <c r="BD208" s="246"/>
      <c r="BE208" s="247"/>
      <c r="BF208" s="246"/>
      <c r="BG208" s="247"/>
      <c r="BH208" s="246"/>
      <c r="BI208" s="171"/>
      <c r="BJ208" s="171"/>
      <c r="BK208" s="171"/>
      <c r="BL208" s="171"/>
      <c r="BM208" s="247"/>
      <c r="BN208" s="246"/>
      <c r="BO208" s="247"/>
      <c r="BP208" s="246"/>
      <c r="BQ208" s="247"/>
      <c r="BR208" s="246"/>
      <c r="BS208" s="247"/>
      <c r="BT208" s="246"/>
      <c r="BU208" s="247"/>
      <c r="BV208" s="246"/>
      <c r="BW208" s="247"/>
      <c r="BX208" s="246"/>
      <c r="BY208" s="247"/>
      <c r="BZ208" s="246"/>
      <c r="CA208" s="247"/>
      <c r="CB208" s="246"/>
      <c r="CC208" s="247">
        <v>2</v>
      </c>
      <c r="CD208" s="246"/>
      <c r="CE208" s="247">
        <v>2</v>
      </c>
      <c r="CF208" s="246"/>
      <c r="CG208" s="247">
        <v>3</v>
      </c>
      <c r="CH208" s="246"/>
      <c r="CI208" s="247">
        <v>3</v>
      </c>
      <c r="CJ208" s="246"/>
      <c r="CK208" s="247"/>
      <c r="CL208" s="246"/>
      <c r="CM208" s="247"/>
      <c r="CN208" s="237"/>
      <c r="CO208" s="221"/>
      <c r="CP208" s="149"/>
      <c r="CQ208" s="149"/>
      <c r="CR208" s="149"/>
      <c r="CS208" s="149"/>
      <c r="CT208" s="149"/>
      <c r="CU208" s="149"/>
      <c r="CV208" s="149"/>
      <c r="CW208" s="149"/>
      <c r="CX208" s="149"/>
      <c r="CY208" s="149"/>
      <c r="CZ208" s="149"/>
      <c r="DA208" s="156" t="s">
        <v>738</v>
      </c>
      <c r="DB208" s="149">
        <v>0.14285714285714285</v>
      </c>
      <c r="DC208" s="149">
        <v>4.7619047619047616E-2</v>
      </c>
      <c r="DD208" s="149"/>
      <c r="DE208" s="149"/>
      <c r="DF208" s="149"/>
      <c r="DG208" s="149"/>
      <c r="DH208" s="149"/>
      <c r="DI208" s="149"/>
      <c r="DJ208" s="149"/>
      <c r="DK208" s="149"/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49"/>
      <c r="DZ208" s="149"/>
      <c r="EA208" s="149"/>
      <c r="EB208" s="149"/>
      <c r="EC208" s="149"/>
      <c r="ED208" s="149"/>
      <c r="EE208" s="149"/>
      <c r="EF208" s="149"/>
    </row>
    <row r="209" spans="1:136" ht="15" x14ac:dyDescent="0.25">
      <c r="A209" s="352"/>
      <c r="B209" s="168" t="s">
        <v>738</v>
      </c>
      <c r="C209" s="208"/>
      <c r="D209" s="247"/>
      <c r="E209" s="246"/>
      <c r="F209" s="247"/>
      <c r="G209" s="246"/>
      <c r="H209" s="247">
        <v>3</v>
      </c>
      <c r="I209" s="246"/>
      <c r="J209" s="247"/>
      <c r="K209" s="246"/>
      <c r="L209" s="247"/>
      <c r="M209" s="246"/>
      <c r="N209" s="247"/>
      <c r="O209" s="246"/>
      <c r="P209" s="247"/>
      <c r="Q209" s="246"/>
      <c r="R209" s="247"/>
      <c r="S209" s="246"/>
      <c r="T209" s="247"/>
      <c r="U209" s="246"/>
      <c r="V209" s="247"/>
      <c r="W209" s="246"/>
      <c r="X209" s="247"/>
      <c r="Y209" s="246"/>
      <c r="Z209" s="247"/>
      <c r="AA209" s="246"/>
      <c r="AB209" s="247"/>
      <c r="AC209" s="246"/>
      <c r="AD209" s="247"/>
      <c r="AE209" s="246"/>
      <c r="AF209" s="247"/>
      <c r="AG209" s="246"/>
      <c r="AH209" s="247"/>
      <c r="AI209" s="246"/>
      <c r="AJ209" s="247"/>
      <c r="AK209" s="246"/>
      <c r="AL209" s="247"/>
      <c r="AM209" s="237"/>
      <c r="AN209" s="247"/>
      <c r="AO209" s="239"/>
      <c r="AP209" s="240"/>
      <c r="AQ209" s="238"/>
      <c r="AR209" s="295"/>
      <c r="AS209" s="240"/>
      <c r="AT209" s="246"/>
      <c r="AU209" s="247"/>
      <c r="AV209" s="246"/>
      <c r="AW209" s="247">
        <v>2</v>
      </c>
      <c r="AX209" s="246"/>
      <c r="AY209" s="247">
        <v>3</v>
      </c>
      <c r="AZ209" s="246"/>
      <c r="BA209" s="247">
        <v>1</v>
      </c>
      <c r="BB209" s="246"/>
      <c r="BC209" s="247">
        <v>1</v>
      </c>
      <c r="BD209" s="246"/>
      <c r="BE209" s="247"/>
      <c r="BF209" s="246"/>
      <c r="BG209" s="247"/>
      <c r="BH209" s="246"/>
      <c r="BI209" s="247"/>
      <c r="BJ209" s="246"/>
      <c r="BK209" s="247"/>
      <c r="BL209" s="246"/>
      <c r="BM209" s="171"/>
      <c r="BN209" s="171"/>
      <c r="BO209" s="171"/>
      <c r="BP209" s="171"/>
      <c r="BQ209" s="247"/>
      <c r="BR209" s="246"/>
      <c r="BS209" s="247"/>
      <c r="BT209" s="246"/>
      <c r="BU209" s="247"/>
      <c r="BV209" s="246"/>
      <c r="BW209" s="247"/>
      <c r="BX209" s="246"/>
      <c r="BY209" s="247"/>
      <c r="BZ209" s="246"/>
      <c r="CA209" s="247"/>
      <c r="CB209" s="246"/>
      <c r="CC209" s="247"/>
      <c r="CD209" s="246"/>
      <c r="CE209" s="247">
        <v>2</v>
      </c>
      <c r="CF209" s="246"/>
      <c r="CG209" s="247"/>
      <c r="CH209" s="246"/>
      <c r="CI209" s="247"/>
      <c r="CJ209" s="246"/>
      <c r="CK209" s="247"/>
      <c r="CL209" s="246"/>
      <c r="CM209" s="247"/>
      <c r="CN209" s="237"/>
      <c r="CO209" s="221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56" t="s">
        <v>739</v>
      </c>
      <c r="DB209" s="149">
        <v>4.7619047619047616E-2</v>
      </c>
      <c r="DC209" s="149">
        <v>0</v>
      </c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</row>
    <row r="210" spans="1:136" ht="15" x14ac:dyDescent="0.25">
      <c r="A210" s="352"/>
      <c r="B210" s="168" t="s">
        <v>739</v>
      </c>
      <c r="C210" s="208"/>
      <c r="D210" s="247"/>
      <c r="E210" s="246"/>
      <c r="F210" s="247"/>
      <c r="G210" s="246"/>
      <c r="H210" s="247"/>
      <c r="I210" s="246"/>
      <c r="J210" s="247"/>
      <c r="K210" s="246"/>
      <c r="L210" s="247"/>
      <c r="M210" s="246"/>
      <c r="N210" s="247"/>
      <c r="O210" s="246"/>
      <c r="P210" s="247"/>
      <c r="Q210" s="246"/>
      <c r="R210" s="247"/>
      <c r="S210" s="246"/>
      <c r="T210" s="247"/>
      <c r="U210" s="246"/>
      <c r="V210" s="247"/>
      <c r="W210" s="246"/>
      <c r="X210" s="247"/>
      <c r="Y210" s="246"/>
      <c r="Z210" s="247"/>
      <c r="AA210" s="246"/>
      <c r="AB210" s="247"/>
      <c r="AC210" s="246"/>
      <c r="AD210" s="247"/>
      <c r="AE210" s="246"/>
      <c r="AF210" s="247"/>
      <c r="AG210" s="246"/>
      <c r="AH210" s="247"/>
      <c r="AI210" s="246"/>
      <c r="AJ210" s="247"/>
      <c r="AK210" s="246"/>
      <c r="AL210" s="247"/>
      <c r="AM210" s="237"/>
      <c r="AN210" s="247"/>
      <c r="AO210" s="239"/>
      <c r="AP210" s="240"/>
      <c r="AQ210" s="238"/>
      <c r="AR210" s="295"/>
      <c r="AS210" s="240"/>
      <c r="AT210" s="246"/>
      <c r="AU210" s="247"/>
      <c r="AV210" s="246"/>
      <c r="AW210" s="247"/>
      <c r="AX210" s="246"/>
      <c r="AY210" s="247">
        <v>3</v>
      </c>
      <c r="AZ210" s="246"/>
      <c r="BA210" s="247"/>
      <c r="BB210" s="246"/>
      <c r="BC210" s="247"/>
      <c r="BD210" s="246"/>
      <c r="BE210" s="247"/>
      <c r="BF210" s="246"/>
      <c r="BG210" s="247"/>
      <c r="BH210" s="246"/>
      <c r="BI210" s="247">
        <v>3</v>
      </c>
      <c r="BJ210" s="246"/>
      <c r="BK210" s="247">
        <v>2</v>
      </c>
      <c r="BL210" s="246"/>
      <c r="BM210" s="247"/>
      <c r="BN210" s="246"/>
      <c r="BO210" s="247"/>
      <c r="BP210" s="246"/>
      <c r="BQ210" s="171"/>
      <c r="BR210" s="171"/>
      <c r="BS210" s="171"/>
      <c r="BT210" s="171"/>
      <c r="BU210" s="247"/>
      <c r="BV210" s="246"/>
      <c r="BW210" s="247"/>
      <c r="BX210" s="246"/>
      <c r="BY210" s="247"/>
      <c r="BZ210" s="246"/>
      <c r="CA210" s="247"/>
      <c r="CB210" s="246"/>
      <c r="CC210" s="247">
        <v>2</v>
      </c>
      <c r="CD210" s="246"/>
      <c r="CE210" s="247"/>
      <c r="CF210" s="246"/>
      <c r="CG210" s="247"/>
      <c r="CH210" s="246"/>
      <c r="CI210" s="247"/>
      <c r="CJ210" s="246"/>
      <c r="CK210" s="247">
        <v>1</v>
      </c>
      <c r="CL210" s="246">
        <v>1</v>
      </c>
      <c r="CM210" s="247"/>
      <c r="CN210" s="237"/>
      <c r="CO210" s="221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56" t="s">
        <v>740</v>
      </c>
      <c r="DB210" s="149">
        <v>0.19047619047619047</v>
      </c>
      <c r="DC210" s="149">
        <v>4.7619047619047616E-2</v>
      </c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</row>
    <row r="211" spans="1:136" ht="15" x14ac:dyDescent="0.25">
      <c r="A211" s="352"/>
      <c r="B211" s="168" t="s">
        <v>740</v>
      </c>
      <c r="C211" s="208"/>
      <c r="D211" s="247"/>
      <c r="E211" s="246"/>
      <c r="F211" s="247"/>
      <c r="G211" s="246"/>
      <c r="H211" s="247"/>
      <c r="I211" s="246"/>
      <c r="J211" s="247"/>
      <c r="K211" s="246"/>
      <c r="L211" s="247"/>
      <c r="M211" s="246"/>
      <c r="N211" s="247"/>
      <c r="O211" s="246"/>
      <c r="P211" s="247"/>
      <c r="Q211" s="246">
        <v>1</v>
      </c>
      <c r="R211" s="247"/>
      <c r="S211" s="246">
        <v>3</v>
      </c>
      <c r="T211" s="247"/>
      <c r="U211" s="246">
        <v>3</v>
      </c>
      <c r="V211" s="247"/>
      <c r="W211" s="246">
        <v>1</v>
      </c>
      <c r="X211" s="247"/>
      <c r="Y211" s="246"/>
      <c r="Z211" s="247"/>
      <c r="AA211" s="246"/>
      <c r="AB211" s="247"/>
      <c r="AC211" s="246"/>
      <c r="AD211" s="247"/>
      <c r="AE211" s="246"/>
      <c r="AF211" s="247"/>
      <c r="AG211" s="246"/>
      <c r="AH211" s="247"/>
      <c r="AI211" s="246"/>
      <c r="AJ211" s="247"/>
      <c r="AK211" s="246"/>
      <c r="AL211" s="247"/>
      <c r="AM211" s="237"/>
      <c r="AN211" s="247"/>
      <c r="AO211" s="239">
        <v>2</v>
      </c>
      <c r="AP211" s="240"/>
      <c r="AQ211" s="238">
        <v>2</v>
      </c>
      <c r="AR211" s="295"/>
      <c r="AS211" s="240">
        <v>3</v>
      </c>
      <c r="AT211" s="246"/>
      <c r="AU211" s="247">
        <v>3</v>
      </c>
      <c r="AV211" s="246"/>
      <c r="AW211" s="247">
        <v>2</v>
      </c>
      <c r="AX211" s="246"/>
      <c r="AY211" s="247">
        <v>2</v>
      </c>
      <c r="AZ211" s="246"/>
      <c r="BA211" s="247"/>
      <c r="BB211" s="246"/>
      <c r="BC211" s="247"/>
      <c r="BD211" s="246"/>
      <c r="BE211" s="247">
        <v>1</v>
      </c>
      <c r="BF211" s="246"/>
      <c r="BG211" s="247">
        <v>1</v>
      </c>
      <c r="BH211" s="246"/>
      <c r="BI211" s="247"/>
      <c r="BJ211" s="246"/>
      <c r="BK211" s="247"/>
      <c r="BL211" s="246"/>
      <c r="BM211" s="247"/>
      <c r="BN211" s="246"/>
      <c r="BO211" s="247"/>
      <c r="BP211" s="246"/>
      <c r="BQ211" s="247"/>
      <c r="BR211" s="246"/>
      <c r="BS211" s="247"/>
      <c r="BT211" s="246"/>
      <c r="BU211" s="171"/>
      <c r="BV211" s="171"/>
      <c r="BW211" s="171"/>
      <c r="BX211" s="171"/>
      <c r="BY211" s="247"/>
      <c r="BZ211" s="246"/>
      <c r="CA211" s="247"/>
      <c r="CB211" s="246"/>
      <c r="CC211" s="247"/>
      <c r="CD211" s="246"/>
      <c r="CE211" s="247"/>
      <c r="CF211" s="246"/>
      <c r="CG211" s="247"/>
      <c r="CH211" s="246"/>
      <c r="CI211" s="247"/>
      <c r="CJ211" s="246"/>
      <c r="CK211" s="247"/>
      <c r="CL211" s="246"/>
      <c r="CM211" s="247"/>
      <c r="CN211" s="237"/>
      <c r="CO211" s="221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56" t="s">
        <v>741</v>
      </c>
      <c r="DB211" s="149">
        <v>4.7619047619047616E-2</v>
      </c>
      <c r="DC211" s="149">
        <v>4.7619047619047616E-2</v>
      </c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</row>
    <row r="212" spans="1:136" ht="15" x14ac:dyDescent="0.25">
      <c r="A212" s="352"/>
      <c r="B212" s="168" t="s">
        <v>741</v>
      </c>
      <c r="C212" s="208"/>
      <c r="D212" s="247"/>
      <c r="E212" s="246"/>
      <c r="F212" s="247"/>
      <c r="G212" s="246"/>
      <c r="H212" s="247"/>
      <c r="I212" s="246"/>
      <c r="J212" s="247"/>
      <c r="K212" s="246"/>
      <c r="L212" s="247"/>
      <c r="M212" s="246"/>
      <c r="N212" s="247"/>
      <c r="O212" s="246"/>
      <c r="P212" s="247"/>
      <c r="Q212" s="246"/>
      <c r="R212" s="247"/>
      <c r="S212" s="246"/>
      <c r="T212" s="247"/>
      <c r="U212" s="246"/>
      <c r="V212" s="247"/>
      <c r="W212" s="246"/>
      <c r="X212" s="247">
        <v>3</v>
      </c>
      <c r="Y212" s="246"/>
      <c r="Z212" s="247"/>
      <c r="AA212" s="246"/>
      <c r="AB212" s="247"/>
      <c r="AC212" s="246"/>
      <c r="AD212" s="247"/>
      <c r="AE212" s="246"/>
      <c r="AF212" s="247"/>
      <c r="AG212" s="246"/>
      <c r="AH212" s="247"/>
      <c r="AI212" s="246"/>
      <c r="AJ212" s="247"/>
      <c r="AK212" s="246"/>
      <c r="AL212" s="247"/>
      <c r="AM212" s="237"/>
      <c r="AN212" s="247"/>
      <c r="AO212" s="239"/>
      <c r="AP212" s="240"/>
      <c r="AQ212" s="238"/>
      <c r="AR212" s="295"/>
      <c r="AS212" s="240"/>
      <c r="AT212" s="246"/>
      <c r="AU212" s="247"/>
      <c r="AV212" s="246"/>
      <c r="AW212" s="247"/>
      <c r="AX212" s="246"/>
      <c r="AY212" s="247"/>
      <c r="AZ212" s="246"/>
      <c r="BA212" s="247">
        <v>2</v>
      </c>
      <c r="BB212" s="246"/>
      <c r="BC212" s="247"/>
      <c r="BD212" s="246"/>
      <c r="BE212" s="247"/>
      <c r="BF212" s="246"/>
      <c r="BG212" s="247"/>
      <c r="BH212" s="246"/>
      <c r="BI212" s="247"/>
      <c r="BJ212" s="246"/>
      <c r="BK212" s="247"/>
      <c r="BL212" s="246"/>
      <c r="BM212" s="247"/>
      <c r="BN212" s="246"/>
      <c r="BO212" s="247"/>
      <c r="BP212" s="246"/>
      <c r="BQ212" s="247"/>
      <c r="BR212" s="246"/>
      <c r="BS212" s="247"/>
      <c r="BT212" s="246"/>
      <c r="BU212" s="247"/>
      <c r="BV212" s="246"/>
      <c r="BW212" s="247"/>
      <c r="BX212" s="246"/>
      <c r="BY212" s="171"/>
      <c r="BZ212" s="171"/>
      <c r="CA212" s="171"/>
      <c r="CB212" s="171"/>
      <c r="CC212" s="247">
        <v>1</v>
      </c>
      <c r="CD212" s="246"/>
      <c r="CE212" s="247"/>
      <c r="CF212" s="246"/>
      <c r="CG212" s="247"/>
      <c r="CH212" s="246"/>
      <c r="CI212" s="247"/>
      <c r="CJ212" s="246"/>
      <c r="CK212" s="247"/>
      <c r="CL212" s="246"/>
      <c r="CM212" s="247"/>
      <c r="CN212" s="237"/>
      <c r="CO212" s="221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83" t="s">
        <v>742</v>
      </c>
      <c r="DB212" s="149">
        <v>0.33333333333333331</v>
      </c>
      <c r="DC212" s="149">
        <v>0</v>
      </c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</row>
    <row r="213" spans="1:136" ht="15" x14ac:dyDescent="0.25">
      <c r="A213" s="352"/>
      <c r="B213" s="184" t="s">
        <v>742</v>
      </c>
      <c r="C213" s="187"/>
      <c r="D213" s="247"/>
      <c r="E213" s="246"/>
      <c r="F213" s="247"/>
      <c r="G213" s="246"/>
      <c r="H213" s="247">
        <v>1</v>
      </c>
      <c r="I213" s="246"/>
      <c r="J213" s="247">
        <v>1</v>
      </c>
      <c r="K213" s="246"/>
      <c r="L213" s="247"/>
      <c r="M213" s="246"/>
      <c r="N213" s="247"/>
      <c r="O213" s="246"/>
      <c r="P213" s="247"/>
      <c r="Q213" s="246"/>
      <c r="R213" s="247"/>
      <c r="S213" s="246"/>
      <c r="T213" s="247">
        <v>2</v>
      </c>
      <c r="U213" s="246"/>
      <c r="V213" s="247">
        <v>2</v>
      </c>
      <c r="W213" s="246"/>
      <c r="X213" s="247">
        <v>3</v>
      </c>
      <c r="Y213" s="246"/>
      <c r="Z213" s="247">
        <v>3</v>
      </c>
      <c r="AA213" s="246"/>
      <c r="AB213" s="247"/>
      <c r="AC213" s="246"/>
      <c r="AD213" s="247"/>
      <c r="AE213" s="246"/>
      <c r="AF213" s="247"/>
      <c r="AG213" s="246"/>
      <c r="AH213" s="247"/>
      <c r="AI213" s="246"/>
      <c r="AJ213" s="247"/>
      <c r="AK213" s="246"/>
      <c r="AL213" s="247"/>
      <c r="AM213" s="237"/>
      <c r="AN213" s="247"/>
      <c r="AO213" s="239"/>
      <c r="AP213" s="240"/>
      <c r="AQ213" s="238"/>
      <c r="AR213" s="295"/>
      <c r="AS213" s="240"/>
      <c r="AT213" s="246"/>
      <c r="AU213" s="247"/>
      <c r="AV213" s="246"/>
      <c r="AW213" s="247"/>
      <c r="AX213" s="246"/>
      <c r="AY213" s="247"/>
      <c r="AZ213" s="246"/>
      <c r="BA213" s="247"/>
      <c r="BB213" s="246"/>
      <c r="BC213" s="247"/>
      <c r="BD213" s="246"/>
      <c r="BE213" s="247"/>
      <c r="BF213" s="246"/>
      <c r="BG213" s="247"/>
      <c r="BH213" s="246"/>
      <c r="BI213" s="247"/>
      <c r="BJ213" s="246"/>
      <c r="BK213" s="247"/>
      <c r="BL213" s="246"/>
      <c r="BM213" s="247"/>
      <c r="BN213" s="246"/>
      <c r="BO213" s="247"/>
      <c r="BP213" s="246"/>
      <c r="BQ213" s="247"/>
      <c r="BR213" s="246"/>
      <c r="BS213" s="247"/>
      <c r="BT213" s="246"/>
      <c r="BU213" s="247"/>
      <c r="BV213" s="246"/>
      <c r="BW213" s="247"/>
      <c r="BX213" s="246"/>
      <c r="BY213" s="247"/>
      <c r="BZ213" s="246"/>
      <c r="CA213" s="247"/>
      <c r="CB213" s="246"/>
      <c r="CC213" s="171"/>
      <c r="CD213" s="171"/>
      <c r="CE213" s="171"/>
      <c r="CF213" s="171"/>
      <c r="CG213" s="247"/>
      <c r="CH213" s="246"/>
      <c r="CI213" s="247"/>
      <c r="CJ213" s="246"/>
      <c r="CK213" s="247"/>
      <c r="CL213" s="246"/>
      <c r="CM213" s="247"/>
      <c r="CN213" s="237"/>
      <c r="CO213" s="221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83" t="s">
        <v>743</v>
      </c>
      <c r="DB213" s="149">
        <v>9.5238095238095233E-2</v>
      </c>
      <c r="DC213" s="149">
        <v>0</v>
      </c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</row>
    <row r="214" spans="1:136" ht="15" x14ac:dyDescent="0.25">
      <c r="A214" s="352"/>
      <c r="B214" s="184" t="s">
        <v>743</v>
      </c>
      <c r="C214" s="187"/>
      <c r="D214" s="247"/>
      <c r="E214" s="246"/>
      <c r="F214" s="247"/>
      <c r="G214" s="246"/>
      <c r="H214" s="247"/>
      <c r="I214" s="246"/>
      <c r="J214" s="247"/>
      <c r="K214" s="246"/>
      <c r="L214" s="247"/>
      <c r="M214" s="246">
        <v>3</v>
      </c>
      <c r="N214" s="247"/>
      <c r="O214" s="246">
        <v>3</v>
      </c>
      <c r="P214" s="247"/>
      <c r="Q214" s="246"/>
      <c r="R214" s="247"/>
      <c r="S214" s="246"/>
      <c r="T214" s="247"/>
      <c r="U214" s="246">
        <v>2</v>
      </c>
      <c r="V214" s="247"/>
      <c r="W214" s="246">
        <v>2</v>
      </c>
      <c r="X214" s="247"/>
      <c r="Y214" s="246"/>
      <c r="Z214" s="247"/>
      <c r="AA214" s="246"/>
      <c r="AB214" s="247"/>
      <c r="AC214" s="246"/>
      <c r="AD214" s="247"/>
      <c r="AE214" s="246"/>
      <c r="AF214" s="247"/>
      <c r="AG214" s="246"/>
      <c r="AH214" s="247"/>
      <c r="AI214" s="246"/>
      <c r="AJ214" s="247"/>
      <c r="AK214" s="246"/>
      <c r="AL214" s="247"/>
      <c r="AM214" s="237"/>
      <c r="AN214" s="247"/>
      <c r="AO214" s="239">
        <v>1</v>
      </c>
      <c r="AP214" s="240"/>
      <c r="AQ214" s="238">
        <v>1</v>
      </c>
      <c r="AR214" s="295"/>
      <c r="AS214" s="240"/>
      <c r="AT214" s="246"/>
      <c r="AU214" s="247"/>
      <c r="AV214" s="246"/>
      <c r="AW214" s="247">
        <v>1</v>
      </c>
      <c r="AX214" s="246"/>
      <c r="AY214" s="247">
        <v>1</v>
      </c>
      <c r="AZ214" s="246"/>
      <c r="BA214" s="247"/>
      <c r="BB214" s="246"/>
      <c r="BC214" s="247"/>
      <c r="BD214" s="246"/>
      <c r="BE214" s="247"/>
      <c r="BF214" s="246"/>
      <c r="BG214" s="247"/>
      <c r="BH214" s="246"/>
      <c r="BI214" s="247">
        <v>2</v>
      </c>
      <c r="BJ214" s="246"/>
      <c r="BK214" s="247"/>
      <c r="BL214" s="246"/>
      <c r="BM214" s="247"/>
      <c r="BN214" s="246"/>
      <c r="BO214" s="247"/>
      <c r="BP214" s="246"/>
      <c r="BQ214" s="247"/>
      <c r="BR214" s="246"/>
      <c r="BS214" s="247">
        <v>3</v>
      </c>
      <c r="BT214" s="246"/>
      <c r="BU214" s="247"/>
      <c r="BV214" s="246"/>
      <c r="BW214" s="247"/>
      <c r="BX214" s="246"/>
      <c r="BY214" s="247"/>
      <c r="BZ214" s="246"/>
      <c r="CA214" s="247"/>
      <c r="CB214" s="246"/>
      <c r="CC214" s="247">
        <v>3</v>
      </c>
      <c r="CD214" s="246"/>
      <c r="CE214" s="247"/>
      <c r="CF214" s="246"/>
      <c r="CG214" s="171"/>
      <c r="CH214" s="171"/>
      <c r="CI214" s="171"/>
      <c r="CJ214" s="171"/>
      <c r="CK214" s="247">
        <v>2</v>
      </c>
      <c r="CL214" s="246"/>
      <c r="CM214" s="247"/>
      <c r="CN214" s="237"/>
      <c r="CO214" s="221"/>
      <c r="CP214" s="149"/>
      <c r="CQ214" s="149"/>
      <c r="CR214" s="149"/>
      <c r="CS214" s="149"/>
      <c r="CT214" s="149"/>
      <c r="CU214" s="149"/>
      <c r="CV214" s="149"/>
      <c r="CW214" s="149"/>
      <c r="CX214" s="149"/>
      <c r="CY214" s="149"/>
      <c r="CZ214" s="149"/>
      <c r="DA214" s="149" t="s">
        <v>744</v>
      </c>
      <c r="DB214" s="149">
        <v>0.14285714285714285</v>
      </c>
      <c r="DC214" s="149">
        <v>9.5238095238095233E-2</v>
      </c>
      <c r="DD214" s="149"/>
      <c r="DE214" s="149"/>
      <c r="DF214" s="149"/>
      <c r="DG214" s="149"/>
      <c r="DH214" s="149"/>
      <c r="DI214" s="149"/>
      <c r="DJ214" s="149"/>
      <c r="DK214" s="149"/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49"/>
      <c r="DZ214" s="149"/>
      <c r="EA214" s="149"/>
      <c r="EB214" s="149"/>
      <c r="EC214" s="149"/>
      <c r="ED214" s="149"/>
      <c r="EE214" s="149"/>
      <c r="EF214" s="149"/>
    </row>
    <row r="215" spans="1:136" ht="15" hidden="1" customHeight="1" x14ac:dyDescent="0.25">
      <c r="A215" s="352"/>
      <c r="B215" s="186" t="s">
        <v>744</v>
      </c>
      <c r="C215" s="187"/>
      <c r="D215" s="247"/>
      <c r="E215" s="246"/>
      <c r="F215" s="247"/>
      <c r="G215" s="246"/>
      <c r="H215" s="247"/>
      <c r="I215" s="246"/>
      <c r="J215" s="247"/>
      <c r="K215" s="246"/>
      <c r="L215" s="247"/>
      <c r="M215" s="246"/>
      <c r="N215" s="247"/>
      <c r="O215" s="246"/>
      <c r="P215" s="247"/>
      <c r="Q215" s="246"/>
      <c r="R215" s="247"/>
      <c r="S215" s="246"/>
      <c r="T215" s="247"/>
      <c r="U215" s="246"/>
      <c r="V215" s="247"/>
      <c r="W215" s="246"/>
      <c r="X215" s="247"/>
      <c r="Y215" s="246"/>
      <c r="Z215" s="247"/>
      <c r="AA215" s="246"/>
      <c r="AB215" s="247"/>
      <c r="AC215" s="246"/>
      <c r="AD215" s="247"/>
      <c r="AE215" s="246"/>
      <c r="AF215" s="247"/>
      <c r="AG215" s="246"/>
      <c r="AH215" s="247"/>
      <c r="AI215" s="246"/>
      <c r="AJ215" s="247"/>
      <c r="AK215" s="246"/>
      <c r="AL215" s="247"/>
      <c r="AM215" s="246"/>
      <c r="AN215" s="247"/>
      <c r="AO215" s="246"/>
      <c r="AP215" s="247"/>
      <c r="AQ215" s="237"/>
      <c r="AR215" s="295"/>
      <c r="AS215" s="240"/>
      <c r="AT215" s="246"/>
      <c r="AU215" s="247"/>
      <c r="AV215" s="246"/>
      <c r="AW215" s="247"/>
      <c r="AX215" s="246"/>
      <c r="AY215" s="247"/>
      <c r="AZ215" s="246"/>
      <c r="BA215" s="247"/>
      <c r="BB215" s="246"/>
      <c r="BC215" s="247"/>
      <c r="BD215" s="246"/>
      <c r="BE215" s="247"/>
      <c r="BF215" s="246"/>
      <c r="BG215" s="247"/>
      <c r="BH215" s="246"/>
      <c r="BI215" s="247"/>
      <c r="BJ215" s="246"/>
      <c r="BK215" s="247"/>
      <c r="BL215" s="246"/>
      <c r="BM215" s="247"/>
      <c r="BN215" s="246"/>
      <c r="BO215" s="247"/>
      <c r="BP215" s="246"/>
      <c r="BQ215" s="247"/>
      <c r="BR215" s="246"/>
      <c r="BS215" s="247"/>
      <c r="BT215" s="246"/>
      <c r="BU215" s="247"/>
      <c r="BV215" s="246"/>
      <c r="BW215" s="247"/>
      <c r="BX215" s="246"/>
      <c r="BY215" s="247"/>
      <c r="BZ215" s="246"/>
      <c r="CA215" s="247"/>
      <c r="CB215" s="246"/>
      <c r="CC215" s="247"/>
      <c r="CD215" s="246"/>
      <c r="CE215" s="247"/>
      <c r="CF215" s="246"/>
      <c r="CG215" s="247"/>
      <c r="CH215" s="246"/>
      <c r="CI215" s="247"/>
      <c r="CJ215" s="246"/>
      <c r="CK215" s="171"/>
      <c r="CL215" s="171"/>
      <c r="CM215" s="171"/>
      <c r="CN215" s="182"/>
      <c r="CO215" s="221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</row>
    <row r="216" spans="1:136" ht="15" x14ac:dyDescent="0.25">
      <c r="A216" s="352"/>
      <c r="B216" s="186"/>
      <c r="C216" s="227"/>
      <c r="D216" s="245"/>
      <c r="E216" s="245"/>
      <c r="F216" s="245"/>
      <c r="G216" s="245"/>
      <c r="H216" s="245"/>
      <c r="I216" s="245"/>
      <c r="J216" s="245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  <c r="AB216" s="245"/>
      <c r="AC216" s="245"/>
      <c r="AD216" s="245"/>
      <c r="AE216" s="245"/>
      <c r="AF216" s="245"/>
      <c r="AG216" s="245"/>
      <c r="AH216" s="245"/>
      <c r="AI216" s="245"/>
      <c r="AJ216" s="245"/>
      <c r="AK216" s="245"/>
      <c r="AL216" s="245"/>
      <c r="AM216" s="244"/>
      <c r="AN216" s="243"/>
      <c r="AO216" s="231"/>
      <c r="AP216" s="231"/>
      <c r="AQ216" s="249"/>
      <c r="AR216" s="295"/>
      <c r="AS216" s="233"/>
      <c r="AT216" s="245"/>
      <c r="AU216" s="245"/>
      <c r="AV216" s="245"/>
      <c r="AW216" s="245"/>
      <c r="AX216" s="245"/>
      <c r="AY216" s="245"/>
      <c r="AZ216" s="245"/>
      <c r="BA216" s="245"/>
      <c r="BB216" s="245"/>
      <c r="BC216" s="245"/>
      <c r="BD216" s="245"/>
      <c r="BE216" s="245"/>
      <c r="BF216" s="245"/>
      <c r="BG216" s="245"/>
      <c r="BH216" s="245"/>
      <c r="BI216" s="245"/>
      <c r="BJ216" s="245"/>
      <c r="BK216" s="245"/>
      <c r="BL216" s="245"/>
      <c r="BM216" s="245"/>
      <c r="BN216" s="245"/>
      <c r="BO216" s="245"/>
      <c r="BP216" s="245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48"/>
      <c r="CB216" s="248"/>
      <c r="CC216" s="248"/>
      <c r="CD216" s="248"/>
      <c r="CE216" s="248"/>
      <c r="CF216" s="248"/>
      <c r="CG216" s="248"/>
      <c r="CH216" s="248"/>
      <c r="CI216" s="248"/>
      <c r="CJ216" s="248"/>
      <c r="CK216" s="248"/>
      <c r="CL216" s="248"/>
      <c r="CM216" s="248"/>
      <c r="CN216" s="241"/>
      <c r="CO216" s="221"/>
      <c r="CP216" s="149"/>
      <c r="CQ216" s="149"/>
      <c r="CR216" s="149"/>
      <c r="CS216" s="149"/>
      <c r="CT216" s="149"/>
      <c r="CU216" s="149"/>
      <c r="CV216" s="149"/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9"/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49"/>
      <c r="DZ216" s="149"/>
      <c r="EA216" s="149"/>
      <c r="EB216" s="149"/>
      <c r="EC216" s="149"/>
      <c r="ED216" s="149"/>
      <c r="EE216" s="149"/>
      <c r="EF216" s="149"/>
    </row>
    <row r="217" spans="1:136" ht="15" x14ac:dyDescent="0.25">
      <c r="A217" s="352"/>
      <c r="B217" s="193" t="s">
        <v>865</v>
      </c>
      <c r="C217" s="193"/>
      <c r="D217" s="248">
        <f>COUNTIF(D193:D215,"&gt;0")</f>
        <v>0</v>
      </c>
      <c r="E217" s="248">
        <f t="shared" ref="E217:BP217" si="442">COUNTIF(E193:E215,"&gt;0")</f>
        <v>0</v>
      </c>
      <c r="F217" s="248">
        <f t="shared" si="442"/>
        <v>0</v>
      </c>
      <c r="G217" s="248">
        <f t="shared" si="442"/>
        <v>0</v>
      </c>
      <c r="H217" s="248">
        <f t="shared" si="442"/>
        <v>9</v>
      </c>
      <c r="I217" s="248">
        <f t="shared" si="442"/>
        <v>0</v>
      </c>
      <c r="J217" s="248">
        <f t="shared" si="442"/>
        <v>7</v>
      </c>
      <c r="K217" s="248">
        <f t="shared" si="442"/>
        <v>0</v>
      </c>
      <c r="L217" s="248">
        <f t="shared" si="442"/>
        <v>0</v>
      </c>
      <c r="M217" s="248">
        <f t="shared" si="442"/>
        <v>2</v>
      </c>
      <c r="N217" s="248">
        <f t="shared" si="442"/>
        <v>0</v>
      </c>
      <c r="O217" s="248">
        <f t="shared" si="442"/>
        <v>3</v>
      </c>
      <c r="P217" s="248">
        <f t="shared" si="442"/>
        <v>0</v>
      </c>
      <c r="Q217" s="248">
        <f t="shared" si="442"/>
        <v>4</v>
      </c>
      <c r="R217" s="248">
        <f t="shared" si="442"/>
        <v>0</v>
      </c>
      <c r="S217" s="248">
        <f t="shared" si="442"/>
        <v>2</v>
      </c>
      <c r="T217" s="248">
        <f t="shared" si="442"/>
        <v>1</v>
      </c>
      <c r="U217" s="248">
        <f t="shared" si="442"/>
        <v>5</v>
      </c>
      <c r="V217" s="248">
        <f t="shared" si="442"/>
        <v>1</v>
      </c>
      <c r="W217" s="248">
        <f t="shared" si="442"/>
        <v>3</v>
      </c>
      <c r="X217" s="248">
        <f t="shared" si="442"/>
        <v>4</v>
      </c>
      <c r="Y217" s="248">
        <f t="shared" si="442"/>
        <v>0</v>
      </c>
      <c r="Z217" s="248">
        <f t="shared" si="442"/>
        <v>4</v>
      </c>
      <c r="AA217" s="248">
        <f t="shared" si="442"/>
        <v>2</v>
      </c>
      <c r="AB217" s="248">
        <f t="shared" si="442"/>
        <v>2</v>
      </c>
      <c r="AC217" s="248">
        <f t="shared" si="442"/>
        <v>1</v>
      </c>
      <c r="AD217" s="248">
        <f t="shared" si="442"/>
        <v>2</v>
      </c>
      <c r="AE217" s="248">
        <f t="shared" si="442"/>
        <v>0</v>
      </c>
      <c r="AF217" s="248">
        <f t="shared" si="442"/>
        <v>3</v>
      </c>
      <c r="AG217" s="248">
        <f t="shared" si="442"/>
        <v>1</v>
      </c>
      <c r="AH217" s="248">
        <f t="shared" si="442"/>
        <v>5</v>
      </c>
      <c r="AI217" s="248">
        <f t="shared" si="442"/>
        <v>0</v>
      </c>
      <c r="AJ217" s="248">
        <f t="shared" si="442"/>
        <v>2</v>
      </c>
      <c r="AK217" s="248">
        <f t="shared" si="442"/>
        <v>2</v>
      </c>
      <c r="AL217" s="248">
        <f t="shared" si="442"/>
        <v>3</v>
      </c>
      <c r="AM217" s="248">
        <f t="shared" si="442"/>
        <v>1</v>
      </c>
      <c r="AN217" s="248">
        <f t="shared" si="442"/>
        <v>0</v>
      </c>
      <c r="AO217" s="248">
        <f t="shared" si="442"/>
        <v>5</v>
      </c>
      <c r="AP217" s="248">
        <f t="shared" si="442"/>
        <v>0</v>
      </c>
      <c r="AQ217" s="241">
        <f t="shared" si="442"/>
        <v>6</v>
      </c>
      <c r="AR217" s="295"/>
      <c r="AS217" s="242">
        <f t="shared" si="442"/>
        <v>1</v>
      </c>
      <c r="AT217" s="248">
        <f t="shared" si="442"/>
        <v>0</v>
      </c>
      <c r="AU217" s="248">
        <f t="shared" si="442"/>
        <v>1</v>
      </c>
      <c r="AV217" s="248">
        <f t="shared" si="442"/>
        <v>0</v>
      </c>
      <c r="AW217" s="248">
        <f t="shared" si="442"/>
        <v>4</v>
      </c>
      <c r="AX217" s="248">
        <f t="shared" si="442"/>
        <v>0</v>
      </c>
      <c r="AY217" s="248">
        <f t="shared" si="442"/>
        <v>6</v>
      </c>
      <c r="AZ217" s="248">
        <f t="shared" si="442"/>
        <v>2</v>
      </c>
      <c r="BA217" s="248">
        <f t="shared" si="442"/>
        <v>5</v>
      </c>
      <c r="BB217" s="248">
        <f t="shared" si="442"/>
        <v>0</v>
      </c>
      <c r="BC217" s="248">
        <f t="shared" si="442"/>
        <v>3</v>
      </c>
      <c r="BD217" s="248">
        <f t="shared" si="442"/>
        <v>0</v>
      </c>
      <c r="BE217" s="248">
        <f t="shared" si="442"/>
        <v>2</v>
      </c>
      <c r="BF217" s="248">
        <f t="shared" si="442"/>
        <v>0</v>
      </c>
      <c r="BG217" s="248">
        <f t="shared" si="442"/>
        <v>1</v>
      </c>
      <c r="BH217" s="248">
        <f t="shared" si="442"/>
        <v>1</v>
      </c>
      <c r="BI217" s="248">
        <f t="shared" si="442"/>
        <v>2</v>
      </c>
      <c r="BJ217" s="248">
        <f t="shared" si="442"/>
        <v>1</v>
      </c>
      <c r="BK217" s="248">
        <f t="shared" si="442"/>
        <v>2</v>
      </c>
      <c r="BL217" s="248">
        <f t="shared" si="442"/>
        <v>2</v>
      </c>
      <c r="BM217" s="248">
        <f t="shared" si="442"/>
        <v>2</v>
      </c>
      <c r="BN217" s="248">
        <f t="shared" si="442"/>
        <v>0</v>
      </c>
      <c r="BO217" s="248">
        <f t="shared" si="442"/>
        <v>2</v>
      </c>
      <c r="BP217" s="248">
        <f t="shared" si="442"/>
        <v>1</v>
      </c>
      <c r="BQ217" s="248">
        <f t="shared" ref="BQ217:CN217" si="443">COUNTIF(BQ193:BQ215,"&gt;0")</f>
        <v>0</v>
      </c>
      <c r="BR217" s="248">
        <f t="shared" si="443"/>
        <v>0</v>
      </c>
      <c r="BS217" s="248">
        <f t="shared" si="443"/>
        <v>1</v>
      </c>
      <c r="BT217" s="248">
        <f t="shared" si="443"/>
        <v>0</v>
      </c>
      <c r="BU217" s="248">
        <f t="shared" si="443"/>
        <v>3</v>
      </c>
      <c r="BV217" s="248">
        <f t="shared" si="443"/>
        <v>0</v>
      </c>
      <c r="BW217" s="248">
        <f t="shared" si="443"/>
        <v>3</v>
      </c>
      <c r="BX217" s="248">
        <f t="shared" si="443"/>
        <v>1</v>
      </c>
      <c r="BY217" s="248">
        <f t="shared" si="443"/>
        <v>1</v>
      </c>
      <c r="BZ217" s="248">
        <f t="shared" si="443"/>
        <v>1</v>
      </c>
      <c r="CA217" s="248">
        <f t="shared" si="443"/>
        <v>0</v>
      </c>
      <c r="CB217" s="248">
        <f t="shared" si="443"/>
        <v>1</v>
      </c>
      <c r="CC217" s="248">
        <f t="shared" si="443"/>
        <v>6</v>
      </c>
      <c r="CD217" s="248">
        <f t="shared" si="443"/>
        <v>0</v>
      </c>
      <c r="CE217" s="248">
        <f t="shared" si="443"/>
        <v>2</v>
      </c>
      <c r="CF217" s="248">
        <f t="shared" si="443"/>
        <v>0</v>
      </c>
      <c r="CG217" s="248">
        <f t="shared" si="443"/>
        <v>1</v>
      </c>
      <c r="CH217" s="248">
        <f t="shared" si="443"/>
        <v>0</v>
      </c>
      <c r="CI217" s="248">
        <f t="shared" si="443"/>
        <v>2</v>
      </c>
      <c r="CJ217" s="248">
        <f t="shared" si="443"/>
        <v>0</v>
      </c>
      <c r="CK217" s="248">
        <f t="shared" si="443"/>
        <v>3</v>
      </c>
      <c r="CL217" s="248">
        <f t="shared" si="443"/>
        <v>2</v>
      </c>
      <c r="CM217" s="248">
        <f t="shared" si="443"/>
        <v>0</v>
      </c>
      <c r="CN217" s="241">
        <f t="shared" si="443"/>
        <v>0</v>
      </c>
      <c r="CO217" s="221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</row>
    <row r="218" spans="1:136" ht="15" x14ac:dyDescent="0.25">
      <c r="A218" s="352"/>
      <c r="B218" s="186"/>
      <c r="C218" s="187"/>
      <c r="D218" s="212">
        <f>D217/$C$187</f>
        <v>0</v>
      </c>
      <c r="E218" s="212">
        <f t="shared" ref="E218:AS218" si="444">E217/$C$187</f>
        <v>0</v>
      </c>
      <c r="F218" s="212">
        <f t="shared" si="444"/>
        <v>0</v>
      </c>
      <c r="G218" s="212">
        <f t="shared" si="444"/>
        <v>0</v>
      </c>
      <c r="H218" s="212">
        <f t="shared" si="444"/>
        <v>0.42857142857142855</v>
      </c>
      <c r="I218" s="212">
        <f t="shared" si="444"/>
        <v>0</v>
      </c>
      <c r="J218" s="212">
        <f t="shared" si="444"/>
        <v>0.33333333333333331</v>
      </c>
      <c r="K218" s="212">
        <f t="shared" si="444"/>
        <v>0</v>
      </c>
      <c r="L218" s="212">
        <f t="shared" si="444"/>
        <v>0</v>
      </c>
      <c r="M218" s="212">
        <f t="shared" si="444"/>
        <v>9.5238095238095233E-2</v>
      </c>
      <c r="N218" s="212">
        <f t="shared" si="444"/>
        <v>0</v>
      </c>
      <c r="O218" s="212">
        <f t="shared" si="444"/>
        <v>0.14285714285714285</v>
      </c>
      <c r="P218" s="212">
        <f t="shared" si="444"/>
        <v>0</v>
      </c>
      <c r="Q218" s="212">
        <f t="shared" si="444"/>
        <v>0.19047619047619047</v>
      </c>
      <c r="R218" s="212">
        <f t="shared" si="444"/>
        <v>0</v>
      </c>
      <c r="S218" s="212">
        <f t="shared" si="444"/>
        <v>9.5238095238095233E-2</v>
      </c>
      <c r="T218" s="212">
        <f t="shared" si="444"/>
        <v>4.7619047619047616E-2</v>
      </c>
      <c r="U218" s="212">
        <f t="shared" si="444"/>
        <v>0.23809523809523808</v>
      </c>
      <c r="V218" s="212">
        <f t="shared" si="444"/>
        <v>4.7619047619047616E-2</v>
      </c>
      <c r="W218" s="212">
        <f t="shared" si="444"/>
        <v>0.14285714285714285</v>
      </c>
      <c r="X218" s="212">
        <f t="shared" si="444"/>
        <v>0.19047619047619047</v>
      </c>
      <c r="Y218" s="212">
        <f t="shared" si="444"/>
        <v>0</v>
      </c>
      <c r="Z218" s="212">
        <f t="shared" si="444"/>
        <v>0.19047619047619047</v>
      </c>
      <c r="AA218" s="212">
        <f t="shared" si="444"/>
        <v>9.5238095238095233E-2</v>
      </c>
      <c r="AB218" s="212">
        <f t="shared" si="444"/>
        <v>9.5238095238095233E-2</v>
      </c>
      <c r="AC218" s="212">
        <f t="shared" si="444"/>
        <v>4.7619047619047616E-2</v>
      </c>
      <c r="AD218" s="212">
        <f t="shared" si="444"/>
        <v>9.5238095238095233E-2</v>
      </c>
      <c r="AE218" s="212">
        <f t="shared" si="444"/>
        <v>0</v>
      </c>
      <c r="AF218" s="212">
        <f t="shared" si="444"/>
        <v>0.14285714285714285</v>
      </c>
      <c r="AG218" s="212">
        <f t="shared" si="444"/>
        <v>4.7619047619047616E-2</v>
      </c>
      <c r="AH218" s="212">
        <f t="shared" si="444"/>
        <v>0.23809523809523808</v>
      </c>
      <c r="AI218" s="212">
        <f t="shared" si="444"/>
        <v>0</v>
      </c>
      <c r="AJ218" s="212">
        <f t="shared" si="444"/>
        <v>9.5238095238095233E-2</v>
      </c>
      <c r="AK218" s="212">
        <f t="shared" si="444"/>
        <v>9.5238095238095233E-2</v>
      </c>
      <c r="AL218" s="212">
        <f t="shared" si="444"/>
        <v>0.14285714285714285</v>
      </c>
      <c r="AM218" s="212">
        <f t="shared" si="444"/>
        <v>4.7619047619047616E-2</v>
      </c>
      <c r="AN218" s="212">
        <f t="shared" si="444"/>
        <v>0</v>
      </c>
      <c r="AO218" s="212">
        <f t="shared" si="444"/>
        <v>0.23809523809523808</v>
      </c>
      <c r="AP218" s="212">
        <f t="shared" si="444"/>
        <v>0</v>
      </c>
      <c r="AQ218" s="212">
        <f t="shared" si="444"/>
        <v>0.2857142857142857</v>
      </c>
      <c r="AR218" s="295"/>
      <c r="AS218" s="196">
        <f t="shared" si="444"/>
        <v>4.7619047619047616E-2</v>
      </c>
      <c r="AT218" s="212">
        <f t="shared" ref="AT218" si="445">AT217/$C$187</f>
        <v>0</v>
      </c>
      <c r="AU218" s="212">
        <f t="shared" ref="AU218" si="446">AU217/$C$187</f>
        <v>4.7619047619047616E-2</v>
      </c>
      <c r="AV218" s="212">
        <f t="shared" ref="AV218" si="447">AV217/$C$187</f>
        <v>0</v>
      </c>
      <c r="AW218" s="212">
        <f t="shared" ref="AW218" si="448">AW217/$C$187</f>
        <v>0.19047619047619047</v>
      </c>
      <c r="AX218" s="212">
        <f t="shared" ref="AX218" si="449">AX217/$C$187</f>
        <v>0</v>
      </c>
      <c r="AY218" s="212">
        <f t="shared" ref="AY218" si="450">AY217/$C$187</f>
        <v>0.2857142857142857</v>
      </c>
      <c r="AZ218" s="212">
        <f t="shared" ref="AZ218" si="451">AZ217/$C$187</f>
        <v>9.5238095238095233E-2</v>
      </c>
      <c r="BA218" s="212">
        <f t="shared" ref="BA218" si="452">BA217/$C$187</f>
        <v>0.23809523809523808</v>
      </c>
      <c r="BB218" s="212">
        <f t="shared" ref="BB218" si="453">BB217/$C$187</f>
        <v>0</v>
      </c>
      <c r="BC218" s="212">
        <f t="shared" ref="BC218" si="454">BC217/$C$187</f>
        <v>0.14285714285714285</v>
      </c>
      <c r="BD218" s="212">
        <f t="shared" ref="BD218" si="455">BD217/$C$187</f>
        <v>0</v>
      </c>
      <c r="BE218" s="212">
        <f t="shared" ref="BE218" si="456">BE217/$C$187</f>
        <v>9.5238095238095233E-2</v>
      </c>
      <c r="BF218" s="212">
        <f t="shared" ref="BF218" si="457">BF217/$C$187</f>
        <v>0</v>
      </c>
      <c r="BG218" s="212">
        <f t="shared" ref="BG218" si="458">BG217/$C$187</f>
        <v>4.7619047619047616E-2</v>
      </c>
      <c r="BH218" s="212">
        <f t="shared" ref="BH218" si="459">BH217/$C$187</f>
        <v>4.7619047619047616E-2</v>
      </c>
      <c r="BI218" s="212">
        <f t="shared" ref="BI218" si="460">BI217/$C$187</f>
        <v>9.5238095238095233E-2</v>
      </c>
      <c r="BJ218" s="212">
        <f t="shared" ref="BJ218" si="461">BJ217/$C$187</f>
        <v>4.7619047619047616E-2</v>
      </c>
      <c r="BK218" s="212">
        <f t="shared" ref="BK218" si="462">BK217/$C$187</f>
        <v>9.5238095238095233E-2</v>
      </c>
      <c r="BL218" s="212">
        <f t="shared" ref="BL218" si="463">BL217/$C$187</f>
        <v>9.5238095238095233E-2</v>
      </c>
      <c r="BM218" s="212">
        <f t="shared" ref="BM218" si="464">BM217/$C$187</f>
        <v>9.5238095238095233E-2</v>
      </c>
      <c r="BN218" s="212">
        <f t="shared" ref="BN218" si="465">BN217/$C$187</f>
        <v>0</v>
      </c>
      <c r="BO218" s="212">
        <f t="shared" ref="BO218" si="466">BO217/$C$187</f>
        <v>9.5238095238095233E-2</v>
      </c>
      <c r="BP218" s="212">
        <f t="shared" ref="BP218" si="467">BP217/$C$187</f>
        <v>4.7619047619047616E-2</v>
      </c>
      <c r="BQ218" s="212">
        <f t="shared" ref="BQ218" si="468">BQ217/$C$187</f>
        <v>0</v>
      </c>
      <c r="BR218" s="212">
        <f t="shared" ref="BR218" si="469">BR217/$C$187</f>
        <v>0</v>
      </c>
      <c r="BS218" s="212">
        <f t="shared" ref="BS218" si="470">BS217/$C$187</f>
        <v>4.7619047619047616E-2</v>
      </c>
      <c r="BT218" s="212">
        <f t="shared" ref="BT218" si="471">BT217/$C$187</f>
        <v>0</v>
      </c>
      <c r="BU218" s="212">
        <f t="shared" ref="BU218" si="472">BU217/$C$187</f>
        <v>0.14285714285714285</v>
      </c>
      <c r="BV218" s="212">
        <f t="shared" ref="BV218" si="473">BV217/$C$187</f>
        <v>0</v>
      </c>
      <c r="BW218" s="212">
        <f t="shared" ref="BW218" si="474">BW217/$C$187</f>
        <v>0.14285714285714285</v>
      </c>
      <c r="BX218" s="212">
        <f t="shared" ref="BX218" si="475">BX217/$C$187</f>
        <v>4.7619047619047616E-2</v>
      </c>
      <c r="BY218" s="212">
        <f t="shared" ref="BY218" si="476">BY217/$C$187</f>
        <v>4.7619047619047616E-2</v>
      </c>
      <c r="BZ218" s="212">
        <f t="shared" ref="BZ218" si="477">BZ217/$C$187</f>
        <v>4.7619047619047616E-2</v>
      </c>
      <c r="CA218" s="212">
        <f t="shared" ref="CA218" si="478">CA217/$C$187</f>
        <v>0</v>
      </c>
      <c r="CB218" s="212">
        <f t="shared" ref="CB218" si="479">CB217/$C$187</f>
        <v>4.7619047619047616E-2</v>
      </c>
      <c r="CC218" s="212">
        <f t="shared" ref="CC218" si="480">CC217/$C$187</f>
        <v>0.2857142857142857</v>
      </c>
      <c r="CD218" s="212">
        <f t="shared" ref="CD218" si="481">CD217/$C$187</f>
        <v>0</v>
      </c>
      <c r="CE218" s="212">
        <f t="shared" ref="CE218" si="482">CE217/$C$187</f>
        <v>9.5238095238095233E-2</v>
      </c>
      <c r="CF218" s="212">
        <f t="shared" ref="CF218" si="483">CF217/$C$187</f>
        <v>0</v>
      </c>
      <c r="CG218" s="212">
        <f t="shared" ref="CG218" si="484">CG217/$C$187</f>
        <v>4.7619047619047616E-2</v>
      </c>
      <c r="CH218" s="212">
        <f t="shared" ref="CH218" si="485">CH217/$C$187</f>
        <v>0</v>
      </c>
      <c r="CI218" s="212">
        <f t="shared" ref="CI218" si="486">CI217/$C$187</f>
        <v>9.5238095238095233E-2</v>
      </c>
      <c r="CJ218" s="212">
        <f t="shared" ref="CJ218" si="487">CJ217/$C$187</f>
        <v>0</v>
      </c>
      <c r="CK218" s="212">
        <f t="shared" ref="CK218" si="488">CK217/$C$187</f>
        <v>0.14285714285714285</v>
      </c>
      <c r="CL218" s="212">
        <f t="shared" ref="CL218" si="489">CL217/$C$187</f>
        <v>9.5238095238095233E-2</v>
      </c>
      <c r="CM218" s="212">
        <f t="shared" ref="CM218" si="490">CM217/$C$187</f>
        <v>0</v>
      </c>
      <c r="CN218" s="212">
        <f t="shared" ref="CN218" si="491">CN217/$C$187</f>
        <v>0</v>
      </c>
      <c r="CO218" s="221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</row>
    <row r="219" spans="1:136" ht="15" x14ac:dyDescent="0.25">
      <c r="A219" s="352"/>
      <c r="B219" s="197" t="s">
        <v>753</v>
      </c>
      <c r="C219" s="213"/>
      <c r="D219" s="276">
        <f>+D217+F217</f>
        <v>0</v>
      </c>
      <c r="E219" s="277"/>
      <c r="F219" s="277"/>
      <c r="G219" s="278"/>
      <c r="H219" s="276">
        <f t="shared" ref="H219" si="492">+H217+J217</f>
        <v>16</v>
      </c>
      <c r="I219" s="277"/>
      <c r="J219" s="277"/>
      <c r="K219" s="278"/>
      <c r="L219" s="276">
        <f t="shared" ref="L219" si="493">+L217+N217</f>
        <v>0</v>
      </c>
      <c r="M219" s="277"/>
      <c r="N219" s="277"/>
      <c r="O219" s="278"/>
      <c r="P219" s="276">
        <f t="shared" ref="P219" si="494">+P217+R217</f>
        <v>0</v>
      </c>
      <c r="Q219" s="277"/>
      <c r="R219" s="277"/>
      <c r="S219" s="278"/>
      <c r="T219" s="276">
        <f t="shared" ref="T219" si="495">+T217+V217</f>
        <v>2</v>
      </c>
      <c r="U219" s="277"/>
      <c r="V219" s="277"/>
      <c r="W219" s="278"/>
      <c r="X219" s="276">
        <f t="shared" ref="X219" si="496">+X217+Z217</f>
        <v>8</v>
      </c>
      <c r="Y219" s="277"/>
      <c r="Z219" s="277"/>
      <c r="AA219" s="278"/>
      <c r="AB219" s="276">
        <f t="shared" ref="AB219" si="497">+AB217+AD217</f>
        <v>4</v>
      </c>
      <c r="AC219" s="277"/>
      <c r="AD219" s="277"/>
      <c r="AE219" s="278"/>
      <c r="AF219" s="276">
        <f t="shared" ref="AF219" si="498">+AF217+AH217</f>
        <v>8</v>
      </c>
      <c r="AG219" s="277"/>
      <c r="AH219" s="277"/>
      <c r="AI219" s="278"/>
      <c r="AJ219" s="276">
        <f t="shared" ref="AJ219" si="499">+AJ217+AL217</f>
        <v>5</v>
      </c>
      <c r="AK219" s="277"/>
      <c r="AL219" s="277"/>
      <c r="AM219" s="278"/>
      <c r="AN219" s="276">
        <f t="shared" ref="AN219" si="500">+AN217+AP217</f>
        <v>0</v>
      </c>
      <c r="AO219" s="277"/>
      <c r="AP219" s="277"/>
      <c r="AQ219" s="277"/>
      <c r="AR219" s="295"/>
      <c r="AS219" s="277">
        <f t="shared" ref="AS219" si="501">+AS217+AU217</f>
        <v>2</v>
      </c>
      <c r="AT219" s="277"/>
      <c r="AU219" s="277"/>
      <c r="AV219" s="278"/>
      <c r="AW219" s="276">
        <f t="shared" ref="AW219" si="502">+AW217+AY217</f>
        <v>10</v>
      </c>
      <c r="AX219" s="277"/>
      <c r="AY219" s="277"/>
      <c r="AZ219" s="278"/>
      <c r="BA219" s="276">
        <f t="shared" ref="BA219" si="503">+BA217+BC217</f>
        <v>8</v>
      </c>
      <c r="BB219" s="277"/>
      <c r="BC219" s="277"/>
      <c r="BD219" s="278"/>
      <c r="BE219" s="276">
        <f t="shared" ref="BE219" si="504">+BE217+BG217</f>
        <v>3</v>
      </c>
      <c r="BF219" s="277"/>
      <c r="BG219" s="277"/>
      <c r="BH219" s="278"/>
      <c r="BI219" s="276">
        <f t="shared" ref="BI219" si="505">+BI217+BK217</f>
        <v>4</v>
      </c>
      <c r="BJ219" s="277"/>
      <c r="BK219" s="277"/>
      <c r="BL219" s="278"/>
      <c r="BM219" s="276">
        <f t="shared" ref="BM219" si="506">+BM217+BO217</f>
        <v>4</v>
      </c>
      <c r="BN219" s="277"/>
      <c r="BO219" s="277"/>
      <c r="BP219" s="278"/>
      <c r="BQ219" s="276">
        <f t="shared" ref="BQ219" si="507">+BQ217+BS217</f>
        <v>1</v>
      </c>
      <c r="BR219" s="277"/>
      <c r="BS219" s="277"/>
      <c r="BT219" s="278"/>
      <c r="BU219" s="276">
        <f t="shared" ref="BU219" si="508">+BU217+BW217</f>
        <v>6</v>
      </c>
      <c r="BV219" s="277"/>
      <c r="BW219" s="277"/>
      <c r="BX219" s="278"/>
      <c r="BY219" s="276">
        <f t="shared" ref="BY219" si="509">+BY217+CA217</f>
        <v>1</v>
      </c>
      <c r="BZ219" s="277"/>
      <c r="CA219" s="277"/>
      <c r="CB219" s="278"/>
      <c r="CC219" s="276">
        <f t="shared" ref="CC219" si="510">+CC217+CE217</f>
        <v>8</v>
      </c>
      <c r="CD219" s="277"/>
      <c r="CE219" s="277"/>
      <c r="CF219" s="278"/>
      <c r="CG219" s="276">
        <f t="shared" ref="CG219" si="511">+CG217+CI217</f>
        <v>3</v>
      </c>
      <c r="CH219" s="277"/>
      <c r="CI219" s="277"/>
      <c r="CJ219" s="278"/>
      <c r="CK219" s="276">
        <f t="shared" ref="CK219" si="512">+CK217+CM217</f>
        <v>3</v>
      </c>
      <c r="CL219" s="277"/>
      <c r="CM219" s="277"/>
      <c r="CN219" s="278"/>
      <c r="CO219" s="221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</row>
    <row r="220" spans="1:136" ht="15" x14ac:dyDescent="0.25">
      <c r="A220" s="352"/>
      <c r="B220" s="199" t="s">
        <v>753</v>
      </c>
      <c r="C220" s="214"/>
      <c r="D220" s="262">
        <f>+E217+G217</f>
        <v>0</v>
      </c>
      <c r="E220" s="263"/>
      <c r="F220" s="263"/>
      <c r="G220" s="264"/>
      <c r="H220" s="262">
        <f t="shared" ref="H220" si="513">+I217+K217</f>
        <v>0</v>
      </c>
      <c r="I220" s="263"/>
      <c r="J220" s="263"/>
      <c r="K220" s="264"/>
      <c r="L220" s="262">
        <f t="shared" ref="L220" si="514">+M217+O217</f>
        <v>5</v>
      </c>
      <c r="M220" s="263"/>
      <c r="N220" s="263"/>
      <c r="O220" s="264"/>
      <c r="P220" s="262">
        <f t="shared" ref="P220" si="515">+Q217+S217</f>
        <v>6</v>
      </c>
      <c r="Q220" s="263"/>
      <c r="R220" s="263"/>
      <c r="S220" s="264"/>
      <c r="T220" s="262">
        <f t="shared" ref="T220" si="516">+U217+W217</f>
        <v>8</v>
      </c>
      <c r="U220" s="263"/>
      <c r="V220" s="263"/>
      <c r="W220" s="264"/>
      <c r="X220" s="262">
        <f t="shared" ref="X220" si="517">+Y217+AA217</f>
        <v>2</v>
      </c>
      <c r="Y220" s="263"/>
      <c r="Z220" s="263"/>
      <c r="AA220" s="264"/>
      <c r="AB220" s="262">
        <f t="shared" ref="AB220" si="518">+AC217+AE217</f>
        <v>1</v>
      </c>
      <c r="AC220" s="263"/>
      <c r="AD220" s="263"/>
      <c r="AE220" s="264"/>
      <c r="AF220" s="262">
        <f t="shared" ref="AF220" si="519">+AG217+AI217</f>
        <v>1</v>
      </c>
      <c r="AG220" s="263"/>
      <c r="AH220" s="263"/>
      <c r="AI220" s="264"/>
      <c r="AJ220" s="262">
        <f t="shared" ref="AJ220" si="520">+AK217+AM217</f>
        <v>3</v>
      </c>
      <c r="AK220" s="263"/>
      <c r="AL220" s="263"/>
      <c r="AM220" s="264"/>
      <c r="AN220" s="262">
        <f t="shared" ref="AN220" si="521">+AO217+AQ217</f>
        <v>11</v>
      </c>
      <c r="AO220" s="263"/>
      <c r="AP220" s="263"/>
      <c r="AQ220" s="263"/>
      <c r="AR220" s="295"/>
      <c r="AS220" s="263">
        <f t="shared" ref="AS220" si="522">+AT217+AV217</f>
        <v>0</v>
      </c>
      <c r="AT220" s="263"/>
      <c r="AU220" s="263"/>
      <c r="AV220" s="264"/>
      <c r="AW220" s="262">
        <f t="shared" ref="AW220" si="523">+AX217+AZ217</f>
        <v>2</v>
      </c>
      <c r="AX220" s="263"/>
      <c r="AY220" s="263"/>
      <c r="AZ220" s="264"/>
      <c r="BA220" s="262">
        <f t="shared" ref="BA220" si="524">+BB217+BD217</f>
        <v>0</v>
      </c>
      <c r="BB220" s="263"/>
      <c r="BC220" s="263"/>
      <c r="BD220" s="264"/>
      <c r="BE220" s="262">
        <f t="shared" ref="BE220" si="525">+BF217+BH217</f>
        <v>1</v>
      </c>
      <c r="BF220" s="263"/>
      <c r="BG220" s="263"/>
      <c r="BH220" s="264"/>
      <c r="BI220" s="262">
        <f t="shared" ref="BI220" si="526">+BJ217+BL217</f>
        <v>3</v>
      </c>
      <c r="BJ220" s="263"/>
      <c r="BK220" s="263"/>
      <c r="BL220" s="264"/>
      <c r="BM220" s="262">
        <f t="shared" ref="BM220" si="527">+BN217+BP217</f>
        <v>1</v>
      </c>
      <c r="BN220" s="263"/>
      <c r="BO220" s="263"/>
      <c r="BP220" s="264"/>
      <c r="BQ220" s="262">
        <f t="shared" ref="BQ220" si="528">+BR217+BT217</f>
        <v>0</v>
      </c>
      <c r="BR220" s="263"/>
      <c r="BS220" s="263"/>
      <c r="BT220" s="264"/>
      <c r="BU220" s="262">
        <f t="shared" ref="BU220" si="529">+BV217+BX217</f>
        <v>1</v>
      </c>
      <c r="BV220" s="263"/>
      <c r="BW220" s="263"/>
      <c r="BX220" s="264"/>
      <c r="BY220" s="262">
        <f t="shared" ref="BY220" si="530">+BZ217+CB217</f>
        <v>2</v>
      </c>
      <c r="BZ220" s="263"/>
      <c r="CA220" s="263"/>
      <c r="CB220" s="264"/>
      <c r="CC220" s="262">
        <f t="shared" ref="CC220" si="531">+CD217+CF217</f>
        <v>0</v>
      </c>
      <c r="CD220" s="263"/>
      <c r="CE220" s="263"/>
      <c r="CF220" s="264"/>
      <c r="CG220" s="262">
        <f t="shared" ref="CG220" si="532">+CH217+CJ217</f>
        <v>0</v>
      </c>
      <c r="CH220" s="263"/>
      <c r="CI220" s="263"/>
      <c r="CJ220" s="264"/>
      <c r="CK220" s="262">
        <f t="shared" ref="CK220" si="533">+CL217+CN217</f>
        <v>2</v>
      </c>
      <c r="CL220" s="263"/>
      <c r="CM220" s="263"/>
      <c r="CN220" s="264"/>
      <c r="CO220" s="221"/>
      <c r="CP220" s="149"/>
      <c r="CQ220" s="149"/>
      <c r="CR220" s="149"/>
      <c r="CS220" s="149"/>
      <c r="CT220" s="149"/>
      <c r="CU220" s="149"/>
      <c r="CV220" s="149"/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9"/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49"/>
      <c r="DZ220" s="149"/>
      <c r="EA220" s="149"/>
      <c r="EB220" s="149"/>
      <c r="EC220" s="149"/>
      <c r="ED220" s="149"/>
      <c r="EE220" s="149"/>
      <c r="EF220" s="149"/>
    </row>
    <row r="221" spans="1:136" ht="15" x14ac:dyDescent="0.25">
      <c r="A221" s="352"/>
      <c r="B221" s="284"/>
      <c r="C221" s="285"/>
      <c r="D221" s="279"/>
      <c r="E221" s="280"/>
      <c r="F221" s="280"/>
      <c r="G221" s="281"/>
      <c r="H221" s="279"/>
      <c r="I221" s="280"/>
      <c r="J221" s="280"/>
      <c r="K221" s="281"/>
      <c r="L221" s="279"/>
      <c r="M221" s="280"/>
      <c r="N221" s="280"/>
      <c r="O221" s="281"/>
      <c r="P221" s="279"/>
      <c r="Q221" s="280"/>
      <c r="R221" s="280"/>
      <c r="S221" s="281"/>
      <c r="T221" s="279"/>
      <c r="U221" s="280"/>
      <c r="V221" s="280"/>
      <c r="W221" s="281"/>
      <c r="X221" s="279"/>
      <c r="Y221" s="280"/>
      <c r="Z221" s="280"/>
      <c r="AA221" s="281"/>
      <c r="AB221" s="279"/>
      <c r="AC221" s="280"/>
      <c r="AD221" s="280"/>
      <c r="AE221" s="281"/>
      <c r="AF221" s="279"/>
      <c r="AG221" s="280"/>
      <c r="AH221" s="280"/>
      <c r="AI221" s="281"/>
      <c r="AJ221" s="279"/>
      <c r="AK221" s="280"/>
      <c r="AL221" s="280"/>
      <c r="AM221" s="281"/>
      <c r="AN221" s="282"/>
      <c r="AO221" s="283"/>
      <c r="AP221" s="283"/>
      <c r="AQ221" s="283"/>
      <c r="AR221" s="295"/>
      <c r="AS221" s="280"/>
      <c r="AT221" s="280"/>
      <c r="AU221" s="280"/>
      <c r="AV221" s="281"/>
      <c r="AW221" s="279"/>
      <c r="AX221" s="280"/>
      <c r="AY221" s="280"/>
      <c r="AZ221" s="281"/>
      <c r="BA221" s="279"/>
      <c r="BB221" s="280"/>
      <c r="BC221" s="280"/>
      <c r="BD221" s="281"/>
      <c r="BE221" s="279"/>
      <c r="BF221" s="280"/>
      <c r="BG221" s="280"/>
      <c r="BH221" s="281"/>
      <c r="BI221" s="279"/>
      <c r="BJ221" s="280"/>
      <c r="BK221" s="280"/>
      <c r="BL221" s="281"/>
      <c r="BM221" s="279"/>
      <c r="BN221" s="280"/>
      <c r="BO221" s="280"/>
      <c r="BP221" s="281"/>
      <c r="BQ221" s="279"/>
      <c r="BR221" s="280"/>
      <c r="BS221" s="280"/>
      <c r="BT221" s="281"/>
      <c r="BU221" s="279"/>
      <c r="BV221" s="280"/>
      <c r="BW221" s="280"/>
      <c r="BX221" s="281"/>
      <c r="BY221" s="279"/>
      <c r="BZ221" s="280"/>
      <c r="CA221" s="280"/>
      <c r="CB221" s="281"/>
      <c r="CC221" s="279"/>
      <c r="CD221" s="280"/>
      <c r="CE221" s="280"/>
      <c r="CF221" s="281"/>
      <c r="CG221" s="279"/>
      <c r="CH221" s="280"/>
      <c r="CI221" s="280"/>
      <c r="CJ221" s="281"/>
      <c r="CK221" s="279"/>
      <c r="CL221" s="280"/>
      <c r="CM221" s="280"/>
      <c r="CN221" s="281"/>
      <c r="CO221" s="221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</row>
    <row r="222" spans="1:136" ht="14.25" customHeight="1" x14ac:dyDescent="0.2">
      <c r="A222" s="352"/>
      <c r="B222" s="272" t="s">
        <v>863</v>
      </c>
      <c r="C222" s="273"/>
      <c r="D222" s="276">
        <v>0</v>
      </c>
      <c r="E222" s="277"/>
      <c r="F222" s="277"/>
      <c r="G222" s="278"/>
      <c r="H222" s="276">
        <v>9</v>
      </c>
      <c r="I222" s="277"/>
      <c r="J222" s="277"/>
      <c r="K222" s="278"/>
      <c r="L222" s="276">
        <v>0</v>
      </c>
      <c r="M222" s="277"/>
      <c r="N222" s="277"/>
      <c r="O222" s="278"/>
      <c r="P222" s="276">
        <v>0</v>
      </c>
      <c r="Q222" s="277"/>
      <c r="R222" s="277"/>
      <c r="S222" s="278"/>
      <c r="T222" s="276">
        <v>1</v>
      </c>
      <c r="U222" s="277"/>
      <c r="V222" s="277"/>
      <c r="W222" s="278"/>
      <c r="X222" s="276">
        <v>5</v>
      </c>
      <c r="Y222" s="277"/>
      <c r="Z222" s="277"/>
      <c r="AA222" s="278"/>
      <c r="AB222" s="276">
        <v>2</v>
      </c>
      <c r="AC222" s="277"/>
      <c r="AD222" s="277"/>
      <c r="AE222" s="278"/>
      <c r="AF222" s="276">
        <v>6</v>
      </c>
      <c r="AG222" s="277"/>
      <c r="AH222" s="277"/>
      <c r="AI222" s="278"/>
      <c r="AJ222" s="276">
        <v>3</v>
      </c>
      <c r="AK222" s="277"/>
      <c r="AL222" s="277"/>
      <c r="AM222" s="278"/>
      <c r="AN222" s="276">
        <v>0</v>
      </c>
      <c r="AO222" s="277"/>
      <c r="AP222" s="277"/>
      <c r="AQ222" s="277"/>
      <c r="AR222" s="295"/>
      <c r="AS222" s="277">
        <v>1</v>
      </c>
      <c r="AT222" s="277"/>
      <c r="AU222" s="277"/>
      <c r="AV222" s="278"/>
      <c r="AW222" s="276">
        <v>6</v>
      </c>
      <c r="AX222" s="277"/>
      <c r="AY222" s="277"/>
      <c r="AZ222" s="278"/>
      <c r="BA222" s="276">
        <v>6</v>
      </c>
      <c r="BB222" s="277"/>
      <c r="BC222" s="277"/>
      <c r="BD222" s="278"/>
      <c r="BE222" s="276">
        <v>2</v>
      </c>
      <c r="BF222" s="277"/>
      <c r="BG222" s="277"/>
      <c r="BH222" s="278"/>
      <c r="BI222" s="276">
        <v>3</v>
      </c>
      <c r="BJ222" s="277"/>
      <c r="BK222" s="277"/>
      <c r="BL222" s="278"/>
      <c r="BM222" s="276">
        <v>3</v>
      </c>
      <c r="BN222" s="277"/>
      <c r="BO222" s="277"/>
      <c r="BP222" s="278"/>
      <c r="BQ222" s="276">
        <v>1</v>
      </c>
      <c r="BR222" s="277"/>
      <c r="BS222" s="277"/>
      <c r="BT222" s="278"/>
      <c r="BU222" s="276">
        <v>4</v>
      </c>
      <c r="BV222" s="277"/>
      <c r="BW222" s="277"/>
      <c r="BX222" s="278"/>
      <c r="BY222" s="276">
        <v>1</v>
      </c>
      <c r="BZ222" s="277"/>
      <c r="CA222" s="277"/>
      <c r="CB222" s="278"/>
      <c r="CC222" s="276">
        <v>7</v>
      </c>
      <c r="CD222" s="277"/>
      <c r="CE222" s="277"/>
      <c r="CF222" s="278"/>
      <c r="CG222" s="276">
        <v>2</v>
      </c>
      <c r="CH222" s="277"/>
      <c r="CI222" s="277"/>
      <c r="CJ222" s="278"/>
      <c r="CK222" s="276">
        <v>3</v>
      </c>
      <c r="CL222" s="277"/>
      <c r="CM222" s="277"/>
      <c r="CN222" s="278"/>
      <c r="CO222" s="221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49"/>
      <c r="DZ222" s="149"/>
      <c r="EA222" s="149"/>
      <c r="EB222" s="149"/>
      <c r="EC222" s="149"/>
      <c r="ED222" s="149"/>
      <c r="EE222" s="149"/>
      <c r="EF222" s="149"/>
    </row>
    <row r="223" spans="1:136" ht="14.25" customHeight="1" x14ac:dyDescent="0.2">
      <c r="A223" s="352"/>
      <c r="B223" s="274"/>
      <c r="C223" s="275"/>
      <c r="D223" s="265">
        <f>D222/21</f>
        <v>0</v>
      </c>
      <c r="E223" s="266"/>
      <c r="F223" s="266"/>
      <c r="G223" s="267"/>
      <c r="H223" s="265">
        <f>H222/21</f>
        <v>0.42857142857142855</v>
      </c>
      <c r="I223" s="266"/>
      <c r="J223" s="266"/>
      <c r="K223" s="267"/>
      <c r="L223" s="265">
        <f>L222/21</f>
        <v>0</v>
      </c>
      <c r="M223" s="266"/>
      <c r="N223" s="266"/>
      <c r="O223" s="267"/>
      <c r="P223" s="265">
        <f>P222/21</f>
        <v>0</v>
      </c>
      <c r="Q223" s="266"/>
      <c r="R223" s="266"/>
      <c r="S223" s="267"/>
      <c r="T223" s="265">
        <f>T222/21</f>
        <v>4.7619047619047616E-2</v>
      </c>
      <c r="U223" s="266"/>
      <c r="V223" s="266"/>
      <c r="W223" s="267"/>
      <c r="X223" s="265">
        <f>X222/21</f>
        <v>0.23809523809523808</v>
      </c>
      <c r="Y223" s="266"/>
      <c r="Z223" s="266"/>
      <c r="AA223" s="267"/>
      <c r="AB223" s="265">
        <f>AB222/21</f>
        <v>9.5238095238095233E-2</v>
      </c>
      <c r="AC223" s="266"/>
      <c r="AD223" s="266"/>
      <c r="AE223" s="267"/>
      <c r="AF223" s="265">
        <f>AF222/21</f>
        <v>0.2857142857142857</v>
      </c>
      <c r="AG223" s="266"/>
      <c r="AH223" s="266"/>
      <c r="AI223" s="267"/>
      <c r="AJ223" s="265">
        <f>AJ222/21</f>
        <v>0.14285714285714285</v>
      </c>
      <c r="AK223" s="266"/>
      <c r="AL223" s="266"/>
      <c r="AM223" s="267"/>
      <c r="AN223" s="265">
        <f>AN222/21</f>
        <v>0</v>
      </c>
      <c r="AO223" s="266"/>
      <c r="AP223" s="266"/>
      <c r="AQ223" s="266"/>
      <c r="AR223" s="295"/>
      <c r="AS223" s="266">
        <f>AS222/21</f>
        <v>4.7619047619047616E-2</v>
      </c>
      <c r="AT223" s="266"/>
      <c r="AU223" s="266"/>
      <c r="AV223" s="267"/>
      <c r="AW223" s="265">
        <f>AW222/21</f>
        <v>0.2857142857142857</v>
      </c>
      <c r="AX223" s="266"/>
      <c r="AY223" s="266"/>
      <c r="AZ223" s="267"/>
      <c r="BA223" s="265">
        <f>BA222/21</f>
        <v>0.2857142857142857</v>
      </c>
      <c r="BB223" s="266"/>
      <c r="BC223" s="266"/>
      <c r="BD223" s="267"/>
      <c r="BE223" s="265">
        <f>BE222/21</f>
        <v>9.5238095238095233E-2</v>
      </c>
      <c r="BF223" s="266"/>
      <c r="BG223" s="266"/>
      <c r="BH223" s="267"/>
      <c r="BI223" s="265">
        <f>BI222/21</f>
        <v>0.14285714285714285</v>
      </c>
      <c r="BJ223" s="266"/>
      <c r="BK223" s="266"/>
      <c r="BL223" s="267"/>
      <c r="BM223" s="265">
        <f>BM222/21</f>
        <v>0.14285714285714285</v>
      </c>
      <c r="BN223" s="266"/>
      <c r="BO223" s="266"/>
      <c r="BP223" s="267"/>
      <c r="BQ223" s="265">
        <f>BQ222/21</f>
        <v>4.7619047619047616E-2</v>
      </c>
      <c r="BR223" s="266"/>
      <c r="BS223" s="266"/>
      <c r="BT223" s="267"/>
      <c r="BU223" s="265">
        <f>BU222/21</f>
        <v>0.19047619047619047</v>
      </c>
      <c r="BV223" s="266"/>
      <c r="BW223" s="266"/>
      <c r="BX223" s="267"/>
      <c r="BY223" s="265">
        <f>BY222/21</f>
        <v>4.7619047619047616E-2</v>
      </c>
      <c r="BZ223" s="266"/>
      <c r="CA223" s="266"/>
      <c r="CB223" s="267"/>
      <c r="CC223" s="265">
        <f>CC222/21</f>
        <v>0.33333333333333331</v>
      </c>
      <c r="CD223" s="266"/>
      <c r="CE223" s="266"/>
      <c r="CF223" s="267"/>
      <c r="CG223" s="265">
        <f>CG222/21</f>
        <v>9.5238095238095233E-2</v>
      </c>
      <c r="CH223" s="266"/>
      <c r="CI223" s="266"/>
      <c r="CJ223" s="267"/>
      <c r="CK223" s="265">
        <f>CK222/21</f>
        <v>0.14285714285714285</v>
      </c>
      <c r="CL223" s="266"/>
      <c r="CM223" s="266"/>
      <c r="CN223" s="267"/>
      <c r="CO223" s="221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</row>
    <row r="224" spans="1:136" ht="14.25" customHeight="1" x14ac:dyDescent="0.2">
      <c r="A224" s="352"/>
      <c r="B224" s="268" t="s">
        <v>864</v>
      </c>
      <c r="C224" s="269"/>
      <c r="D224" s="262">
        <v>0</v>
      </c>
      <c r="E224" s="263"/>
      <c r="F224" s="263"/>
      <c r="G224" s="264"/>
      <c r="H224" s="262">
        <v>0</v>
      </c>
      <c r="I224" s="263"/>
      <c r="J224" s="263"/>
      <c r="K224" s="264"/>
      <c r="L224" s="262">
        <v>3</v>
      </c>
      <c r="M224" s="263"/>
      <c r="N224" s="263"/>
      <c r="O224" s="264"/>
      <c r="P224" s="262">
        <v>5</v>
      </c>
      <c r="Q224" s="263"/>
      <c r="R224" s="263"/>
      <c r="S224" s="264"/>
      <c r="T224" s="262">
        <v>6</v>
      </c>
      <c r="U224" s="263"/>
      <c r="V224" s="263"/>
      <c r="W224" s="264"/>
      <c r="X224" s="262">
        <v>2</v>
      </c>
      <c r="Y224" s="263"/>
      <c r="Z224" s="263"/>
      <c r="AA224" s="264"/>
      <c r="AB224" s="262">
        <v>1</v>
      </c>
      <c r="AC224" s="263"/>
      <c r="AD224" s="263"/>
      <c r="AE224" s="264"/>
      <c r="AF224" s="262">
        <v>1</v>
      </c>
      <c r="AG224" s="263"/>
      <c r="AH224" s="263"/>
      <c r="AI224" s="264"/>
      <c r="AJ224" s="262">
        <v>2</v>
      </c>
      <c r="AK224" s="263"/>
      <c r="AL224" s="263"/>
      <c r="AM224" s="264"/>
      <c r="AN224" s="262">
        <v>8</v>
      </c>
      <c r="AO224" s="263"/>
      <c r="AP224" s="263"/>
      <c r="AQ224" s="263"/>
      <c r="AR224" s="295"/>
      <c r="AS224" s="263">
        <v>0</v>
      </c>
      <c r="AT224" s="263"/>
      <c r="AU224" s="263"/>
      <c r="AV224" s="264"/>
      <c r="AW224" s="262">
        <v>2</v>
      </c>
      <c r="AX224" s="263"/>
      <c r="AY224" s="263"/>
      <c r="AZ224" s="264"/>
      <c r="BA224" s="262">
        <v>0</v>
      </c>
      <c r="BB224" s="263"/>
      <c r="BC224" s="263"/>
      <c r="BD224" s="264"/>
      <c r="BE224" s="262">
        <v>1</v>
      </c>
      <c r="BF224" s="263"/>
      <c r="BG224" s="263"/>
      <c r="BH224" s="264"/>
      <c r="BI224" s="262">
        <v>2</v>
      </c>
      <c r="BJ224" s="263"/>
      <c r="BK224" s="263"/>
      <c r="BL224" s="264"/>
      <c r="BM224" s="262">
        <v>1</v>
      </c>
      <c r="BN224" s="263"/>
      <c r="BO224" s="263"/>
      <c r="BP224" s="264"/>
      <c r="BQ224" s="262">
        <v>0</v>
      </c>
      <c r="BR224" s="263"/>
      <c r="BS224" s="263"/>
      <c r="BT224" s="264"/>
      <c r="BU224" s="262">
        <v>1</v>
      </c>
      <c r="BV224" s="263"/>
      <c r="BW224" s="263"/>
      <c r="BX224" s="264"/>
      <c r="BY224" s="262">
        <v>1</v>
      </c>
      <c r="BZ224" s="263"/>
      <c r="CA224" s="263"/>
      <c r="CB224" s="264"/>
      <c r="CC224" s="262">
        <v>0</v>
      </c>
      <c r="CD224" s="263"/>
      <c r="CE224" s="263"/>
      <c r="CF224" s="264"/>
      <c r="CG224" s="262">
        <v>0</v>
      </c>
      <c r="CH224" s="263"/>
      <c r="CI224" s="263"/>
      <c r="CJ224" s="264"/>
      <c r="CK224" s="262">
        <v>2</v>
      </c>
      <c r="CL224" s="263"/>
      <c r="CM224" s="263"/>
      <c r="CN224" s="264"/>
      <c r="CO224" s="221"/>
      <c r="CP224" s="149"/>
      <c r="CQ224" s="149"/>
      <c r="CR224" s="149"/>
      <c r="CS224" s="149"/>
      <c r="CT224" s="149"/>
      <c r="CU224" s="149"/>
      <c r="CV224" s="149"/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9"/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49"/>
      <c r="DZ224" s="149"/>
      <c r="EA224" s="149"/>
      <c r="EB224" s="149"/>
      <c r="EC224" s="149"/>
      <c r="ED224" s="149"/>
      <c r="EE224" s="149"/>
      <c r="EF224" s="149"/>
    </row>
    <row r="225" spans="1:136" ht="14.25" customHeight="1" x14ac:dyDescent="0.2">
      <c r="A225" s="353"/>
      <c r="B225" s="270"/>
      <c r="C225" s="271"/>
      <c r="D225" s="259">
        <f>D224/21</f>
        <v>0</v>
      </c>
      <c r="E225" s="260"/>
      <c r="F225" s="260"/>
      <c r="G225" s="261"/>
      <c r="H225" s="259">
        <f>H224/21</f>
        <v>0</v>
      </c>
      <c r="I225" s="260"/>
      <c r="J225" s="260"/>
      <c r="K225" s="261"/>
      <c r="L225" s="259">
        <f>L224/21</f>
        <v>0.14285714285714285</v>
      </c>
      <c r="M225" s="260"/>
      <c r="N225" s="260"/>
      <c r="O225" s="261"/>
      <c r="P225" s="259">
        <f>P224/21</f>
        <v>0.23809523809523808</v>
      </c>
      <c r="Q225" s="260"/>
      <c r="R225" s="260"/>
      <c r="S225" s="261"/>
      <c r="T225" s="259">
        <f>T224/21</f>
        <v>0.2857142857142857</v>
      </c>
      <c r="U225" s="260"/>
      <c r="V225" s="260"/>
      <c r="W225" s="261"/>
      <c r="X225" s="259">
        <f>X224/21</f>
        <v>9.5238095238095233E-2</v>
      </c>
      <c r="Y225" s="260"/>
      <c r="Z225" s="260"/>
      <c r="AA225" s="261"/>
      <c r="AB225" s="259">
        <f>AB224/21</f>
        <v>4.7619047619047616E-2</v>
      </c>
      <c r="AC225" s="260"/>
      <c r="AD225" s="260"/>
      <c r="AE225" s="261"/>
      <c r="AF225" s="259">
        <f>AF224/21</f>
        <v>4.7619047619047616E-2</v>
      </c>
      <c r="AG225" s="260"/>
      <c r="AH225" s="260"/>
      <c r="AI225" s="261"/>
      <c r="AJ225" s="259">
        <f>AJ224/21</f>
        <v>9.5238095238095233E-2</v>
      </c>
      <c r="AK225" s="260"/>
      <c r="AL225" s="260"/>
      <c r="AM225" s="261"/>
      <c r="AN225" s="259">
        <f>AN224/21</f>
        <v>0.38095238095238093</v>
      </c>
      <c r="AO225" s="260"/>
      <c r="AP225" s="260"/>
      <c r="AQ225" s="260"/>
      <c r="AR225" s="297"/>
      <c r="AS225" s="260">
        <f>AS224/21</f>
        <v>0</v>
      </c>
      <c r="AT225" s="260"/>
      <c r="AU225" s="260"/>
      <c r="AV225" s="261"/>
      <c r="AW225" s="259">
        <f>AW224/21</f>
        <v>9.5238095238095233E-2</v>
      </c>
      <c r="AX225" s="260"/>
      <c r="AY225" s="260"/>
      <c r="AZ225" s="261"/>
      <c r="BA225" s="259">
        <f>BA224/21</f>
        <v>0</v>
      </c>
      <c r="BB225" s="260"/>
      <c r="BC225" s="260"/>
      <c r="BD225" s="261"/>
      <c r="BE225" s="259">
        <f>BE224/21</f>
        <v>4.7619047619047616E-2</v>
      </c>
      <c r="BF225" s="260"/>
      <c r="BG225" s="260"/>
      <c r="BH225" s="261"/>
      <c r="BI225" s="259">
        <f>BI224/21</f>
        <v>9.5238095238095233E-2</v>
      </c>
      <c r="BJ225" s="260"/>
      <c r="BK225" s="260"/>
      <c r="BL225" s="261"/>
      <c r="BM225" s="259">
        <f>BM224/21</f>
        <v>4.7619047619047616E-2</v>
      </c>
      <c r="BN225" s="260"/>
      <c r="BO225" s="260"/>
      <c r="BP225" s="261"/>
      <c r="BQ225" s="259">
        <f>BQ224/21</f>
        <v>0</v>
      </c>
      <c r="BR225" s="260"/>
      <c r="BS225" s="260"/>
      <c r="BT225" s="261"/>
      <c r="BU225" s="259">
        <f>BU224/21</f>
        <v>4.7619047619047616E-2</v>
      </c>
      <c r="BV225" s="260"/>
      <c r="BW225" s="260"/>
      <c r="BX225" s="261"/>
      <c r="BY225" s="259">
        <f>BY224/21</f>
        <v>4.7619047619047616E-2</v>
      </c>
      <c r="BZ225" s="260"/>
      <c r="CA225" s="260"/>
      <c r="CB225" s="261"/>
      <c r="CC225" s="259">
        <f>CC224/21</f>
        <v>0</v>
      </c>
      <c r="CD225" s="260"/>
      <c r="CE225" s="260"/>
      <c r="CF225" s="261"/>
      <c r="CG225" s="259">
        <f>CG224/21</f>
        <v>0</v>
      </c>
      <c r="CH225" s="260"/>
      <c r="CI225" s="260"/>
      <c r="CJ225" s="261"/>
      <c r="CK225" s="259">
        <f>CK224/21</f>
        <v>9.5238095238095233E-2</v>
      </c>
      <c r="CL225" s="260"/>
      <c r="CM225" s="260"/>
      <c r="CN225" s="261"/>
      <c r="CO225" s="221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</row>
    <row r="226" spans="1:136" x14ac:dyDescent="0.2">
      <c r="CO226" s="149"/>
      <c r="CP226" s="149"/>
      <c r="CQ226" s="149"/>
      <c r="CR226" s="149"/>
      <c r="CS226" s="149"/>
      <c r="CT226" s="149"/>
      <c r="CU226" s="149"/>
      <c r="CV226" s="149"/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9"/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49"/>
      <c r="DZ226" s="149"/>
      <c r="EA226" s="149"/>
      <c r="EB226" s="149"/>
      <c r="EC226" s="149"/>
      <c r="ED226" s="149"/>
      <c r="EE226" s="149"/>
      <c r="EF226" s="149"/>
    </row>
    <row r="227" spans="1:136" x14ac:dyDescent="0.2"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</row>
    <row r="228" spans="1:136" x14ac:dyDescent="0.2"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</row>
    <row r="229" spans="1:136" x14ac:dyDescent="0.2"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</row>
    <row r="230" spans="1:136" x14ac:dyDescent="0.2"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9"/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49"/>
      <c r="DZ230" s="149"/>
      <c r="EA230" s="149"/>
      <c r="EB230" s="149"/>
      <c r="EC230" s="149"/>
      <c r="ED230" s="149"/>
      <c r="EE230" s="149"/>
      <c r="EF230" s="149"/>
    </row>
    <row r="231" spans="1:136" x14ac:dyDescent="0.2"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</row>
    <row r="232" spans="1:136" x14ac:dyDescent="0.2">
      <c r="CO232" s="149"/>
      <c r="CP232" s="149"/>
      <c r="CQ232" s="149"/>
      <c r="CR232" s="149"/>
      <c r="CS232" s="149"/>
      <c r="CT232" s="149"/>
      <c r="CU232" s="149"/>
      <c r="CV232" s="149"/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9"/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49"/>
      <c r="DZ232" s="149"/>
      <c r="EA232" s="149"/>
      <c r="EB232" s="149"/>
      <c r="EC232" s="149"/>
      <c r="ED232" s="149"/>
      <c r="EE232" s="149"/>
      <c r="EF232" s="149"/>
    </row>
    <row r="233" spans="1:136" x14ac:dyDescent="0.2"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</row>
    <row r="234" spans="1:136" x14ac:dyDescent="0.2"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</row>
    <row r="235" spans="1:136" x14ac:dyDescent="0.2"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</row>
    <row r="236" spans="1:136" x14ac:dyDescent="0.2">
      <c r="CO236" s="149"/>
      <c r="CP236" s="149"/>
      <c r="CQ236" s="149"/>
      <c r="CR236" s="149"/>
      <c r="CS236" s="149"/>
      <c r="CT236" s="149"/>
      <c r="CU236" s="149"/>
      <c r="CV236" s="149"/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9"/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49"/>
      <c r="DZ236" s="149"/>
      <c r="EA236" s="149"/>
      <c r="EB236" s="149"/>
      <c r="EC236" s="149"/>
      <c r="ED236" s="149"/>
      <c r="EE236" s="149"/>
      <c r="EF236" s="149"/>
    </row>
    <row r="237" spans="1:136" x14ac:dyDescent="0.2"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</row>
    <row r="238" spans="1:136" x14ac:dyDescent="0.2">
      <c r="CO238" s="149"/>
      <c r="CP238" s="149"/>
      <c r="CQ238" s="149"/>
      <c r="CR238" s="149"/>
      <c r="CS238" s="149"/>
      <c r="CT238" s="149"/>
      <c r="CU238" s="149"/>
      <c r="CV238" s="149"/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9"/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49"/>
      <c r="DZ238" s="149"/>
      <c r="EA238" s="149"/>
      <c r="EB238" s="149"/>
      <c r="EC238" s="149"/>
      <c r="ED238" s="149"/>
      <c r="EE238" s="149"/>
      <c r="EF238" s="149"/>
    </row>
    <row r="239" spans="1:136" x14ac:dyDescent="0.2"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</row>
    <row r="240" spans="1:136" x14ac:dyDescent="0.2">
      <c r="CO240" s="149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</row>
    <row r="241" spans="93:136" x14ac:dyDescent="0.2"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</row>
    <row r="242" spans="93:136" x14ac:dyDescent="0.2">
      <c r="CO242" s="149"/>
      <c r="CP242" s="149"/>
      <c r="CQ242" s="149"/>
      <c r="CR242" s="149"/>
      <c r="CS242" s="149"/>
      <c r="CT242" s="149"/>
      <c r="CU242" s="149"/>
      <c r="CV242" s="149"/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9"/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49"/>
      <c r="DZ242" s="149"/>
      <c r="EA242" s="149"/>
      <c r="EB242" s="149"/>
      <c r="EC242" s="149"/>
      <c r="ED242" s="149"/>
      <c r="EE242" s="149"/>
      <c r="EF242" s="149"/>
    </row>
    <row r="243" spans="93:136" x14ac:dyDescent="0.2"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</row>
    <row r="244" spans="93:136" x14ac:dyDescent="0.2">
      <c r="CO244" s="149"/>
      <c r="CP244" s="149"/>
      <c r="CQ244" s="149"/>
      <c r="CR244" s="149"/>
      <c r="CS244" s="149"/>
      <c r="CT244" s="149"/>
      <c r="CU244" s="149"/>
      <c r="CV244" s="149"/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9"/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49"/>
      <c r="DZ244" s="149"/>
      <c r="EA244" s="149"/>
      <c r="EB244" s="149"/>
      <c r="EC244" s="149"/>
      <c r="ED244" s="149"/>
      <c r="EE244" s="149"/>
      <c r="EF244" s="149"/>
    </row>
    <row r="245" spans="93:136" x14ac:dyDescent="0.2"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</row>
    <row r="246" spans="93:136" x14ac:dyDescent="0.2">
      <c r="CO246" s="149"/>
      <c r="CP246" s="149"/>
      <c r="CQ246" s="149"/>
      <c r="CR246" s="149"/>
      <c r="CS246" s="149"/>
      <c r="CT246" s="149"/>
      <c r="CU246" s="149"/>
      <c r="CV246" s="149"/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9"/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49"/>
      <c r="DZ246" s="149"/>
      <c r="EA246" s="149"/>
      <c r="EB246" s="149"/>
      <c r="EC246" s="149"/>
      <c r="ED246" s="149"/>
      <c r="EE246" s="149"/>
      <c r="EF246" s="149"/>
    </row>
    <row r="247" spans="93:136" x14ac:dyDescent="0.2"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</row>
    <row r="248" spans="93:136" x14ac:dyDescent="0.2">
      <c r="CO248" s="149"/>
      <c r="CP248" s="149"/>
      <c r="CQ248" s="149"/>
      <c r="CR248" s="149"/>
      <c r="CS248" s="149"/>
      <c r="CT248" s="149"/>
      <c r="CU248" s="149"/>
      <c r="CV248" s="149"/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9"/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49"/>
      <c r="DZ248" s="149"/>
      <c r="EA248" s="149"/>
      <c r="EB248" s="149"/>
      <c r="EC248" s="149"/>
      <c r="ED248" s="149"/>
      <c r="EE248" s="149"/>
      <c r="EF248" s="149"/>
    </row>
    <row r="249" spans="93:136" x14ac:dyDescent="0.2"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</row>
    <row r="250" spans="93:136" x14ac:dyDescent="0.2"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</row>
    <row r="251" spans="93:136" x14ac:dyDescent="0.2"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</row>
    <row r="252" spans="93:136" x14ac:dyDescent="0.2"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</row>
    <row r="253" spans="93:136" x14ac:dyDescent="0.2"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</row>
    <row r="254" spans="93:136" x14ac:dyDescent="0.2">
      <c r="CO254" s="149"/>
      <c r="CP254" s="149"/>
      <c r="CQ254" s="149"/>
      <c r="CR254" s="149"/>
      <c r="CS254" s="149"/>
      <c r="CT254" s="149"/>
      <c r="CU254" s="149"/>
      <c r="CV254" s="149"/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9"/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49"/>
      <c r="DZ254" s="149"/>
      <c r="EA254" s="149"/>
      <c r="EB254" s="149"/>
      <c r="EC254" s="149"/>
      <c r="ED254" s="149"/>
      <c r="EE254" s="149"/>
      <c r="EF254" s="149"/>
    </row>
    <row r="255" spans="93:136" x14ac:dyDescent="0.2"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</row>
    <row r="256" spans="93:136" x14ac:dyDescent="0.2"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</row>
    <row r="257" spans="93:136" x14ac:dyDescent="0.2"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</row>
    <row r="258" spans="93:136" x14ac:dyDescent="0.2"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</row>
    <row r="259" spans="93:136" x14ac:dyDescent="0.2"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</row>
    <row r="260" spans="93:136" x14ac:dyDescent="0.2"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</row>
    <row r="261" spans="93:136" x14ac:dyDescent="0.2"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</row>
    <row r="262" spans="93:136" x14ac:dyDescent="0.2"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</row>
    <row r="263" spans="93:136" x14ac:dyDescent="0.2"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</row>
    <row r="264" spans="93:136" x14ac:dyDescent="0.2">
      <c r="CO264" s="149"/>
      <c r="CP264" s="149"/>
      <c r="CQ264" s="149"/>
      <c r="CR264" s="149"/>
      <c r="CS264" s="149"/>
      <c r="CT264" s="149"/>
      <c r="CU264" s="149"/>
      <c r="CV264" s="149"/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9"/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49"/>
      <c r="DZ264" s="149"/>
      <c r="EA264" s="149"/>
      <c r="EB264" s="149"/>
      <c r="EC264" s="149"/>
      <c r="ED264" s="149"/>
      <c r="EE264" s="149"/>
      <c r="EF264" s="149"/>
    </row>
    <row r="265" spans="93:136" x14ac:dyDescent="0.2"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</row>
  </sheetData>
  <sheetProtection password="DC53" sheet="1" objects="1" scenarios="1"/>
  <mergeCells count="973">
    <mergeCell ref="CC174:CF174"/>
    <mergeCell ref="CG90:CJ90"/>
    <mergeCell ref="CK90:CN90"/>
    <mergeCell ref="D117:AQ117"/>
    <mergeCell ref="AS117:CB117"/>
    <mergeCell ref="AJ176:AM176"/>
    <mergeCell ref="AN176:AQ176"/>
    <mergeCell ref="AS176:AV176"/>
    <mergeCell ref="AW176:AZ176"/>
    <mergeCell ref="BA176:BD176"/>
    <mergeCell ref="BE176:BH176"/>
    <mergeCell ref="BI176:BL176"/>
    <mergeCell ref="BY174:CB174"/>
    <mergeCell ref="X221:AA221"/>
    <mergeCell ref="AB221:AE221"/>
    <mergeCell ref="AF221:AI221"/>
    <mergeCell ref="D203:AQ203"/>
    <mergeCell ref="AS203:CN203"/>
    <mergeCell ref="AR192:AR225"/>
    <mergeCell ref="AR101:AR136"/>
    <mergeCell ref="D71:AQ71"/>
    <mergeCell ref="AW71:CV71"/>
    <mergeCell ref="AR71:AU71"/>
    <mergeCell ref="BU221:BX221"/>
    <mergeCell ref="BY221:CB221"/>
    <mergeCell ref="CC221:CF221"/>
    <mergeCell ref="CG221:CJ221"/>
    <mergeCell ref="CK221:CN221"/>
    <mergeCell ref="D159:AQ159"/>
    <mergeCell ref="AS159:CJ159"/>
    <mergeCell ref="BM176:BP176"/>
    <mergeCell ref="BQ176:BT176"/>
    <mergeCell ref="BU176:BX176"/>
    <mergeCell ref="BY176:CB176"/>
    <mergeCell ref="CC176:CF176"/>
    <mergeCell ref="CG176:CJ176"/>
    <mergeCell ref="AB176:AE176"/>
    <mergeCell ref="AJ221:AM221"/>
    <mergeCell ref="AN221:AQ221"/>
    <mergeCell ref="AS221:AV221"/>
    <mergeCell ref="AW221:AZ221"/>
    <mergeCell ref="BA221:BD221"/>
    <mergeCell ref="BE221:BH221"/>
    <mergeCell ref="BI221:BL221"/>
    <mergeCell ref="BM221:BP221"/>
    <mergeCell ref="BQ221:BT221"/>
    <mergeCell ref="CO90:CR90"/>
    <mergeCell ref="CS90:CV90"/>
    <mergeCell ref="B132:C132"/>
    <mergeCell ref="D132:G132"/>
    <mergeCell ref="H132:K132"/>
    <mergeCell ref="L132:O132"/>
    <mergeCell ref="P132:S132"/>
    <mergeCell ref="T132:W132"/>
    <mergeCell ref="X132:AA132"/>
    <mergeCell ref="AB132:AE132"/>
    <mergeCell ref="AF132:AI132"/>
    <mergeCell ref="AJ132:AM132"/>
    <mergeCell ref="AN132:AQ132"/>
    <mergeCell ref="AS132:AV132"/>
    <mergeCell ref="AW132:AZ132"/>
    <mergeCell ref="BA132:BD132"/>
    <mergeCell ref="BE132:BH132"/>
    <mergeCell ref="BI132:BL132"/>
    <mergeCell ref="BM132:BP132"/>
    <mergeCell ref="BQ132:BT132"/>
    <mergeCell ref="BU132:BX132"/>
    <mergeCell ref="BY132:CB132"/>
    <mergeCell ref="AS131:AV131"/>
    <mergeCell ref="P91:S91"/>
    <mergeCell ref="CG41:CJ41"/>
    <mergeCell ref="CK41:CN41"/>
    <mergeCell ref="B41:C41"/>
    <mergeCell ref="B90:C90"/>
    <mergeCell ref="D90:G90"/>
    <mergeCell ref="H90:K90"/>
    <mergeCell ref="L90:O90"/>
    <mergeCell ref="P90:S90"/>
    <mergeCell ref="T90:W90"/>
    <mergeCell ref="X90:AA90"/>
    <mergeCell ref="AB90:AE90"/>
    <mergeCell ref="AF90:AI90"/>
    <mergeCell ref="AJ90:AM90"/>
    <mergeCell ref="AN90:AQ90"/>
    <mergeCell ref="AR90:AU90"/>
    <mergeCell ref="AW90:AZ90"/>
    <mergeCell ref="BA90:BD90"/>
    <mergeCell ref="BE90:BH90"/>
    <mergeCell ref="BI90:BL90"/>
    <mergeCell ref="BM90:BP90"/>
    <mergeCell ref="BQ90:BT90"/>
    <mergeCell ref="BU90:BX90"/>
    <mergeCell ref="BY90:CB90"/>
    <mergeCell ref="CC90:CF90"/>
    <mergeCell ref="AW41:AZ41"/>
    <mergeCell ref="BA41:BD41"/>
    <mergeCell ref="BE41:BH41"/>
    <mergeCell ref="BI41:BL41"/>
    <mergeCell ref="BM41:BP41"/>
    <mergeCell ref="BQ41:BT41"/>
    <mergeCell ref="BU41:BX41"/>
    <mergeCell ref="BY41:CB41"/>
    <mergeCell ref="CC41:CF41"/>
    <mergeCell ref="AN187:AQ191"/>
    <mergeCell ref="AR187:AR191"/>
    <mergeCell ref="AN178:AQ178"/>
    <mergeCell ref="D179:G179"/>
    <mergeCell ref="H179:K179"/>
    <mergeCell ref="L179:O179"/>
    <mergeCell ref="P179:S179"/>
    <mergeCell ref="T179:W179"/>
    <mergeCell ref="X179:AA179"/>
    <mergeCell ref="AB179:AE179"/>
    <mergeCell ref="AF179:AI179"/>
    <mergeCell ref="AJ179:AM179"/>
    <mergeCell ref="AR143:AR180"/>
    <mergeCell ref="A185:A225"/>
    <mergeCell ref="A141:A180"/>
    <mergeCell ref="A99:A136"/>
    <mergeCell ref="A52:A94"/>
    <mergeCell ref="A5:A47"/>
    <mergeCell ref="D41:G41"/>
    <mergeCell ref="H41:K41"/>
    <mergeCell ref="L41:O41"/>
    <mergeCell ref="P41:S41"/>
    <mergeCell ref="B221:C221"/>
    <mergeCell ref="D221:G221"/>
    <mergeCell ref="H221:K221"/>
    <mergeCell ref="L221:O221"/>
    <mergeCell ref="P221:S221"/>
    <mergeCell ref="A50:CV50"/>
    <mergeCell ref="A49:CV49"/>
    <mergeCell ref="A96:CB96"/>
    <mergeCell ref="A97:CB97"/>
    <mergeCell ref="D24:AU24"/>
    <mergeCell ref="AW24:CN24"/>
    <mergeCell ref="AV12:AV47"/>
    <mergeCell ref="D85:AU85"/>
    <mergeCell ref="AW85:CV85"/>
    <mergeCell ref="AV59:AV94"/>
    <mergeCell ref="T41:W41"/>
    <mergeCell ref="X41:AA41"/>
    <mergeCell ref="AB41:AE41"/>
    <mergeCell ref="AF41:AI41"/>
    <mergeCell ref="AJ41:AM41"/>
    <mergeCell ref="AN41:AQ41"/>
    <mergeCell ref="AR41:AU41"/>
    <mergeCell ref="B176:C176"/>
    <mergeCell ref="D176:G176"/>
    <mergeCell ref="H176:K176"/>
    <mergeCell ref="L176:O176"/>
    <mergeCell ref="P176:S176"/>
    <mergeCell ref="T176:W176"/>
    <mergeCell ref="X176:AA176"/>
    <mergeCell ref="AJ175:AM175"/>
    <mergeCell ref="AN175:AQ175"/>
    <mergeCell ref="D174:G174"/>
    <mergeCell ref="D175:G175"/>
    <mergeCell ref="H174:K174"/>
    <mergeCell ref="L174:O174"/>
    <mergeCell ref="P174:S174"/>
    <mergeCell ref="T174:W174"/>
    <mergeCell ref="X174:AA174"/>
    <mergeCell ref="AB174:AE174"/>
    <mergeCell ref="CC175:CF175"/>
    <mergeCell ref="BE174:BH174"/>
    <mergeCell ref="BI174:BL174"/>
    <mergeCell ref="BM174:BP174"/>
    <mergeCell ref="CG174:CJ174"/>
    <mergeCell ref="CG175:CJ175"/>
    <mergeCell ref="AN219:AQ219"/>
    <mergeCell ref="X219:AA219"/>
    <mergeCell ref="AB219:AE219"/>
    <mergeCell ref="AF219:AI219"/>
    <mergeCell ref="AS174:AV174"/>
    <mergeCell ref="AS175:AV175"/>
    <mergeCell ref="AW174:AZ174"/>
    <mergeCell ref="BA174:BD174"/>
    <mergeCell ref="BQ174:BT174"/>
    <mergeCell ref="BU174:BX174"/>
    <mergeCell ref="AW175:AZ175"/>
    <mergeCell ref="BA175:BD175"/>
    <mergeCell ref="BE175:BH175"/>
    <mergeCell ref="BI175:BL175"/>
    <mergeCell ref="BM175:BP175"/>
    <mergeCell ref="BQ175:BT175"/>
    <mergeCell ref="BU175:BX175"/>
    <mergeCell ref="CG187:CJ191"/>
    <mergeCell ref="CC220:CF220"/>
    <mergeCell ref="CG220:CJ220"/>
    <mergeCell ref="CK220:CN220"/>
    <mergeCell ref="BE219:BH219"/>
    <mergeCell ref="BI219:BL219"/>
    <mergeCell ref="BM219:BP219"/>
    <mergeCell ref="BQ219:BT219"/>
    <mergeCell ref="BU219:BX219"/>
    <mergeCell ref="BY219:CB219"/>
    <mergeCell ref="CC219:CF219"/>
    <mergeCell ref="CG219:CJ219"/>
    <mergeCell ref="CK219:CN219"/>
    <mergeCell ref="AS220:AV220"/>
    <mergeCell ref="AW219:AZ219"/>
    <mergeCell ref="BA219:BD219"/>
    <mergeCell ref="BE220:BH220"/>
    <mergeCell ref="BI220:BL220"/>
    <mergeCell ref="BM220:BP220"/>
    <mergeCell ref="BQ220:BT220"/>
    <mergeCell ref="BU220:BX220"/>
    <mergeCell ref="BY220:CB220"/>
    <mergeCell ref="X136:AA136"/>
    <mergeCell ref="AB136:AE136"/>
    <mergeCell ref="AF136:AI136"/>
    <mergeCell ref="AJ136:AM136"/>
    <mergeCell ref="AN136:AQ136"/>
    <mergeCell ref="AW220:AZ220"/>
    <mergeCell ref="BA220:BD220"/>
    <mergeCell ref="AJ219:AM219"/>
    <mergeCell ref="D219:G219"/>
    <mergeCell ref="D220:G220"/>
    <mergeCell ref="H220:K220"/>
    <mergeCell ref="L220:O220"/>
    <mergeCell ref="P220:S220"/>
    <mergeCell ref="T220:W220"/>
    <mergeCell ref="H219:K219"/>
    <mergeCell ref="L219:O219"/>
    <mergeCell ref="P219:S219"/>
    <mergeCell ref="T219:W219"/>
    <mergeCell ref="X220:AA220"/>
    <mergeCell ref="AB220:AE220"/>
    <mergeCell ref="AF220:AI220"/>
    <mergeCell ref="AJ220:AM220"/>
    <mergeCell ref="AN220:AQ220"/>
    <mergeCell ref="AS219:AV219"/>
    <mergeCell ref="AS136:AV136"/>
    <mergeCell ref="A138:CO138"/>
    <mergeCell ref="A139:CO139"/>
    <mergeCell ref="AW130:AZ130"/>
    <mergeCell ref="BA130:BD130"/>
    <mergeCell ref="BE130:BH130"/>
    <mergeCell ref="BI130:BL130"/>
    <mergeCell ref="BM130:BP130"/>
    <mergeCell ref="BQ130:BT130"/>
    <mergeCell ref="BU130:BX130"/>
    <mergeCell ref="BY130:CB130"/>
    <mergeCell ref="AW131:AZ131"/>
    <mergeCell ref="BA131:BD131"/>
    <mergeCell ref="BE131:BH131"/>
    <mergeCell ref="BI131:BL131"/>
    <mergeCell ref="BM131:BP131"/>
    <mergeCell ref="BQ131:BT131"/>
    <mergeCell ref="BU131:BX131"/>
    <mergeCell ref="BY131:CB131"/>
    <mergeCell ref="D135:G135"/>
    <mergeCell ref="H135:K135"/>
    <mergeCell ref="L135:O135"/>
    <mergeCell ref="P136:S136"/>
    <mergeCell ref="T136:W136"/>
    <mergeCell ref="CO88:CR88"/>
    <mergeCell ref="CS88:CV88"/>
    <mergeCell ref="BA89:BD89"/>
    <mergeCell ref="BE89:BH89"/>
    <mergeCell ref="BI89:BL89"/>
    <mergeCell ref="BM89:BP89"/>
    <mergeCell ref="BQ89:BT89"/>
    <mergeCell ref="BU89:BX89"/>
    <mergeCell ref="BY89:CB89"/>
    <mergeCell ref="CC89:CF89"/>
    <mergeCell ref="CG89:CJ89"/>
    <mergeCell ref="CK89:CN89"/>
    <mergeCell ref="CO89:CR89"/>
    <mergeCell ref="CS89:CV89"/>
    <mergeCell ref="D88:G88"/>
    <mergeCell ref="H131:K131"/>
    <mergeCell ref="H39:K39"/>
    <mergeCell ref="L39:O39"/>
    <mergeCell ref="P39:S39"/>
    <mergeCell ref="H40:K40"/>
    <mergeCell ref="L40:O40"/>
    <mergeCell ref="P40:S40"/>
    <mergeCell ref="D89:G89"/>
    <mergeCell ref="H88:K88"/>
    <mergeCell ref="L88:O88"/>
    <mergeCell ref="P88:S88"/>
    <mergeCell ref="D39:G39"/>
    <mergeCell ref="D40:G40"/>
    <mergeCell ref="H54:K58"/>
    <mergeCell ref="D44:G44"/>
    <mergeCell ref="D46:G46"/>
    <mergeCell ref="H44:K44"/>
    <mergeCell ref="H46:K46"/>
    <mergeCell ref="L44:O44"/>
    <mergeCell ref="L46:O46"/>
    <mergeCell ref="P44:S44"/>
    <mergeCell ref="P46:S46"/>
    <mergeCell ref="D45:G45"/>
    <mergeCell ref="T88:W88"/>
    <mergeCell ref="X88:AA88"/>
    <mergeCell ref="AB88:AE88"/>
    <mergeCell ref="AF88:AI88"/>
    <mergeCell ref="AJ88:AM88"/>
    <mergeCell ref="AN88:AQ88"/>
    <mergeCell ref="AR88:AU88"/>
    <mergeCell ref="H89:K89"/>
    <mergeCell ref="L89:O89"/>
    <mergeCell ref="P89:S89"/>
    <mergeCell ref="B5:CN5"/>
    <mergeCell ref="B6:CN6"/>
    <mergeCell ref="B52:CV52"/>
    <mergeCell ref="B53:CV53"/>
    <mergeCell ref="B99:CB99"/>
    <mergeCell ref="B100:CB100"/>
    <mergeCell ref="B141:CJ141"/>
    <mergeCell ref="B142:CJ142"/>
    <mergeCell ref="T89:W89"/>
    <mergeCell ref="X89:AA89"/>
    <mergeCell ref="AB89:AE89"/>
    <mergeCell ref="AF89:AI89"/>
    <mergeCell ref="AJ89:AM89"/>
    <mergeCell ref="AN89:AQ89"/>
    <mergeCell ref="AR89:AU89"/>
    <mergeCell ref="AW88:AZ88"/>
    <mergeCell ref="AW89:AZ89"/>
    <mergeCell ref="BA88:BD88"/>
    <mergeCell ref="BE88:BH88"/>
    <mergeCell ref="BI88:BL88"/>
    <mergeCell ref="BM88:BP88"/>
    <mergeCell ref="BQ88:BT88"/>
    <mergeCell ref="BU88:BX88"/>
    <mergeCell ref="BY88:CB88"/>
    <mergeCell ref="CG39:CJ39"/>
    <mergeCell ref="CG40:CJ40"/>
    <mergeCell ref="CK39:CN39"/>
    <mergeCell ref="CK40:CN40"/>
    <mergeCell ref="AN39:AQ39"/>
    <mergeCell ref="AN40:AQ40"/>
    <mergeCell ref="AR39:AU39"/>
    <mergeCell ref="AR40:AU40"/>
    <mergeCell ref="AW39:AZ39"/>
    <mergeCell ref="AW40:AZ40"/>
    <mergeCell ref="BA39:BD39"/>
    <mergeCell ref="BA40:BD40"/>
    <mergeCell ref="AB39:AE39"/>
    <mergeCell ref="AB40:AE40"/>
    <mergeCell ref="AF39:AI39"/>
    <mergeCell ref="AF40:AI40"/>
    <mergeCell ref="AJ39:AM39"/>
    <mergeCell ref="AJ40:AM40"/>
    <mergeCell ref="BY39:CB39"/>
    <mergeCell ref="BY40:CB40"/>
    <mergeCell ref="CC39:CF39"/>
    <mergeCell ref="CC40:CF40"/>
    <mergeCell ref="CO191:CP191"/>
    <mergeCell ref="CO148:CP148"/>
    <mergeCell ref="CW59:CX59"/>
    <mergeCell ref="CP12:CQ12"/>
    <mergeCell ref="BY7:CB11"/>
    <mergeCell ref="CC7:CF11"/>
    <mergeCell ref="CG7:CJ11"/>
    <mergeCell ref="L54:O58"/>
    <mergeCell ref="P54:S58"/>
    <mergeCell ref="T54:W58"/>
    <mergeCell ref="X54:AA58"/>
    <mergeCell ref="AB54:AE58"/>
    <mergeCell ref="AF54:AI58"/>
    <mergeCell ref="AJ54:AM58"/>
    <mergeCell ref="BE7:BH11"/>
    <mergeCell ref="BI7:BL11"/>
    <mergeCell ref="BE39:BH39"/>
    <mergeCell ref="T39:W39"/>
    <mergeCell ref="T40:W40"/>
    <mergeCell ref="X39:AA39"/>
    <mergeCell ref="BY101:CB105"/>
    <mergeCell ref="AN101:AQ105"/>
    <mergeCell ref="P143:S147"/>
    <mergeCell ref="T143:W147"/>
    <mergeCell ref="D7:G11"/>
    <mergeCell ref="BY54:CB58"/>
    <mergeCell ref="CC54:CF58"/>
    <mergeCell ref="CG54:CJ58"/>
    <mergeCell ref="L7:O11"/>
    <mergeCell ref="P7:S11"/>
    <mergeCell ref="X40:AA40"/>
    <mergeCell ref="H7:K11"/>
    <mergeCell ref="BM7:BP11"/>
    <mergeCell ref="BQ7:BT11"/>
    <mergeCell ref="BU7:BX11"/>
    <mergeCell ref="AV7:AV11"/>
    <mergeCell ref="BE40:BH40"/>
    <mergeCell ref="BI39:BL39"/>
    <mergeCell ref="BI40:BL40"/>
    <mergeCell ref="BM39:BP39"/>
    <mergeCell ref="BM40:BP40"/>
    <mergeCell ref="BQ39:BT39"/>
    <mergeCell ref="BQ40:BT40"/>
    <mergeCell ref="BU39:BX39"/>
    <mergeCell ref="BU40:BX40"/>
    <mergeCell ref="AN7:AQ11"/>
    <mergeCell ref="AN54:AQ58"/>
    <mergeCell ref="D42:G42"/>
    <mergeCell ref="H42:K42"/>
    <mergeCell ref="L42:O42"/>
    <mergeCell ref="P42:S42"/>
    <mergeCell ref="BU101:BX105"/>
    <mergeCell ref="D54:G58"/>
    <mergeCell ref="CK7:CN11"/>
    <mergeCell ref="CO54:CR58"/>
    <mergeCell ref="T7:W11"/>
    <mergeCell ref="X7:AA11"/>
    <mergeCell ref="AB7:AE11"/>
    <mergeCell ref="AF7:AI11"/>
    <mergeCell ref="AJ7:AM11"/>
    <mergeCell ref="AR7:AU11"/>
    <mergeCell ref="AW7:AZ11"/>
    <mergeCell ref="BA7:BD11"/>
    <mergeCell ref="AR54:AU58"/>
    <mergeCell ref="AW54:AZ58"/>
    <mergeCell ref="BA54:BD58"/>
    <mergeCell ref="BE54:BH58"/>
    <mergeCell ref="BI54:BL58"/>
    <mergeCell ref="BM54:BP58"/>
    <mergeCell ref="BQ54:BT58"/>
    <mergeCell ref="BU54:BX58"/>
    <mergeCell ref="D94:G94"/>
    <mergeCell ref="CK54:CN58"/>
    <mergeCell ref="AV54:AV58"/>
    <mergeCell ref="D131:G131"/>
    <mergeCell ref="CC88:CF88"/>
    <mergeCell ref="CG88:CJ88"/>
    <mergeCell ref="CK88:CN88"/>
    <mergeCell ref="AN130:AQ130"/>
    <mergeCell ref="L131:O131"/>
    <mergeCell ref="P131:S131"/>
    <mergeCell ref="T131:W131"/>
    <mergeCell ref="X131:AA131"/>
    <mergeCell ref="AB131:AE131"/>
    <mergeCell ref="AF131:AI131"/>
    <mergeCell ref="AJ131:AM131"/>
    <mergeCell ref="AN131:AQ131"/>
    <mergeCell ref="AS130:AV130"/>
    <mergeCell ref="AB94:AE94"/>
    <mergeCell ref="AF94:AI94"/>
    <mergeCell ref="AJ93:AM93"/>
    <mergeCell ref="AJ94:AM94"/>
    <mergeCell ref="AN93:AQ93"/>
    <mergeCell ref="AN94:AQ94"/>
    <mergeCell ref="AR93:AU93"/>
    <mergeCell ref="AR94:AU94"/>
    <mergeCell ref="CS54:CV58"/>
    <mergeCell ref="D101:G105"/>
    <mergeCell ref="H101:K105"/>
    <mergeCell ref="L101:O105"/>
    <mergeCell ref="P101:S105"/>
    <mergeCell ref="T101:W105"/>
    <mergeCell ref="X101:AA105"/>
    <mergeCell ref="AB101:AE105"/>
    <mergeCell ref="AF101:AI105"/>
    <mergeCell ref="AJ101:AM105"/>
    <mergeCell ref="AS101:AV105"/>
    <mergeCell ref="AW101:AZ105"/>
    <mergeCell ref="BA101:BD105"/>
    <mergeCell ref="BE101:BH105"/>
    <mergeCell ref="BI101:BL105"/>
    <mergeCell ref="BM101:BP105"/>
    <mergeCell ref="BQ101:BT105"/>
    <mergeCell ref="H94:K94"/>
    <mergeCell ref="L94:O94"/>
    <mergeCell ref="P94:S94"/>
    <mergeCell ref="T94:W94"/>
    <mergeCell ref="X93:AA93"/>
    <mergeCell ref="X94:AA94"/>
    <mergeCell ref="AB93:AE93"/>
    <mergeCell ref="CC143:CF147"/>
    <mergeCell ref="CG143:CJ147"/>
    <mergeCell ref="T130:W130"/>
    <mergeCell ref="A2:CO2"/>
    <mergeCell ref="A3:CO3"/>
    <mergeCell ref="D187:G191"/>
    <mergeCell ref="H187:K191"/>
    <mergeCell ref="L187:O191"/>
    <mergeCell ref="P187:S191"/>
    <mergeCell ref="T187:W191"/>
    <mergeCell ref="X187:AA191"/>
    <mergeCell ref="AB187:AE191"/>
    <mergeCell ref="AF187:AI191"/>
    <mergeCell ref="AJ187:AM191"/>
    <mergeCell ref="AS187:AV191"/>
    <mergeCell ref="AW187:AZ191"/>
    <mergeCell ref="BA187:BD191"/>
    <mergeCell ref="BE187:BH191"/>
    <mergeCell ref="BI187:BL191"/>
    <mergeCell ref="BM187:BP191"/>
    <mergeCell ref="BQ187:BT191"/>
    <mergeCell ref="AS143:AV147"/>
    <mergeCell ref="CC187:CF191"/>
    <mergeCell ref="BU187:BX191"/>
    <mergeCell ref="BY187:CB191"/>
    <mergeCell ref="CK187:CN191"/>
    <mergeCell ref="X130:AA130"/>
    <mergeCell ref="AB130:AE130"/>
    <mergeCell ref="AF130:AI130"/>
    <mergeCell ref="AJ130:AM130"/>
    <mergeCell ref="D130:G130"/>
    <mergeCell ref="H130:K130"/>
    <mergeCell ref="L130:O130"/>
    <mergeCell ref="P130:S130"/>
    <mergeCell ref="D134:G134"/>
    <mergeCell ref="H134:K134"/>
    <mergeCell ref="L134:O134"/>
    <mergeCell ref="P134:S134"/>
    <mergeCell ref="T134:W134"/>
    <mergeCell ref="X134:AA134"/>
    <mergeCell ref="AB134:AE134"/>
    <mergeCell ref="AF134:AI134"/>
    <mergeCell ref="AJ134:AM134"/>
    <mergeCell ref="AN134:AQ134"/>
    <mergeCell ref="AN135:AQ135"/>
    <mergeCell ref="D136:G136"/>
    <mergeCell ref="H136:K136"/>
    <mergeCell ref="L136:O136"/>
    <mergeCell ref="AJ42:AM42"/>
    <mergeCell ref="BY43:CB43"/>
    <mergeCell ref="CC43:CF43"/>
    <mergeCell ref="AN42:AQ42"/>
    <mergeCell ref="AR42:AU42"/>
    <mergeCell ref="AW42:AZ42"/>
    <mergeCell ref="BA42:BD42"/>
    <mergeCell ref="BE42:BH42"/>
    <mergeCell ref="BI42:BL42"/>
    <mergeCell ref="BM42:BP42"/>
    <mergeCell ref="BQ42:BT42"/>
    <mergeCell ref="BU42:BX42"/>
    <mergeCell ref="BY42:CB42"/>
    <mergeCell ref="CC42:CF42"/>
    <mergeCell ref="AJ44:AM44"/>
    <mergeCell ref="AJ46:AM46"/>
    <mergeCell ref="AN44:AQ44"/>
    <mergeCell ref="AN46:AQ46"/>
    <mergeCell ref="AJ45:AM45"/>
    <mergeCell ref="CG43:CJ43"/>
    <mergeCell ref="CK43:CN43"/>
    <mergeCell ref="AN45:AQ45"/>
    <mergeCell ref="AR44:AU44"/>
    <mergeCell ref="AR46:AU46"/>
    <mergeCell ref="AW44:AZ44"/>
    <mergeCell ref="AW46:AZ46"/>
    <mergeCell ref="BA44:BD44"/>
    <mergeCell ref="BA46:BD46"/>
    <mergeCell ref="BE44:BH44"/>
    <mergeCell ref="BE46:BH46"/>
    <mergeCell ref="BI44:BL44"/>
    <mergeCell ref="BI46:BL46"/>
    <mergeCell ref="AR45:AU45"/>
    <mergeCell ref="AW45:AZ45"/>
    <mergeCell ref="BA45:BD45"/>
    <mergeCell ref="BE45:BH45"/>
    <mergeCell ref="CK45:CN45"/>
    <mergeCell ref="CG45:CJ45"/>
    <mergeCell ref="CG42:CJ42"/>
    <mergeCell ref="CK42:CN42"/>
    <mergeCell ref="D43:G43"/>
    <mergeCell ref="H43:K43"/>
    <mergeCell ref="L43:O43"/>
    <mergeCell ref="P43:S43"/>
    <mergeCell ref="T43:W43"/>
    <mergeCell ref="X43:AA43"/>
    <mergeCell ref="AB43:AE43"/>
    <mergeCell ref="AF43:AI43"/>
    <mergeCell ref="AJ43:AM43"/>
    <mergeCell ref="AN43:AQ43"/>
    <mergeCell ref="AR43:AU43"/>
    <mergeCell ref="AW43:AZ43"/>
    <mergeCell ref="BA43:BD43"/>
    <mergeCell ref="BE43:BH43"/>
    <mergeCell ref="BI43:BL43"/>
    <mergeCell ref="BM43:BP43"/>
    <mergeCell ref="BQ43:BT43"/>
    <mergeCell ref="BU43:BX43"/>
    <mergeCell ref="T42:W42"/>
    <mergeCell ref="X42:AA42"/>
    <mergeCell ref="AB42:AE42"/>
    <mergeCell ref="AF42:AI42"/>
    <mergeCell ref="H45:K45"/>
    <mergeCell ref="L45:O45"/>
    <mergeCell ref="P45:S45"/>
    <mergeCell ref="T45:W45"/>
    <mergeCell ref="X44:AA44"/>
    <mergeCell ref="X46:AA46"/>
    <mergeCell ref="AB44:AE44"/>
    <mergeCell ref="AB46:AE46"/>
    <mergeCell ref="AF44:AI44"/>
    <mergeCell ref="AF46:AI46"/>
    <mergeCell ref="X45:AA45"/>
    <mergeCell ref="AB45:AE45"/>
    <mergeCell ref="AF45:AI45"/>
    <mergeCell ref="T44:W44"/>
    <mergeCell ref="T46:W46"/>
    <mergeCell ref="BI45:BL45"/>
    <mergeCell ref="BM44:BP44"/>
    <mergeCell ref="BM46:BP46"/>
    <mergeCell ref="BQ44:BT44"/>
    <mergeCell ref="BQ46:BT46"/>
    <mergeCell ref="BU44:BX44"/>
    <mergeCell ref="BU46:BX46"/>
    <mergeCell ref="BY44:CB44"/>
    <mergeCell ref="BY46:CB46"/>
    <mergeCell ref="CC44:CF44"/>
    <mergeCell ref="CC46:CF46"/>
    <mergeCell ref="BM45:BP45"/>
    <mergeCell ref="BQ45:BT45"/>
    <mergeCell ref="BU45:BX45"/>
    <mergeCell ref="BY45:CB45"/>
    <mergeCell ref="CC45:CF45"/>
    <mergeCell ref="CG44:CJ44"/>
    <mergeCell ref="CG46:CJ46"/>
    <mergeCell ref="CK44:CN44"/>
    <mergeCell ref="CK46:CN46"/>
    <mergeCell ref="D91:G91"/>
    <mergeCell ref="H91:K91"/>
    <mergeCell ref="D92:G92"/>
    <mergeCell ref="D93:G93"/>
    <mergeCell ref="H92:K92"/>
    <mergeCell ref="H93:K93"/>
    <mergeCell ref="L91:O91"/>
    <mergeCell ref="L92:O92"/>
    <mergeCell ref="L93:O93"/>
    <mergeCell ref="AF93:AI93"/>
    <mergeCell ref="AW91:AZ91"/>
    <mergeCell ref="AW92:AZ92"/>
    <mergeCell ref="AW93:AZ93"/>
    <mergeCell ref="BI91:BL91"/>
    <mergeCell ref="BI92:BL92"/>
    <mergeCell ref="BI93:BL93"/>
    <mergeCell ref="BU91:BX91"/>
    <mergeCell ref="BU92:BX92"/>
    <mergeCell ref="BU93:BX93"/>
    <mergeCell ref="CG91:CJ91"/>
    <mergeCell ref="P93:S93"/>
    <mergeCell ref="T93:W93"/>
    <mergeCell ref="P92:S92"/>
    <mergeCell ref="T91:W91"/>
    <mergeCell ref="T92:W92"/>
    <mergeCell ref="X91:AA91"/>
    <mergeCell ref="X92:AA92"/>
    <mergeCell ref="AB91:AE91"/>
    <mergeCell ref="AB92:AE92"/>
    <mergeCell ref="AF91:AI91"/>
    <mergeCell ref="AF92:AI92"/>
    <mergeCell ref="AJ91:AM91"/>
    <mergeCell ref="AJ92:AM92"/>
    <mergeCell ref="AN91:AQ91"/>
    <mergeCell ref="AN92:AQ92"/>
    <mergeCell ref="AR91:AU91"/>
    <mergeCell ref="AR92:AU92"/>
    <mergeCell ref="AW94:AZ94"/>
    <mergeCell ref="BA91:BD91"/>
    <mergeCell ref="BA92:BD92"/>
    <mergeCell ref="BA93:BD93"/>
    <mergeCell ref="BA94:BD94"/>
    <mergeCell ref="BE91:BH91"/>
    <mergeCell ref="BE92:BH92"/>
    <mergeCell ref="BE93:BH93"/>
    <mergeCell ref="BE94:BH94"/>
    <mergeCell ref="BI94:BL94"/>
    <mergeCell ref="BM91:BP91"/>
    <mergeCell ref="BM92:BP92"/>
    <mergeCell ref="BM93:BP93"/>
    <mergeCell ref="BM94:BP94"/>
    <mergeCell ref="BQ93:BT93"/>
    <mergeCell ref="BQ94:BT94"/>
    <mergeCell ref="BQ91:BT91"/>
    <mergeCell ref="BQ92:BT92"/>
    <mergeCell ref="CO91:CR91"/>
    <mergeCell ref="CO92:CR92"/>
    <mergeCell ref="CO93:CR93"/>
    <mergeCell ref="CO94:CR94"/>
    <mergeCell ref="BU94:BX94"/>
    <mergeCell ref="BY91:CB91"/>
    <mergeCell ref="BY92:CB92"/>
    <mergeCell ref="BY93:CB93"/>
    <mergeCell ref="BY94:CB94"/>
    <mergeCell ref="CC91:CF91"/>
    <mergeCell ref="CC92:CF92"/>
    <mergeCell ref="CC93:CF93"/>
    <mergeCell ref="CC94:CF94"/>
    <mergeCell ref="CS91:CV91"/>
    <mergeCell ref="CS92:CV92"/>
    <mergeCell ref="CS93:CV93"/>
    <mergeCell ref="CS94:CV94"/>
    <mergeCell ref="D133:G133"/>
    <mergeCell ref="H133:K133"/>
    <mergeCell ref="L133:O133"/>
    <mergeCell ref="P133:S133"/>
    <mergeCell ref="T133:W133"/>
    <mergeCell ref="X133:AA133"/>
    <mergeCell ref="AB133:AE133"/>
    <mergeCell ref="AF133:AI133"/>
    <mergeCell ref="AJ133:AM133"/>
    <mergeCell ref="AN133:AQ133"/>
    <mergeCell ref="AS133:AV133"/>
    <mergeCell ref="BU133:BX133"/>
    <mergeCell ref="BY133:CB133"/>
    <mergeCell ref="CG92:CJ92"/>
    <mergeCell ref="CG93:CJ93"/>
    <mergeCell ref="CG94:CJ94"/>
    <mergeCell ref="CK91:CN91"/>
    <mergeCell ref="CK92:CN92"/>
    <mergeCell ref="CK93:CN93"/>
    <mergeCell ref="CK94:CN94"/>
    <mergeCell ref="X135:AA135"/>
    <mergeCell ref="AB135:AE135"/>
    <mergeCell ref="AF135:AI135"/>
    <mergeCell ref="AJ135:AM135"/>
    <mergeCell ref="AW133:AZ133"/>
    <mergeCell ref="BA133:BD133"/>
    <mergeCell ref="BE133:BH133"/>
    <mergeCell ref="AS134:AV134"/>
    <mergeCell ref="AS135:AV135"/>
    <mergeCell ref="BI133:BL133"/>
    <mergeCell ref="BM133:BP133"/>
    <mergeCell ref="BQ133:BT133"/>
    <mergeCell ref="AW134:AZ134"/>
    <mergeCell ref="BA134:BD134"/>
    <mergeCell ref="BE134:BH134"/>
    <mergeCell ref="BI134:BL134"/>
    <mergeCell ref="BM134:BP134"/>
    <mergeCell ref="BQ134:BT134"/>
    <mergeCell ref="AW136:AZ136"/>
    <mergeCell ref="BA136:BD136"/>
    <mergeCell ref="BE136:BH136"/>
    <mergeCell ref="BI136:BL136"/>
    <mergeCell ref="BM136:BP136"/>
    <mergeCell ref="BQ136:BT136"/>
    <mergeCell ref="BU134:BX134"/>
    <mergeCell ref="BY134:CB134"/>
    <mergeCell ref="AW135:AZ135"/>
    <mergeCell ref="BA135:BD135"/>
    <mergeCell ref="BE135:BH135"/>
    <mergeCell ref="BI135:BL135"/>
    <mergeCell ref="BM135:BP135"/>
    <mergeCell ref="BQ135:BT135"/>
    <mergeCell ref="BU135:BX135"/>
    <mergeCell ref="BY135:CB135"/>
    <mergeCell ref="BU136:BX136"/>
    <mergeCell ref="BY136:CB136"/>
    <mergeCell ref="BY143:CB147"/>
    <mergeCell ref="D177:G177"/>
    <mergeCell ref="H177:K177"/>
    <mergeCell ref="L177:O177"/>
    <mergeCell ref="P177:S177"/>
    <mergeCell ref="T177:W177"/>
    <mergeCell ref="X177:AA177"/>
    <mergeCell ref="AB177:AE177"/>
    <mergeCell ref="AF177:AI177"/>
    <mergeCell ref="AJ177:AM177"/>
    <mergeCell ref="AF174:AI174"/>
    <mergeCell ref="H175:K175"/>
    <mergeCell ref="L175:O175"/>
    <mergeCell ref="P175:S175"/>
    <mergeCell ref="T175:W175"/>
    <mergeCell ref="X175:AA175"/>
    <mergeCell ref="AB175:AE175"/>
    <mergeCell ref="BY175:CB175"/>
    <mergeCell ref="AF176:AI176"/>
    <mergeCell ref="AJ143:AM147"/>
    <mergeCell ref="AN143:AQ147"/>
    <mergeCell ref="AW143:AZ147"/>
    <mergeCell ref="BA143:BD147"/>
    <mergeCell ref="BE143:BH147"/>
    <mergeCell ref="BI143:BL147"/>
    <mergeCell ref="BM143:BP147"/>
    <mergeCell ref="BQ143:BT147"/>
    <mergeCell ref="BU143:BX147"/>
    <mergeCell ref="X180:AA180"/>
    <mergeCell ref="AB180:AE180"/>
    <mergeCell ref="AF180:AI180"/>
    <mergeCell ref="AJ180:AM180"/>
    <mergeCell ref="D143:G147"/>
    <mergeCell ref="H143:K147"/>
    <mergeCell ref="L143:O147"/>
    <mergeCell ref="AN179:AQ179"/>
    <mergeCell ref="D178:G178"/>
    <mergeCell ref="H178:K178"/>
    <mergeCell ref="L178:O178"/>
    <mergeCell ref="P178:S178"/>
    <mergeCell ref="T178:W178"/>
    <mergeCell ref="X178:AA178"/>
    <mergeCell ref="AB178:AE178"/>
    <mergeCell ref="AF178:AI178"/>
    <mergeCell ref="AJ178:AM178"/>
    <mergeCell ref="AN177:AQ177"/>
    <mergeCell ref="AF175:AI175"/>
    <mergeCell ref="AJ174:AM174"/>
    <mergeCell ref="AN174:AQ174"/>
    <mergeCell ref="X143:AA147"/>
    <mergeCell ref="AB143:AE147"/>
    <mergeCell ref="AF143:AI147"/>
    <mergeCell ref="AN180:AQ180"/>
    <mergeCell ref="AS177:AV177"/>
    <mergeCell ref="AW177:AZ177"/>
    <mergeCell ref="BA177:BD177"/>
    <mergeCell ref="BE177:BH177"/>
    <mergeCell ref="BI177:BL177"/>
    <mergeCell ref="BM177:BP177"/>
    <mergeCell ref="BQ177:BT177"/>
    <mergeCell ref="BU177:BX177"/>
    <mergeCell ref="AS178:AV178"/>
    <mergeCell ref="AW178:AZ178"/>
    <mergeCell ref="BA178:BD178"/>
    <mergeCell ref="BE178:BH178"/>
    <mergeCell ref="BI178:BL178"/>
    <mergeCell ref="BM178:BP178"/>
    <mergeCell ref="BQ178:BT178"/>
    <mergeCell ref="BU178:BX178"/>
    <mergeCell ref="AS180:AV180"/>
    <mergeCell ref="AW180:AZ180"/>
    <mergeCell ref="BA180:BD180"/>
    <mergeCell ref="BE180:BH180"/>
    <mergeCell ref="BI180:BL180"/>
    <mergeCell ref="BM180:BP180"/>
    <mergeCell ref="BQ180:BT180"/>
    <mergeCell ref="AS179:AV179"/>
    <mergeCell ref="AW179:AZ179"/>
    <mergeCell ref="BA179:BD179"/>
    <mergeCell ref="BE179:BH179"/>
    <mergeCell ref="BI179:BL179"/>
    <mergeCell ref="BM179:BP179"/>
    <mergeCell ref="BQ179:BT179"/>
    <mergeCell ref="BU179:BX179"/>
    <mergeCell ref="BY179:CB179"/>
    <mergeCell ref="BU180:BX180"/>
    <mergeCell ref="BY180:CB180"/>
    <mergeCell ref="CC180:CF180"/>
    <mergeCell ref="CG180:CJ180"/>
    <mergeCell ref="CC179:CF179"/>
    <mergeCell ref="CG179:CJ179"/>
    <mergeCell ref="CC178:CF178"/>
    <mergeCell ref="CG178:CJ178"/>
    <mergeCell ref="CC177:CF177"/>
    <mergeCell ref="CG177:CJ177"/>
    <mergeCell ref="BY178:CB178"/>
    <mergeCell ref="BY177:CB177"/>
    <mergeCell ref="AB224:AE224"/>
    <mergeCell ref="AF224:AI224"/>
    <mergeCell ref="AJ224:AM224"/>
    <mergeCell ref="AN222:AQ222"/>
    <mergeCell ref="D223:G223"/>
    <mergeCell ref="H223:K223"/>
    <mergeCell ref="L223:O223"/>
    <mergeCell ref="P223:S223"/>
    <mergeCell ref="T223:W223"/>
    <mergeCell ref="X223:AA223"/>
    <mergeCell ref="AB223:AE223"/>
    <mergeCell ref="AF223:AI223"/>
    <mergeCell ref="AJ223:AM223"/>
    <mergeCell ref="AN223:AQ223"/>
    <mergeCell ref="D222:G222"/>
    <mergeCell ref="H222:K222"/>
    <mergeCell ref="L222:O222"/>
    <mergeCell ref="P222:S222"/>
    <mergeCell ref="T222:W222"/>
    <mergeCell ref="X222:AA222"/>
    <mergeCell ref="AB222:AE222"/>
    <mergeCell ref="AF222:AI222"/>
    <mergeCell ref="AJ222:AM222"/>
    <mergeCell ref="BA222:BD222"/>
    <mergeCell ref="BE222:BH222"/>
    <mergeCell ref="BI222:BL222"/>
    <mergeCell ref="BM222:BP222"/>
    <mergeCell ref="BQ222:BT222"/>
    <mergeCell ref="BU222:BX222"/>
    <mergeCell ref="BY222:CB222"/>
    <mergeCell ref="AN224:AQ224"/>
    <mergeCell ref="D225:G225"/>
    <mergeCell ref="H225:K225"/>
    <mergeCell ref="L225:O225"/>
    <mergeCell ref="P225:S225"/>
    <mergeCell ref="T225:W225"/>
    <mergeCell ref="X225:AA225"/>
    <mergeCell ref="AB225:AE225"/>
    <mergeCell ref="AF225:AI225"/>
    <mergeCell ref="AJ225:AM225"/>
    <mergeCell ref="AN225:AQ225"/>
    <mergeCell ref="D224:G224"/>
    <mergeCell ref="H224:K224"/>
    <mergeCell ref="L224:O224"/>
    <mergeCell ref="P224:S224"/>
    <mergeCell ref="T224:W224"/>
    <mergeCell ref="X224:AA224"/>
    <mergeCell ref="CC225:CF225"/>
    <mergeCell ref="CG225:CJ225"/>
    <mergeCell ref="AS224:AV224"/>
    <mergeCell ref="AW224:AZ224"/>
    <mergeCell ref="BA224:BD224"/>
    <mergeCell ref="BE224:BH224"/>
    <mergeCell ref="BI224:BL224"/>
    <mergeCell ref="BM224:BP224"/>
    <mergeCell ref="BQ224:BT224"/>
    <mergeCell ref="BU224:BX224"/>
    <mergeCell ref="BY224:CB224"/>
    <mergeCell ref="AS225:AV225"/>
    <mergeCell ref="AW225:AZ225"/>
    <mergeCell ref="BA225:BD225"/>
    <mergeCell ref="BE225:BH225"/>
    <mergeCell ref="BI225:BL225"/>
    <mergeCell ref="BM225:BP225"/>
    <mergeCell ref="BQ225:BT225"/>
    <mergeCell ref="BU225:BX225"/>
    <mergeCell ref="BY225:CB225"/>
    <mergeCell ref="CK224:CN224"/>
    <mergeCell ref="CK225:CN225"/>
    <mergeCell ref="D47:G47"/>
    <mergeCell ref="H47:K47"/>
    <mergeCell ref="L47:O47"/>
    <mergeCell ref="P47:S47"/>
    <mergeCell ref="T47:W47"/>
    <mergeCell ref="X47:AA47"/>
    <mergeCell ref="AB47:AE47"/>
    <mergeCell ref="AF47:AI47"/>
    <mergeCell ref="AJ47:AM47"/>
    <mergeCell ref="AN47:AQ47"/>
    <mergeCell ref="AR47:AU47"/>
    <mergeCell ref="AW47:AZ47"/>
    <mergeCell ref="BA47:BD47"/>
    <mergeCell ref="BE47:BH47"/>
    <mergeCell ref="BI47:BL47"/>
    <mergeCell ref="BM47:BP47"/>
    <mergeCell ref="BQ47:BT47"/>
    <mergeCell ref="BU47:BX47"/>
    <mergeCell ref="BY47:CB47"/>
    <mergeCell ref="CC47:CF47"/>
    <mergeCell ref="CC224:CF224"/>
    <mergeCell ref="CG224:CJ224"/>
    <mergeCell ref="CG47:CJ47"/>
    <mergeCell ref="CK47:CN47"/>
    <mergeCell ref="B44:C45"/>
    <mergeCell ref="B46:C47"/>
    <mergeCell ref="B91:C92"/>
    <mergeCell ref="B93:C94"/>
    <mergeCell ref="B133:C134"/>
    <mergeCell ref="CK222:CN222"/>
    <mergeCell ref="CK223:CN223"/>
    <mergeCell ref="CC222:CF222"/>
    <mergeCell ref="CG222:CJ222"/>
    <mergeCell ref="AS223:AV223"/>
    <mergeCell ref="AW223:AZ223"/>
    <mergeCell ref="BA223:BD223"/>
    <mergeCell ref="BE223:BH223"/>
    <mergeCell ref="BI223:BL223"/>
    <mergeCell ref="BM223:BP223"/>
    <mergeCell ref="BQ223:BT223"/>
    <mergeCell ref="BU223:BX223"/>
    <mergeCell ref="BY223:CB223"/>
    <mergeCell ref="CC223:CF223"/>
    <mergeCell ref="CG223:CJ223"/>
    <mergeCell ref="AS222:AV222"/>
    <mergeCell ref="AW222:AZ222"/>
    <mergeCell ref="B185:W185"/>
    <mergeCell ref="B186:W186"/>
    <mergeCell ref="B182:W182"/>
    <mergeCell ref="B183:W183"/>
    <mergeCell ref="B135:C136"/>
    <mergeCell ref="B177:C178"/>
    <mergeCell ref="B179:C180"/>
    <mergeCell ref="B222:C223"/>
    <mergeCell ref="B224:C225"/>
    <mergeCell ref="D180:G180"/>
    <mergeCell ref="H180:K180"/>
    <mergeCell ref="L180:O180"/>
    <mergeCell ref="P180:S180"/>
    <mergeCell ref="T180:W180"/>
    <mergeCell ref="P135:S135"/>
    <mergeCell ref="T135:W135"/>
    <mergeCell ref="T221:W221"/>
  </mergeCells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F177"/>
  <sheetViews>
    <sheetView topLeftCell="A64" zoomScale="80" zoomScaleNormal="80" workbookViewId="0">
      <selection activeCell="J145" sqref="J145"/>
    </sheetView>
  </sheetViews>
  <sheetFormatPr defaultRowHeight="15" x14ac:dyDescent="0.25"/>
  <cols>
    <col min="1" max="1" width="4.42578125" style="25" bestFit="1" customWidth="1"/>
    <col min="2" max="2" width="25.85546875" style="25" bestFit="1" customWidth="1"/>
    <col min="3" max="3" width="11.85546875" style="25" bestFit="1" customWidth="1"/>
    <col min="4" max="4" width="2.28515625" style="25" bestFit="1" customWidth="1"/>
    <col min="5" max="6" width="3.42578125" style="25" bestFit="1" customWidth="1"/>
    <col min="7" max="18" width="2.28515625" style="25" bestFit="1" customWidth="1"/>
    <col min="19" max="19" width="3.42578125" style="25" bestFit="1" customWidth="1"/>
    <col min="20" max="21" width="2.28515625" style="25" bestFit="1" customWidth="1"/>
    <col min="22" max="22" width="3.42578125" style="25" bestFit="1" customWidth="1"/>
    <col min="23" max="25" width="2.28515625" style="25" bestFit="1" customWidth="1"/>
    <col min="26" max="26" width="3.42578125" style="25" bestFit="1" customWidth="1"/>
    <col min="27" max="31" width="2.28515625" style="25" bestFit="1" customWidth="1"/>
    <col min="32" max="32" width="3.42578125" style="25" bestFit="1" customWidth="1"/>
    <col min="33" max="36" width="2.28515625" style="25" bestFit="1" customWidth="1"/>
    <col min="37" max="37" width="3.42578125" style="25" bestFit="1" customWidth="1"/>
    <col min="38" max="41" width="2.28515625" style="25" bestFit="1" customWidth="1"/>
    <col min="42" max="42" width="3.42578125" style="25" bestFit="1" customWidth="1"/>
    <col min="43" max="46" width="2.28515625" style="25" bestFit="1" customWidth="1"/>
    <col min="47" max="47" width="3.42578125" style="25" bestFit="1" customWidth="1"/>
    <col min="48" max="53" width="2.28515625" style="25" bestFit="1" customWidth="1"/>
    <col min="54" max="54" width="3.42578125" style="25" bestFit="1" customWidth="1"/>
    <col min="55" max="62" width="2.28515625" style="25" bestFit="1" customWidth="1"/>
    <col min="63" max="63" width="3.42578125" style="25" bestFit="1" customWidth="1"/>
    <col min="64" max="65" width="2.28515625" style="25" bestFit="1" customWidth="1"/>
    <col min="66" max="66" width="3.42578125" style="25" bestFit="1" customWidth="1"/>
    <col min="67" max="72" width="2.28515625" style="25" bestFit="1" customWidth="1"/>
    <col min="73" max="73" width="3.42578125" style="25" bestFit="1" customWidth="1"/>
    <col min="74" max="75" width="2.28515625" style="25" bestFit="1" customWidth="1"/>
    <col min="76" max="76" width="3.42578125" style="25" bestFit="1" customWidth="1"/>
    <col min="77" max="77" width="2.28515625" style="25" bestFit="1" customWidth="1"/>
    <col min="78" max="78" width="3.42578125" style="25" bestFit="1" customWidth="1"/>
    <col min="79" max="82" width="2.28515625" style="25" bestFit="1" customWidth="1"/>
    <col min="83" max="83" width="3.42578125" style="25" bestFit="1" customWidth="1"/>
    <col min="84" max="87" width="2.28515625" style="25" bestFit="1" customWidth="1"/>
    <col min="88" max="88" width="3.42578125" style="25" bestFit="1" customWidth="1"/>
    <col min="89" max="90" width="2.28515625" style="25" bestFit="1" customWidth="1"/>
    <col min="91" max="91" width="3.42578125" style="25" bestFit="1" customWidth="1"/>
    <col min="92" max="96" width="2.28515625" style="25" bestFit="1" customWidth="1"/>
    <col min="97" max="98" width="3.42578125" style="25" bestFit="1" customWidth="1"/>
    <col min="99" max="102" width="2.28515625" style="25" bestFit="1" customWidth="1"/>
    <col min="103" max="103" width="3.42578125" style="25" bestFit="1" customWidth="1"/>
    <col min="104" max="107" width="2.28515625" style="25" bestFit="1" customWidth="1"/>
    <col min="108" max="108" width="3.42578125" style="25" bestFit="1" customWidth="1"/>
    <col min="109" max="112" width="2.28515625" style="25" bestFit="1" customWidth="1"/>
    <col min="113" max="113" width="3.42578125" style="25" bestFit="1" customWidth="1"/>
    <col min="114" max="124" width="2.28515625" style="25" bestFit="1" customWidth="1"/>
    <col min="125" max="134" width="2.140625" style="25" bestFit="1" customWidth="1"/>
    <col min="135" max="135" width="3.140625" style="25" bestFit="1" customWidth="1"/>
    <col min="136" max="137" width="2.85546875" style="25" customWidth="1"/>
    <col min="138" max="138" width="3" style="25" customWidth="1"/>
    <col min="139" max="139" width="2.85546875" style="25" customWidth="1"/>
    <col min="140" max="16384" width="9.140625" style="25"/>
  </cols>
  <sheetData>
    <row r="2" spans="1:119" x14ac:dyDescent="0.25">
      <c r="A2" s="397" t="s">
        <v>752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  <c r="CB2" s="397"/>
      <c r="CC2" s="397"/>
      <c r="CD2" s="397"/>
      <c r="CE2" s="397"/>
      <c r="CF2" s="397"/>
      <c r="CG2" s="397"/>
      <c r="CH2" s="397"/>
      <c r="CI2" s="397"/>
      <c r="CJ2" s="397"/>
      <c r="CK2" s="397"/>
      <c r="CL2" s="397"/>
      <c r="CM2" s="397"/>
      <c r="CN2" s="397"/>
      <c r="CO2" s="397"/>
      <c r="CP2" s="397"/>
      <c r="CQ2" s="397"/>
      <c r="CR2" s="397"/>
      <c r="CS2" s="397"/>
      <c r="CT2" s="397"/>
      <c r="CU2" s="397"/>
      <c r="CV2" s="397"/>
      <c r="CW2" s="397"/>
      <c r="CX2" s="397"/>
      <c r="CY2" s="397"/>
      <c r="CZ2" s="397"/>
      <c r="DA2" s="397"/>
      <c r="DB2" s="397"/>
      <c r="DC2" s="397"/>
      <c r="DD2" s="397"/>
      <c r="DE2" s="397"/>
      <c r="DF2" s="397"/>
      <c r="DG2" s="397"/>
      <c r="DH2" s="397"/>
      <c r="DI2" s="397"/>
      <c r="DJ2" s="397"/>
      <c r="DK2" s="397"/>
      <c r="DL2" s="397"/>
      <c r="DM2" s="397"/>
      <c r="DN2" s="397"/>
      <c r="DO2" s="397"/>
    </row>
    <row r="3" spans="1:119" x14ac:dyDescent="0.25">
      <c r="A3" s="397" t="s">
        <v>756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  <c r="CB3" s="397"/>
      <c r="CC3" s="397"/>
      <c r="CD3" s="397"/>
      <c r="CE3" s="397"/>
      <c r="CF3" s="397"/>
      <c r="CG3" s="397"/>
      <c r="CH3" s="397"/>
      <c r="CI3" s="397"/>
      <c r="CJ3" s="397"/>
      <c r="CK3" s="397"/>
      <c r="CL3" s="397"/>
      <c r="CM3" s="397"/>
      <c r="CN3" s="397"/>
      <c r="CO3" s="397"/>
      <c r="CP3" s="397"/>
      <c r="CQ3" s="397"/>
      <c r="CR3" s="397"/>
      <c r="CS3" s="397"/>
      <c r="CT3" s="397"/>
      <c r="CU3" s="397"/>
      <c r="CV3" s="397"/>
      <c r="CW3" s="397"/>
      <c r="CX3" s="397"/>
      <c r="CY3" s="397"/>
      <c r="CZ3" s="397"/>
      <c r="DA3" s="397"/>
      <c r="DB3" s="397"/>
      <c r="DC3" s="397"/>
      <c r="DD3" s="397"/>
      <c r="DE3" s="397"/>
      <c r="DF3" s="397"/>
      <c r="DG3" s="397"/>
      <c r="DH3" s="397"/>
      <c r="DI3" s="397"/>
      <c r="DJ3" s="397"/>
      <c r="DK3" s="397"/>
      <c r="DL3" s="397"/>
      <c r="DM3" s="397"/>
      <c r="DN3" s="397"/>
      <c r="DO3" s="397"/>
    </row>
    <row r="4" spans="1:119" ht="14.25" customHeight="1" x14ac:dyDescent="0.25"/>
    <row r="5" spans="1:119" x14ac:dyDescent="0.25">
      <c r="B5" s="378" t="s">
        <v>86</v>
      </c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379"/>
      <c r="BH5" s="379"/>
      <c r="BI5" s="379"/>
      <c r="BJ5" s="379"/>
      <c r="BK5" s="379"/>
      <c r="BL5" s="379"/>
      <c r="BM5" s="379"/>
      <c r="BN5" s="379"/>
      <c r="BO5" s="379"/>
      <c r="BP5" s="379"/>
      <c r="BQ5" s="379"/>
      <c r="BR5" s="379"/>
      <c r="BS5" s="379"/>
      <c r="BT5" s="379"/>
      <c r="BU5" s="379"/>
      <c r="BV5" s="379"/>
      <c r="BW5" s="379"/>
      <c r="BX5" s="379"/>
      <c r="BY5" s="379"/>
      <c r="BZ5" s="379"/>
      <c r="CA5" s="379"/>
      <c r="CB5" s="379"/>
      <c r="CC5" s="379"/>
      <c r="CD5" s="379"/>
      <c r="CE5" s="379"/>
      <c r="CF5" s="379"/>
      <c r="CG5" s="379"/>
      <c r="CH5" s="379"/>
      <c r="CI5" s="379"/>
      <c r="CJ5" s="379"/>
      <c r="CK5" s="379"/>
      <c r="CL5" s="379"/>
      <c r="CM5" s="379"/>
      <c r="CN5" s="379"/>
      <c r="CO5" s="379"/>
      <c r="CP5" s="379"/>
      <c r="CQ5" s="379"/>
      <c r="CR5" s="379"/>
      <c r="CS5" s="379"/>
      <c r="CT5" s="379"/>
      <c r="CU5" s="379"/>
      <c r="CV5" s="379"/>
      <c r="CW5" s="379"/>
      <c r="CX5" s="379"/>
      <c r="CY5" s="379"/>
      <c r="CZ5" s="379"/>
      <c r="DA5" s="379"/>
      <c r="DB5" s="379"/>
      <c r="DC5" s="379"/>
      <c r="DD5" s="379"/>
      <c r="DE5" s="379"/>
      <c r="DF5" s="379"/>
      <c r="DG5" s="379"/>
      <c r="DH5" s="379"/>
      <c r="DI5" s="379"/>
      <c r="DJ5" s="380"/>
    </row>
    <row r="6" spans="1:119" ht="15.75" customHeight="1" x14ac:dyDescent="0.25">
      <c r="B6" s="398" t="s">
        <v>751</v>
      </c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399"/>
      <c r="BC6" s="399"/>
      <c r="BD6" s="399"/>
      <c r="BE6" s="399"/>
      <c r="BF6" s="399"/>
      <c r="BG6" s="399"/>
      <c r="BH6" s="399"/>
      <c r="BI6" s="399"/>
      <c r="BJ6" s="399"/>
      <c r="BK6" s="399"/>
      <c r="BL6" s="399"/>
      <c r="BM6" s="399"/>
      <c r="BN6" s="399"/>
      <c r="BO6" s="399"/>
      <c r="BP6" s="399"/>
      <c r="BQ6" s="399"/>
      <c r="BR6" s="399"/>
      <c r="BS6" s="399"/>
      <c r="BT6" s="399"/>
      <c r="BU6" s="399"/>
      <c r="BV6" s="399"/>
      <c r="BW6" s="399"/>
      <c r="BX6" s="399"/>
      <c r="BY6" s="399"/>
      <c r="BZ6" s="399"/>
      <c r="CA6" s="399"/>
      <c r="CB6" s="399"/>
      <c r="CC6" s="399"/>
      <c r="CD6" s="399"/>
      <c r="CE6" s="399"/>
      <c r="CF6" s="399"/>
      <c r="CG6" s="399"/>
      <c r="CH6" s="399"/>
      <c r="CI6" s="399"/>
      <c r="CJ6" s="399"/>
      <c r="CK6" s="399"/>
      <c r="CL6" s="399"/>
      <c r="CM6" s="399"/>
      <c r="CN6" s="399"/>
      <c r="CO6" s="399"/>
      <c r="CP6" s="399"/>
      <c r="CQ6" s="399"/>
      <c r="CR6" s="399"/>
      <c r="CS6" s="399"/>
      <c r="CT6" s="399"/>
      <c r="CU6" s="399"/>
      <c r="CV6" s="399"/>
      <c r="CW6" s="399"/>
      <c r="CX6" s="399"/>
      <c r="CY6" s="399"/>
      <c r="CZ6" s="399"/>
      <c r="DA6" s="399"/>
      <c r="DB6" s="399"/>
      <c r="DC6" s="399"/>
      <c r="DD6" s="399"/>
      <c r="DE6" s="399"/>
      <c r="DF6" s="399"/>
      <c r="DG6" s="399"/>
      <c r="DH6" s="399"/>
      <c r="DI6" s="399"/>
      <c r="DJ6" s="400"/>
    </row>
    <row r="7" spans="1:119" ht="15.75" customHeight="1" x14ac:dyDescent="0.25">
      <c r="B7" s="33"/>
      <c r="C7" s="34"/>
      <c r="D7" s="369" t="s">
        <v>91</v>
      </c>
      <c r="E7" s="370"/>
      <c r="F7" s="370"/>
      <c r="G7" s="370"/>
      <c r="H7" s="371"/>
      <c r="I7" s="369" t="s">
        <v>92</v>
      </c>
      <c r="J7" s="370"/>
      <c r="K7" s="370"/>
      <c r="L7" s="370"/>
      <c r="M7" s="371"/>
      <c r="N7" s="369" t="s">
        <v>93</v>
      </c>
      <c r="O7" s="370"/>
      <c r="P7" s="370"/>
      <c r="Q7" s="370"/>
      <c r="R7" s="371"/>
      <c r="S7" s="369" t="s">
        <v>94</v>
      </c>
      <c r="T7" s="370"/>
      <c r="U7" s="370"/>
      <c r="V7" s="370"/>
      <c r="W7" s="371"/>
      <c r="X7" s="369" t="s">
        <v>95</v>
      </c>
      <c r="Y7" s="370"/>
      <c r="Z7" s="370"/>
      <c r="AA7" s="370"/>
      <c r="AB7" s="371"/>
      <c r="AC7" s="369" t="s">
        <v>96</v>
      </c>
      <c r="AD7" s="370"/>
      <c r="AE7" s="370"/>
      <c r="AF7" s="370"/>
      <c r="AG7" s="371"/>
      <c r="AH7" s="369" t="s">
        <v>97</v>
      </c>
      <c r="AI7" s="370"/>
      <c r="AJ7" s="370"/>
      <c r="AK7" s="370"/>
      <c r="AL7" s="371"/>
      <c r="AM7" s="369" t="s">
        <v>98</v>
      </c>
      <c r="AN7" s="370"/>
      <c r="AO7" s="370"/>
      <c r="AP7" s="370"/>
      <c r="AQ7" s="371"/>
      <c r="AR7" s="369" t="s">
        <v>99</v>
      </c>
      <c r="AS7" s="370"/>
      <c r="AT7" s="370"/>
      <c r="AU7" s="370"/>
      <c r="AV7" s="371"/>
      <c r="AW7" s="369" t="s">
        <v>100</v>
      </c>
      <c r="AX7" s="370"/>
      <c r="AY7" s="370"/>
      <c r="AZ7" s="370"/>
      <c r="BA7" s="371"/>
      <c r="BB7" s="369" t="s">
        <v>101</v>
      </c>
      <c r="BC7" s="370"/>
      <c r="BD7" s="370"/>
      <c r="BE7" s="370"/>
      <c r="BF7" s="371"/>
      <c r="BG7" s="401"/>
      <c r="BH7" s="369" t="s">
        <v>107</v>
      </c>
      <c r="BI7" s="370"/>
      <c r="BJ7" s="370"/>
      <c r="BK7" s="370"/>
      <c r="BL7" s="371"/>
      <c r="BM7" s="369" t="s">
        <v>108</v>
      </c>
      <c r="BN7" s="370"/>
      <c r="BO7" s="370"/>
      <c r="BP7" s="370"/>
      <c r="BQ7" s="371"/>
      <c r="BR7" s="369" t="s">
        <v>109</v>
      </c>
      <c r="BS7" s="370"/>
      <c r="BT7" s="370"/>
      <c r="BU7" s="370"/>
      <c r="BV7" s="371"/>
      <c r="BW7" s="369" t="s">
        <v>110</v>
      </c>
      <c r="BX7" s="370"/>
      <c r="BY7" s="370"/>
      <c r="BZ7" s="370"/>
      <c r="CA7" s="371"/>
      <c r="CB7" s="369" t="s">
        <v>111</v>
      </c>
      <c r="CC7" s="370"/>
      <c r="CD7" s="370"/>
      <c r="CE7" s="370"/>
      <c r="CF7" s="371"/>
      <c r="CG7" s="369" t="s">
        <v>112</v>
      </c>
      <c r="CH7" s="370"/>
      <c r="CI7" s="370"/>
      <c r="CJ7" s="370"/>
      <c r="CK7" s="371"/>
      <c r="CL7" s="369" t="s">
        <v>113</v>
      </c>
      <c r="CM7" s="370"/>
      <c r="CN7" s="370"/>
      <c r="CO7" s="370"/>
      <c r="CP7" s="371"/>
      <c r="CQ7" s="369" t="s">
        <v>114</v>
      </c>
      <c r="CR7" s="370"/>
      <c r="CS7" s="370"/>
      <c r="CT7" s="370"/>
      <c r="CU7" s="371"/>
      <c r="CV7" s="369" t="s">
        <v>115</v>
      </c>
      <c r="CW7" s="370"/>
      <c r="CX7" s="370"/>
      <c r="CY7" s="370"/>
      <c r="CZ7" s="371"/>
      <c r="DA7" s="369" t="s">
        <v>116</v>
      </c>
      <c r="DB7" s="370"/>
      <c r="DC7" s="370"/>
      <c r="DD7" s="370"/>
      <c r="DE7" s="371"/>
      <c r="DF7" s="369" t="s">
        <v>120</v>
      </c>
      <c r="DG7" s="370"/>
      <c r="DH7" s="370"/>
      <c r="DI7" s="370"/>
      <c r="DJ7" s="371"/>
    </row>
    <row r="8" spans="1:119" ht="15.75" customHeight="1" x14ac:dyDescent="0.25">
      <c r="B8" s="33"/>
      <c r="C8" s="34"/>
      <c r="D8" s="372"/>
      <c r="E8" s="373"/>
      <c r="F8" s="373"/>
      <c r="G8" s="373"/>
      <c r="H8" s="374"/>
      <c r="I8" s="372"/>
      <c r="J8" s="373"/>
      <c r="K8" s="373"/>
      <c r="L8" s="373"/>
      <c r="M8" s="374"/>
      <c r="N8" s="372"/>
      <c r="O8" s="373"/>
      <c r="P8" s="373"/>
      <c r="Q8" s="373"/>
      <c r="R8" s="374"/>
      <c r="S8" s="372"/>
      <c r="T8" s="373"/>
      <c r="U8" s="373"/>
      <c r="V8" s="373"/>
      <c r="W8" s="374"/>
      <c r="X8" s="372"/>
      <c r="Y8" s="373"/>
      <c r="Z8" s="373"/>
      <c r="AA8" s="373"/>
      <c r="AB8" s="374"/>
      <c r="AC8" s="372"/>
      <c r="AD8" s="373"/>
      <c r="AE8" s="373"/>
      <c r="AF8" s="373"/>
      <c r="AG8" s="374"/>
      <c r="AH8" s="372"/>
      <c r="AI8" s="373"/>
      <c r="AJ8" s="373"/>
      <c r="AK8" s="373"/>
      <c r="AL8" s="374"/>
      <c r="AM8" s="372"/>
      <c r="AN8" s="373"/>
      <c r="AO8" s="373"/>
      <c r="AP8" s="373"/>
      <c r="AQ8" s="374"/>
      <c r="AR8" s="372"/>
      <c r="AS8" s="373"/>
      <c r="AT8" s="373"/>
      <c r="AU8" s="373"/>
      <c r="AV8" s="374"/>
      <c r="AW8" s="372"/>
      <c r="AX8" s="373"/>
      <c r="AY8" s="373"/>
      <c r="AZ8" s="373"/>
      <c r="BA8" s="374"/>
      <c r="BB8" s="372"/>
      <c r="BC8" s="373"/>
      <c r="BD8" s="373"/>
      <c r="BE8" s="373"/>
      <c r="BF8" s="374"/>
      <c r="BG8" s="402"/>
      <c r="BH8" s="372"/>
      <c r="BI8" s="373"/>
      <c r="BJ8" s="373"/>
      <c r="BK8" s="373"/>
      <c r="BL8" s="374"/>
      <c r="BM8" s="372"/>
      <c r="BN8" s="373"/>
      <c r="BO8" s="373"/>
      <c r="BP8" s="373"/>
      <c r="BQ8" s="374"/>
      <c r="BR8" s="372"/>
      <c r="BS8" s="373"/>
      <c r="BT8" s="373"/>
      <c r="BU8" s="373"/>
      <c r="BV8" s="374"/>
      <c r="BW8" s="372"/>
      <c r="BX8" s="373"/>
      <c r="BY8" s="373"/>
      <c r="BZ8" s="373"/>
      <c r="CA8" s="374"/>
      <c r="CB8" s="372"/>
      <c r="CC8" s="373"/>
      <c r="CD8" s="373"/>
      <c r="CE8" s="373"/>
      <c r="CF8" s="374"/>
      <c r="CG8" s="372"/>
      <c r="CH8" s="373"/>
      <c r="CI8" s="373"/>
      <c r="CJ8" s="373"/>
      <c r="CK8" s="374"/>
      <c r="CL8" s="372"/>
      <c r="CM8" s="373"/>
      <c r="CN8" s="373"/>
      <c r="CO8" s="373"/>
      <c r="CP8" s="374"/>
      <c r="CQ8" s="372"/>
      <c r="CR8" s="373"/>
      <c r="CS8" s="373"/>
      <c r="CT8" s="373"/>
      <c r="CU8" s="374"/>
      <c r="CV8" s="372"/>
      <c r="CW8" s="373"/>
      <c r="CX8" s="373"/>
      <c r="CY8" s="373"/>
      <c r="CZ8" s="374"/>
      <c r="DA8" s="372"/>
      <c r="DB8" s="373"/>
      <c r="DC8" s="373"/>
      <c r="DD8" s="373"/>
      <c r="DE8" s="374"/>
      <c r="DF8" s="372"/>
      <c r="DG8" s="373"/>
      <c r="DH8" s="373"/>
      <c r="DI8" s="373"/>
      <c r="DJ8" s="374"/>
    </row>
    <row r="9" spans="1:119" ht="15.75" customHeight="1" x14ac:dyDescent="0.25">
      <c r="B9" s="33"/>
      <c r="C9" s="34"/>
      <c r="D9" s="372"/>
      <c r="E9" s="373"/>
      <c r="F9" s="373"/>
      <c r="G9" s="373"/>
      <c r="H9" s="374"/>
      <c r="I9" s="372"/>
      <c r="J9" s="373"/>
      <c r="K9" s="373"/>
      <c r="L9" s="373"/>
      <c r="M9" s="374"/>
      <c r="N9" s="372"/>
      <c r="O9" s="373"/>
      <c r="P9" s="373"/>
      <c r="Q9" s="373"/>
      <c r="R9" s="374"/>
      <c r="S9" s="372"/>
      <c r="T9" s="373"/>
      <c r="U9" s="373"/>
      <c r="V9" s="373"/>
      <c r="W9" s="374"/>
      <c r="X9" s="372"/>
      <c r="Y9" s="373"/>
      <c r="Z9" s="373"/>
      <c r="AA9" s="373"/>
      <c r="AB9" s="374"/>
      <c r="AC9" s="372"/>
      <c r="AD9" s="373"/>
      <c r="AE9" s="373"/>
      <c r="AF9" s="373"/>
      <c r="AG9" s="374"/>
      <c r="AH9" s="372"/>
      <c r="AI9" s="373"/>
      <c r="AJ9" s="373"/>
      <c r="AK9" s="373"/>
      <c r="AL9" s="374"/>
      <c r="AM9" s="372"/>
      <c r="AN9" s="373"/>
      <c r="AO9" s="373"/>
      <c r="AP9" s="373"/>
      <c r="AQ9" s="374"/>
      <c r="AR9" s="372"/>
      <c r="AS9" s="373"/>
      <c r="AT9" s="373"/>
      <c r="AU9" s="373"/>
      <c r="AV9" s="374"/>
      <c r="AW9" s="372"/>
      <c r="AX9" s="373"/>
      <c r="AY9" s="373"/>
      <c r="AZ9" s="373"/>
      <c r="BA9" s="374"/>
      <c r="BB9" s="372"/>
      <c r="BC9" s="373"/>
      <c r="BD9" s="373"/>
      <c r="BE9" s="373"/>
      <c r="BF9" s="374"/>
      <c r="BG9" s="402"/>
      <c r="BH9" s="372"/>
      <c r="BI9" s="373"/>
      <c r="BJ9" s="373"/>
      <c r="BK9" s="373"/>
      <c r="BL9" s="374"/>
      <c r="BM9" s="372"/>
      <c r="BN9" s="373"/>
      <c r="BO9" s="373"/>
      <c r="BP9" s="373"/>
      <c r="BQ9" s="374"/>
      <c r="BR9" s="372"/>
      <c r="BS9" s="373"/>
      <c r="BT9" s="373"/>
      <c r="BU9" s="373"/>
      <c r="BV9" s="374"/>
      <c r="BW9" s="372"/>
      <c r="BX9" s="373"/>
      <c r="BY9" s="373"/>
      <c r="BZ9" s="373"/>
      <c r="CA9" s="374"/>
      <c r="CB9" s="372"/>
      <c r="CC9" s="373"/>
      <c r="CD9" s="373"/>
      <c r="CE9" s="373"/>
      <c r="CF9" s="374"/>
      <c r="CG9" s="372"/>
      <c r="CH9" s="373"/>
      <c r="CI9" s="373"/>
      <c r="CJ9" s="373"/>
      <c r="CK9" s="374"/>
      <c r="CL9" s="372"/>
      <c r="CM9" s="373"/>
      <c r="CN9" s="373"/>
      <c r="CO9" s="373"/>
      <c r="CP9" s="374"/>
      <c r="CQ9" s="372"/>
      <c r="CR9" s="373"/>
      <c r="CS9" s="373"/>
      <c r="CT9" s="373"/>
      <c r="CU9" s="374"/>
      <c r="CV9" s="372"/>
      <c r="CW9" s="373"/>
      <c r="CX9" s="373"/>
      <c r="CY9" s="373"/>
      <c r="CZ9" s="374"/>
      <c r="DA9" s="372"/>
      <c r="DB9" s="373"/>
      <c r="DC9" s="373"/>
      <c r="DD9" s="373"/>
      <c r="DE9" s="374"/>
      <c r="DF9" s="372"/>
      <c r="DG9" s="373"/>
      <c r="DH9" s="373"/>
      <c r="DI9" s="373"/>
      <c r="DJ9" s="374"/>
    </row>
    <row r="10" spans="1:119" ht="15.75" customHeight="1" x14ac:dyDescent="0.25">
      <c r="B10" s="33"/>
      <c r="C10" s="7"/>
      <c r="D10" s="372"/>
      <c r="E10" s="373"/>
      <c r="F10" s="373"/>
      <c r="G10" s="373"/>
      <c r="H10" s="374"/>
      <c r="I10" s="372"/>
      <c r="J10" s="373"/>
      <c r="K10" s="373"/>
      <c r="L10" s="373"/>
      <c r="M10" s="374"/>
      <c r="N10" s="372"/>
      <c r="O10" s="373"/>
      <c r="P10" s="373"/>
      <c r="Q10" s="373"/>
      <c r="R10" s="374"/>
      <c r="S10" s="372"/>
      <c r="T10" s="373"/>
      <c r="U10" s="373"/>
      <c r="V10" s="373"/>
      <c r="W10" s="374"/>
      <c r="X10" s="372"/>
      <c r="Y10" s="373"/>
      <c r="Z10" s="373"/>
      <c r="AA10" s="373"/>
      <c r="AB10" s="374"/>
      <c r="AC10" s="372"/>
      <c r="AD10" s="373"/>
      <c r="AE10" s="373"/>
      <c r="AF10" s="373"/>
      <c r="AG10" s="374"/>
      <c r="AH10" s="372"/>
      <c r="AI10" s="373"/>
      <c r="AJ10" s="373"/>
      <c r="AK10" s="373"/>
      <c r="AL10" s="374"/>
      <c r="AM10" s="372"/>
      <c r="AN10" s="373"/>
      <c r="AO10" s="373"/>
      <c r="AP10" s="373"/>
      <c r="AQ10" s="374"/>
      <c r="AR10" s="372"/>
      <c r="AS10" s="373"/>
      <c r="AT10" s="373"/>
      <c r="AU10" s="373"/>
      <c r="AV10" s="374"/>
      <c r="AW10" s="372"/>
      <c r="AX10" s="373"/>
      <c r="AY10" s="373"/>
      <c r="AZ10" s="373"/>
      <c r="BA10" s="374"/>
      <c r="BB10" s="372"/>
      <c r="BC10" s="373"/>
      <c r="BD10" s="373"/>
      <c r="BE10" s="373"/>
      <c r="BF10" s="374"/>
      <c r="BG10" s="402"/>
      <c r="BH10" s="372"/>
      <c r="BI10" s="373"/>
      <c r="BJ10" s="373"/>
      <c r="BK10" s="373"/>
      <c r="BL10" s="374"/>
      <c r="BM10" s="372"/>
      <c r="BN10" s="373"/>
      <c r="BO10" s="373"/>
      <c r="BP10" s="373"/>
      <c r="BQ10" s="374"/>
      <c r="BR10" s="372"/>
      <c r="BS10" s="373"/>
      <c r="BT10" s="373"/>
      <c r="BU10" s="373"/>
      <c r="BV10" s="374"/>
      <c r="BW10" s="372"/>
      <c r="BX10" s="373"/>
      <c r="BY10" s="373"/>
      <c r="BZ10" s="373"/>
      <c r="CA10" s="374"/>
      <c r="CB10" s="372"/>
      <c r="CC10" s="373"/>
      <c r="CD10" s="373"/>
      <c r="CE10" s="373"/>
      <c r="CF10" s="374"/>
      <c r="CG10" s="372"/>
      <c r="CH10" s="373"/>
      <c r="CI10" s="373"/>
      <c r="CJ10" s="373"/>
      <c r="CK10" s="374"/>
      <c r="CL10" s="372"/>
      <c r="CM10" s="373"/>
      <c r="CN10" s="373"/>
      <c r="CO10" s="373"/>
      <c r="CP10" s="374"/>
      <c r="CQ10" s="372"/>
      <c r="CR10" s="373"/>
      <c r="CS10" s="373"/>
      <c r="CT10" s="373"/>
      <c r="CU10" s="374"/>
      <c r="CV10" s="372"/>
      <c r="CW10" s="373"/>
      <c r="CX10" s="373"/>
      <c r="CY10" s="373"/>
      <c r="CZ10" s="374"/>
      <c r="DA10" s="372"/>
      <c r="DB10" s="373"/>
      <c r="DC10" s="373"/>
      <c r="DD10" s="373"/>
      <c r="DE10" s="374"/>
      <c r="DF10" s="372"/>
      <c r="DG10" s="373"/>
      <c r="DH10" s="373"/>
      <c r="DI10" s="373"/>
      <c r="DJ10" s="374"/>
    </row>
    <row r="11" spans="1:119" ht="15" customHeight="1" x14ac:dyDescent="0.25">
      <c r="A11" s="35"/>
      <c r="B11" s="36"/>
      <c r="C11" s="7"/>
      <c r="D11" s="375"/>
      <c r="E11" s="376"/>
      <c r="F11" s="376"/>
      <c r="G11" s="376"/>
      <c r="H11" s="377"/>
      <c r="I11" s="375"/>
      <c r="J11" s="376"/>
      <c r="K11" s="376"/>
      <c r="L11" s="376"/>
      <c r="M11" s="377"/>
      <c r="N11" s="375"/>
      <c r="O11" s="376"/>
      <c r="P11" s="376"/>
      <c r="Q11" s="376"/>
      <c r="R11" s="377"/>
      <c r="S11" s="375"/>
      <c r="T11" s="376"/>
      <c r="U11" s="376"/>
      <c r="V11" s="376"/>
      <c r="W11" s="377"/>
      <c r="X11" s="375"/>
      <c r="Y11" s="376"/>
      <c r="Z11" s="376"/>
      <c r="AA11" s="376"/>
      <c r="AB11" s="377"/>
      <c r="AC11" s="375"/>
      <c r="AD11" s="376"/>
      <c r="AE11" s="376"/>
      <c r="AF11" s="376"/>
      <c r="AG11" s="377"/>
      <c r="AH11" s="375"/>
      <c r="AI11" s="376"/>
      <c r="AJ11" s="376"/>
      <c r="AK11" s="376"/>
      <c r="AL11" s="377"/>
      <c r="AM11" s="375"/>
      <c r="AN11" s="376"/>
      <c r="AO11" s="376"/>
      <c r="AP11" s="376"/>
      <c r="AQ11" s="377"/>
      <c r="AR11" s="375"/>
      <c r="AS11" s="376"/>
      <c r="AT11" s="376"/>
      <c r="AU11" s="376"/>
      <c r="AV11" s="377"/>
      <c r="AW11" s="375"/>
      <c r="AX11" s="376"/>
      <c r="AY11" s="376"/>
      <c r="AZ11" s="376"/>
      <c r="BA11" s="377"/>
      <c r="BB11" s="375"/>
      <c r="BC11" s="376"/>
      <c r="BD11" s="376"/>
      <c r="BE11" s="376"/>
      <c r="BF11" s="377"/>
      <c r="BG11" s="403"/>
      <c r="BH11" s="375"/>
      <c r="BI11" s="376"/>
      <c r="BJ11" s="376"/>
      <c r="BK11" s="376"/>
      <c r="BL11" s="377"/>
      <c r="BM11" s="375"/>
      <c r="BN11" s="376"/>
      <c r="BO11" s="376"/>
      <c r="BP11" s="376"/>
      <c r="BQ11" s="377"/>
      <c r="BR11" s="375"/>
      <c r="BS11" s="376"/>
      <c r="BT11" s="376"/>
      <c r="BU11" s="376"/>
      <c r="BV11" s="377"/>
      <c r="BW11" s="375"/>
      <c r="BX11" s="376"/>
      <c r="BY11" s="376"/>
      <c r="BZ11" s="376"/>
      <c r="CA11" s="377"/>
      <c r="CB11" s="375"/>
      <c r="CC11" s="376"/>
      <c r="CD11" s="376"/>
      <c r="CE11" s="376"/>
      <c r="CF11" s="377"/>
      <c r="CG11" s="375"/>
      <c r="CH11" s="376"/>
      <c r="CI11" s="376"/>
      <c r="CJ11" s="376"/>
      <c r="CK11" s="377"/>
      <c r="CL11" s="375"/>
      <c r="CM11" s="376"/>
      <c r="CN11" s="376"/>
      <c r="CO11" s="376"/>
      <c r="CP11" s="377"/>
      <c r="CQ11" s="375"/>
      <c r="CR11" s="376"/>
      <c r="CS11" s="376"/>
      <c r="CT11" s="376"/>
      <c r="CU11" s="377"/>
      <c r="CV11" s="375"/>
      <c r="CW11" s="376"/>
      <c r="CX11" s="376"/>
      <c r="CY11" s="376"/>
      <c r="CZ11" s="377"/>
      <c r="DA11" s="375"/>
      <c r="DB11" s="376"/>
      <c r="DC11" s="376"/>
      <c r="DD11" s="376"/>
      <c r="DE11" s="377"/>
      <c r="DF11" s="375"/>
      <c r="DG11" s="376"/>
      <c r="DH11" s="376"/>
      <c r="DI11" s="376"/>
      <c r="DJ11" s="377"/>
    </row>
    <row r="12" spans="1:119" x14ac:dyDescent="0.25">
      <c r="B12" s="37"/>
      <c r="C12" s="38"/>
      <c r="D12" s="22">
        <v>5</v>
      </c>
      <c r="E12" s="22">
        <v>6</v>
      </c>
      <c r="F12" s="22">
        <v>7</v>
      </c>
      <c r="G12" s="22">
        <v>8</v>
      </c>
      <c r="H12" s="22">
        <v>9</v>
      </c>
      <c r="I12" s="22">
        <v>5</v>
      </c>
      <c r="J12" s="22">
        <v>6</v>
      </c>
      <c r="K12" s="22">
        <v>7</v>
      </c>
      <c r="L12" s="22">
        <v>8</v>
      </c>
      <c r="M12" s="22">
        <v>9</v>
      </c>
      <c r="N12" s="22">
        <v>5</v>
      </c>
      <c r="O12" s="22">
        <v>6</v>
      </c>
      <c r="P12" s="22">
        <v>7</v>
      </c>
      <c r="Q12" s="22">
        <v>8</v>
      </c>
      <c r="R12" s="22">
        <v>9</v>
      </c>
      <c r="S12" s="22">
        <v>5</v>
      </c>
      <c r="T12" s="22">
        <v>6</v>
      </c>
      <c r="U12" s="22">
        <v>7</v>
      </c>
      <c r="V12" s="22">
        <v>8</v>
      </c>
      <c r="W12" s="22">
        <v>9</v>
      </c>
      <c r="X12" s="22">
        <v>5</v>
      </c>
      <c r="Y12" s="22">
        <v>6</v>
      </c>
      <c r="Z12" s="22">
        <v>7</v>
      </c>
      <c r="AA12" s="22">
        <v>8</v>
      </c>
      <c r="AB12" s="22">
        <v>9</v>
      </c>
      <c r="AC12" s="22">
        <v>5</v>
      </c>
      <c r="AD12" s="22">
        <v>6</v>
      </c>
      <c r="AE12" s="22">
        <v>7</v>
      </c>
      <c r="AF12" s="22">
        <v>8</v>
      </c>
      <c r="AG12" s="22">
        <v>9</v>
      </c>
      <c r="AH12" s="22">
        <v>5</v>
      </c>
      <c r="AI12" s="22">
        <v>6</v>
      </c>
      <c r="AJ12" s="22">
        <v>7</v>
      </c>
      <c r="AK12" s="22">
        <v>8</v>
      </c>
      <c r="AL12" s="22">
        <v>9</v>
      </c>
      <c r="AM12" s="22">
        <v>5</v>
      </c>
      <c r="AN12" s="22">
        <v>6</v>
      </c>
      <c r="AO12" s="22">
        <v>7</v>
      </c>
      <c r="AP12" s="22">
        <v>8</v>
      </c>
      <c r="AQ12" s="22">
        <v>9</v>
      </c>
      <c r="AR12" s="22">
        <v>5</v>
      </c>
      <c r="AS12" s="22">
        <v>6</v>
      </c>
      <c r="AT12" s="22">
        <v>7</v>
      </c>
      <c r="AU12" s="22">
        <v>8</v>
      </c>
      <c r="AV12" s="22">
        <v>9</v>
      </c>
      <c r="AW12" s="22">
        <v>5</v>
      </c>
      <c r="AX12" s="22">
        <v>6</v>
      </c>
      <c r="AY12" s="22">
        <v>7</v>
      </c>
      <c r="AZ12" s="22">
        <v>8</v>
      </c>
      <c r="BA12" s="22">
        <v>9</v>
      </c>
      <c r="BB12" s="22">
        <v>5</v>
      </c>
      <c r="BC12" s="22">
        <v>6</v>
      </c>
      <c r="BD12" s="22">
        <v>7</v>
      </c>
      <c r="BE12" s="22">
        <v>8</v>
      </c>
      <c r="BF12" s="22">
        <v>9</v>
      </c>
      <c r="BG12" s="63"/>
      <c r="BH12" s="22">
        <v>5</v>
      </c>
      <c r="BI12" s="22">
        <v>6</v>
      </c>
      <c r="BJ12" s="22">
        <v>7</v>
      </c>
      <c r="BK12" s="22">
        <v>8</v>
      </c>
      <c r="BL12" s="22">
        <v>9</v>
      </c>
      <c r="BM12" s="22">
        <v>5</v>
      </c>
      <c r="BN12" s="22">
        <v>6</v>
      </c>
      <c r="BO12" s="22">
        <v>7</v>
      </c>
      <c r="BP12" s="22">
        <v>8</v>
      </c>
      <c r="BQ12" s="22">
        <v>9</v>
      </c>
      <c r="BR12" s="22">
        <v>5</v>
      </c>
      <c r="BS12" s="22">
        <v>6</v>
      </c>
      <c r="BT12" s="22">
        <v>7</v>
      </c>
      <c r="BU12" s="22">
        <v>8</v>
      </c>
      <c r="BV12" s="22">
        <v>9</v>
      </c>
      <c r="BW12" s="22">
        <v>5</v>
      </c>
      <c r="BX12" s="22">
        <v>6</v>
      </c>
      <c r="BY12" s="22">
        <v>7</v>
      </c>
      <c r="BZ12" s="22">
        <v>8</v>
      </c>
      <c r="CA12" s="22">
        <v>9</v>
      </c>
      <c r="CB12" s="22">
        <v>5</v>
      </c>
      <c r="CC12" s="22">
        <v>6</v>
      </c>
      <c r="CD12" s="22">
        <v>7</v>
      </c>
      <c r="CE12" s="22">
        <v>8</v>
      </c>
      <c r="CF12" s="22">
        <v>9</v>
      </c>
      <c r="CG12" s="22">
        <v>5</v>
      </c>
      <c r="CH12" s="22">
        <v>6</v>
      </c>
      <c r="CI12" s="22">
        <v>7</v>
      </c>
      <c r="CJ12" s="22">
        <v>8</v>
      </c>
      <c r="CK12" s="22">
        <v>9</v>
      </c>
      <c r="CL12" s="22">
        <v>5</v>
      </c>
      <c r="CM12" s="22">
        <v>6</v>
      </c>
      <c r="CN12" s="22">
        <v>7</v>
      </c>
      <c r="CO12" s="22">
        <v>8</v>
      </c>
      <c r="CP12" s="22">
        <v>9</v>
      </c>
      <c r="CQ12" s="22">
        <v>5</v>
      </c>
      <c r="CR12" s="22">
        <v>6</v>
      </c>
      <c r="CS12" s="22">
        <v>7</v>
      </c>
      <c r="CT12" s="22">
        <v>8</v>
      </c>
      <c r="CU12" s="22">
        <v>9</v>
      </c>
      <c r="CV12" s="22">
        <v>5</v>
      </c>
      <c r="CW12" s="22">
        <v>6</v>
      </c>
      <c r="CX12" s="22">
        <v>7</v>
      </c>
      <c r="CY12" s="22">
        <v>8</v>
      </c>
      <c r="CZ12" s="22">
        <v>9</v>
      </c>
      <c r="DA12" s="22">
        <v>5</v>
      </c>
      <c r="DB12" s="22">
        <v>6</v>
      </c>
      <c r="DC12" s="22">
        <v>7</v>
      </c>
      <c r="DD12" s="22">
        <v>8</v>
      </c>
      <c r="DE12" s="22">
        <v>9</v>
      </c>
      <c r="DF12" s="22">
        <v>5</v>
      </c>
      <c r="DG12" s="22">
        <v>6</v>
      </c>
      <c r="DH12" s="22">
        <v>7</v>
      </c>
      <c r="DI12" s="22">
        <v>8</v>
      </c>
      <c r="DJ12" s="22">
        <v>9</v>
      </c>
    </row>
    <row r="13" spans="1:119" ht="15" customHeight="1" x14ac:dyDescent="0.25">
      <c r="A13" s="386" t="s">
        <v>755</v>
      </c>
      <c r="B13" s="22" t="s">
        <v>91</v>
      </c>
      <c r="C13" s="22"/>
      <c r="D13" s="24"/>
      <c r="E13" s="24"/>
      <c r="F13" s="24"/>
      <c r="G13" s="24"/>
      <c r="H13" s="2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1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>
        <v>1</v>
      </c>
      <c r="AV13" s="6"/>
      <c r="AW13" s="6"/>
      <c r="AX13" s="6"/>
      <c r="AY13" s="6"/>
      <c r="AZ13" s="6"/>
      <c r="BA13" s="6"/>
      <c r="BB13" s="6">
        <v>1</v>
      </c>
      <c r="BC13" s="6"/>
      <c r="BD13" s="6"/>
      <c r="BE13" s="6"/>
      <c r="BF13" s="6"/>
      <c r="BG13" s="63"/>
      <c r="BH13" s="6"/>
      <c r="BI13" s="6"/>
      <c r="BJ13" s="6"/>
      <c r="BK13" s="6"/>
      <c r="BL13" s="6">
        <v>1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>
        <v>1</v>
      </c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</row>
    <row r="14" spans="1:119" x14ac:dyDescent="0.25">
      <c r="A14" s="386"/>
      <c r="B14" s="22" t="s">
        <v>92</v>
      </c>
      <c r="C14" s="22"/>
      <c r="D14" s="6"/>
      <c r="E14" s="6"/>
      <c r="F14" s="6">
        <v>1</v>
      </c>
      <c r="G14" s="6">
        <v>1</v>
      </c>
      <c r="H14" s="6"/>
      <c r="I14" s="24"/>
      <c r="J14" s="24"/>
      <c r="K14" s="24"/>
      <c r="L14" s="6">
        <v>1</v>
      </c>
      <c r="M14" s="24"/>
      <c r="N14" s="6"/>
      <c r="O14" s="6"/>
      <c r="P14" s="6"/>
      <c r="Q14" s="6">
        <v>1</v>
      </c>
      <c r="R14" s="6"/>
      <c r="S14" s="6"/>
      <c r="T14" s="6"/>
      <c r="U14" s="6">
        <v>1</v>
      </c>
      <c r="V14" s="6">
        <v>1</v>
      </c>
      <c r="W14" s="6"/>
      <c r="X14" s="6"/>
      <c r="Y14" s="6"/>
      <c r="Z14" s="6">
        <v>1</v>
      </c>
      <c r="AA14" s="6">
        <v>1</v>
      </c>
      <c r="AB14" s="6"/>
      <c r="AC14" s="6"/>
      <c r="AD14" s="6"/>
      <c r="AE14" s="6">
        <v>1</v>
      </c>
      <c r="AF14" s="6">
        <v>1</v>
      </c>
      <c r="AG14" s="6"/>
      <c r="AH14" s="6"/>
      <c r="AI14" s="6"/>
      <c r="AJ14" s="6">
        <v>1</v>
      </c>
      <c r="AK14" s="6">
        <v>1</v>
      </c>
      <c r="AL14" s="6"/>
      <c r="AM14" s="6"/>
      <c r="AN14" s="6"/>
      <c r="AO14" s="6"/>
      <c r="AP14" s="6">
        <v>1</v>
      </c>
      <c r="AQ14" s="6"/>
      <c r="AR14" s="6"/>
      <c r="AS14" s="6"/>
      <c r="AT14" s="6">
        <v>1</v>
      </c>
      <c r="AU14" s="6">
        <v>1</v>
      </c>
      <c r="AV14" s="6"/>
      <c r="AW14" s="6"/>
      <c r="AX14" s="6"/>
      <c r="AY14" s="6"/>
      <c r="AZ14" s="6">
        <v>1</v>
      </c>
      <c r="BA14" s="6"/>
      <c r="BB14" s="6">
        <v>1</v>
      </c>
      <c r="BC14" s="6"/>
      <c r="BD14" s="6"/>
      <c r="BE14" s="6">
        <v>1</v>
      </c>
      <c r="BF14" s="6">
        <v>1</v>
      </c>
      <c r="BG14" s="63"/>
      <c r="BH14" s="6"/>
      <c r="BI14" s="6">
        <v>1</v>
      </c>
      <c r="BJ14" s="6"/>
      <c r="BK14" s="6">
        <v>1</v>
      </c>
      <c r="BL14" s="6"/>
      <c r="BM14" s="6"/>
      <c r="BN14" s="6"/>
      <c r="BO14" s="6"/>
      <c r="BP14" s="6">
        <v>1</v>
      </c>
      <c r="BQ14" s="6"/>
      <c r="BR14" s="6"/>
      <c r="BS14" s="6">
        <v>1</v>
      </c>
      <c r="BT14" s="6"/>
      <c r="BU14" s="6">
        <v>1</v>
      </c>
      <c r="BV14" s="6"/>
      <c r="BW14" s="6"/>
      <c r="BX14" s="6">
        <v>1</v>
      </c>
      <c r="BY14" s="6"/>
      <c r="BZ14" s="6">
        <v>1</v>
      </c>
      <c r="CA14" s="6">
        <v>1</v>
      </c>
      <c r="CB14" s="6"/>
      <c r="CC14" s="6"/>
      <c r="CD14" s="6"/>
      <c r="CE14" s="6">
        <v>1</v>
      </c>
      <c r="CF14" s="6"/>
      <c r="CG14" s="6"/>
      <c r="CH14" s="6"/>
      <c r="CI14" s="6"/>
      <c r="CJ14" s="6">
        <v>1</v>
      </c>
      <c r="CK14" s="6"/>
      <c r="CL14" s="6"/>
      <c r="CM14" s="6">
        <v>1</v>
      </c>
      <c r="CN14" s="6"/>
      <c r="CO14" s="6">
        <v>1</v>
      </c>
      <c r="CP14" s="6"/>
      <c r="CQ14" s="6"/>
      <c r="CR14" s="6"/>
      <c r="CS14" s="6"/>
      <c r="CT14" s="6">
        <v>1</v>
      </c>
      <c r="CU14" s="6"/>
      <c r="CV14" s="6"/>
      <c r="CW14" s="6"/>
      <c r="CX14" s="6"/>
      <c r="CY14" s="6">
        <v>1</v>
      </c>
      <c r="CZ14" s="6"/>
      <c r="DA14" s="6"/>
      <c r="DB14" s="6"/>
      <c r="DC14" s="6"/>
      <c r="DD14" s="6">
        <v>1</v>
      </c>
      <c r="DE14" s="6"/>
      <c r="DF14" s="6"/>
      <c r="DG14" s="6"/>
      <c r="DH14" s="6">
        <v>1</v>
      </c>
      <c r="DI14" s="6">
        <v>1</v>
      </c>
      <c r="DJ14" s="6"/>
    </row>
    <row r="15" spans="1:119" x14ac:dyDescent="0.25">
      <c r="A15" s="386"/>
      <c r="B15" s="22" t="s">
        <v>93</v>
      </c>
      <c r="C15" s="22"/>
      <c r="D15" s="6"/>
      <c r="E15" s="6"/>
      <c r="F15" s="6"/>
      <c r="G15" s="6"/>
      <c r="H15" s="6"/>
      <c r="I15" s="6"/>
      <c r="J15" s="6"/>
      <c r="K15" s="6"/>
      <c r="L15" s="6"/>
      <c r="M15" s="6"/>
      <c r="N15" s="24"/>
      <c r="O15" s="24"/>
      <c r="P15" s="24"/>
      <c r="Q15" s="24"/>
      <c r="R15" s="24"/>
      <c r="S15" s="6"/>
      <c r="T15" s="6"/>
      <c r="U15" s="6"/>
      <c r="V15" s="6">
        <v>1</v>
      </c>
      <c r="W15" s="6"/>
      <c r="X15" s="6"/>
      <c r="Y15" s="6"/>
      <c r="Z15" s="6">
        <v>1</v>
      </c>
      <c r="AA15" s="6"/>
      <c r="AB15" s="6"/>
      <c r="AC15" s="6"/>
      <c r="AD15" s="6"/>
      <c r="AE15" s="6">
        <v>1</v>
      </c>
      <c r="AF15" s="6">
        <v>1</v>
      </c>
      <c r="AG15" s="6"/>
      <c r="AH15" s="6"/>
      <c r="AI15" s="6"/>
      <c r="AJ15" s="6"/>
      <c r="AK15" s="6"/>
      <c r="AL15" s="6"/>
      <c r="AM15" s="6"/>
      <c r="AN15" s="6"/>
      <c r="AO15" s="6"/>
      <c r="AP15" s="6">
        <v>1</v>
      </c>
      <c r="AQ15" s="6"/>
      <c r="AR15" s="6"/>
      <c r="AS15" s="6"/>
      <c r="AT15" s="6">
        <v>1</v>
      </c>
      <c r="AU15" s="6">
        <v>1</v>
      </c>
      <c r="AV15" s="6"/>
      <c r="AW15" s="6"/>
      <c r="AX15" s="6"/>
      <c r="AY15" s="6"/>
      <c r="AZ15" s="6"/>
      <c r="BA15" s="6"/>
      <c r="BB15" s="6">
        <v>1</v>
      </c>
      <c r="BC15" s="6"/>
      <c r="BD15" s="6"/>
      <c r="BE15" s="6"/>
      <c r="BF15" s="6"/>
      <c r="BG15" s="63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>
        <v>1</v>
      </c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</row>
    <row r="16" spans="1:119" x14ac:dyDescent="0.25">
      <c r="A16" s="386"/>
      <c r="B16" s="22" t="s">
        <v>94</v>
      </c>
      <c r="C16" s="22"/>
      <c r="D16" s="6"/>
      <c r="E16" s="6">
        <v>1</v>
      </c>
      <c r="F16" s="6">
        <v>1</v>
      </c>
      <c r="G16" s="6"/>
      <c r="H16" s="6"/>
      <c r="I16" s="6"/>
      <c r="J16" s="6">
        <v>1</v>
      </c>
      <c r="K16" s="6"/>
      <c r="L16" s="6"/>
      <c r="M16" s="6"/>
      <c r="N16" s="6"/>
      <c r="O16" s="6">
        <v>1</v>
      </c>
      <c r="P16" s="6"/>
      <c r="Q16" s="6"/>
      <c r="R16" s="6"/>
      <c r="S16" s="24"/>
      <c r="T16" s="24">
        <v>1</v>
      </c>
      <c r="U16" s="24"/>
      <c r="V16" s="24"/>
      <c r="W16" s="24"/>
      <c r="X16" s="6"/>
      <c r="Y16" s="6">
        <v>1</v>
      </c>
      <c r="Z16" s="6"/>
      <c r="AA16" s="6"/>
      <c r="AB16" s="6"/>
      <c r="AC16" s="6"/>
      <c r="AD16" s="6">
        <v>1</v>
      </c>
      <c r="AE16" s="6"/>
      <c r="AF16" s="6"/>
      <c r="AG16" s="6"/>
      <c r="AH16" s="6"/>
      <c r="AI16" s="6">
        <v>1</v>
      </c>
      <c r="AJ16" s="6"/>
      <c r="AK16" s="6"/>
      <c r="AL16" s="6"/>
      <c r="AM16" s="6"/>
      <c r="AN16" s="6">
        <v>1</v>
      </c>
      <c r="AO16" s="6"/>
      <c r="AP16" s="6"/>
      <c r="AQ16" s="6"/>
      <c r="AR16" s="6">
        <v>1</v>
      </c>
      <c r="AS16" s="6">
        <v>1</v>
      </c>
      <c r="AT16" s="6"/>
      <c r="AU16" s="6"/>
      <c r="AV16" s="6"/>
      <c r="AW16" s="6"/>
      <c r="AX16" s="6">
        <v>1</v>
      </c>
      <c r="AY16" s="6"/>
      <c r="AZ16" s="6"/>
      <c r="BA16" s="6"/>
      <c r="BB16" s="6"/>
      <c r="BC16" s="6">
        <v>1</v>
      </c>
      <c r="BD16" s="6"/>
      <c r="BE16" s="6"/>
      <c r="BF16" s="6"/>
      <c r="BG16" s="63"/>
      <c r="BH16" s="6"/>
      <c r="BI16" s="6">
        <v>1</v>
      </c>
      <c r="BJ16" s="6"/>
      <c r="BK16" s="6">
        <v>1</v>
      </c>
      <c r="BL16" s="6"/>
      <c r="BM16" s="6"/>
      <c r="BN16" s="6">
        <v>1</v>
      </c>
      <c r="BO16" s="6"/>
      <c r="BP16" s="6"/>
      <c r="BQ16" s="6"/>
      <c r="BR16" s="6"/>
      <c r="BS16" s="6">
        <v>1</v>
      </c>
      <c r="BT16" s="6"/>
      <c r="BU16" s="6"/>
      <c r="BV16" s="6"/>
      <c r="BW16" s="6"/>
      <c r="BX16" s="6">
        <v>1</v>
      </c>
      <c r="BY16" s="6"/>
      <c r="BZ16" s="6"/>
      <c r="CA16" s="6"/>
      <c r="CB16" s="6"/>
      <c r="CC16" s="6">
        <v>1</v>
      </c>
      <c r="CD16" s="6"/>
      <c r="CE16" s="6"/>
      <c r="CF16" s="6"/>
      <c r="CG16" s="6"/>
      <c r="CH16" s="6">
        <v>1</v>
      </c>
      <c r="CI16" s="6"/>
      <c r="CJ16" s="6"/>
      <c r="CK16" s="6"/>
      <c r="CL16" s="6"/>
      <c r="CM16" s="6">
        <v>1</v>
      </c>
      <c r="CN16" s="6"/>
      <c r="CO16" s="6"/>
      <c r="CP16" s="6"/>
      <c r="CQ16" s="6"/>
      <c r="CR16" s="6">
        <v>1</v>
      </c>
      <c r="CS16" s="6"/>
      <c r="CT16" s="6">
        <v>1</v>
      </c>
      <c r="CU16" s="6">
        <v>1</v>
      </c>
      <c r="CV16" s="6"/>
      <c r="CW16" s="6">
        <v>1</v>
      </c>
      <c r="CX16" s="6"/>
      <c r="CY16" s="6"/>
      <c r="CZ16" s="6"/>
      <c r="DA16" s="6"/>
      <c r="DB16" s="6">
        <v>1</v>
      </c>
      <c r="DC16" s="6"/>
      <c r="DD16" s="6"/>
      <c r="DE16" s="6"/>
      <c r="DF16" s="6"/>
      <c r="DG16" s="6">
        <v>1</v>
      </c>
      <c r="DH16" s="6"/>
      <c r="DI16" s="6"/>
      <c r="DJ16" s="6"/>
    </row>
    <row r="17" spans="1:114" x14ac:dyDescent="0.25">
      <c r="A17" s="386"/>
      <c r="B17" s="22" t="s">
        <v>95</v>
      </c>
      <c r="C17" s="22"/>
      <c r="D17" s="6"/>
      <c r="E17" s="6"/>
      <c r="F17" s="6">
        <v>1</v>
      </c>
      <c r="G17" s="6">
        <v>1</v>
      </c>
      <c r="H17" s="6"/>
      <c r="I17" s="6"/>
      <c r="J17" s="6"/>
      <c r="K17" s="6"/>
      <c r="L17" s="6">
        <v>1</v>
      </c>
      <c r="M17" s="6"/>
      <c r="N17" s="6"/>
      <c r="O17" s="6"/>
      <c r="P17" s="6"/>
      <c r="Q17" s="6">
        <v>1</v>
      </c>
      <c r="R17" s="6"/>
      <c r="S17" s="6"/>
      <c r="T17" s="6"/>
      <c r="U17" s="6"/>
      <c r="V17" s="6">
        <v>1</v>
      </c>
      <c r="W17" s="6"/>
      <c r="X17" s="24"/>
      <c r="Y17" s="24"/>
      <c r="Z17" s="24"/>
      <c r="AA17" s="24">
        <v>1</v>
      </c>
      <c r="AB17" s="24">
        <v>1</v>
      </c>
      <c r="AC17" s="6"/>
      <c r="AD17" s="6"/>
      <c r="AE17" s="6"/>
      <c r="AF17" s="6">
        <v>1</v>
      </c>
      <c r="AG17" s="6"/>
      <c r="AH17" s="6"/>
      <c r="AI17" s="6"/>
      <c r="AJ17" s="6"/>
      <c r="AK17" s="6">
        <v>1</v>
      </c>
      <c r="AL17" s="6"/>
      <c r="AM17" s="6"/>
      <c r="AN17" s="6"/>
      <c r="AO17" s="6"/>
      <c r="AP17" s="6">
        <v>1</v>
      </c>
      <c r="AQ17" s="6"/>
      <c r="AR17" s="6"/>
      <c r="AS17" s="6"/>
      <c r="AT17" s="6">
        <v>1</v>
      </c>
      <c r="AU17" s="6">
        <v>1</v>
      </c>
      <c r="AV17" s="6"/>
      <c r="AW17" s="6"/>
      <c r="AX17" s="6"/>
      <c r="AY17" s="6"/>
      <c r="AZ17" s="6">
        <v>1</v>
      </c>
      <c r="BA17" s="6"/>
      <c r="BB17" s="6">
        <v>1</v>
      </c>
      <c r="BC17" s="6">
        <v>1</v>
      </c>
      <c r="BD17" s="6"/>
      <c r="BE17" s="6"/>
      <c r="BF17" s="6"/>
      <c r="BG17" s="63"/>
      <c r="BH17" s="6"/>
      <c r="BI17" s="6"/>
      <c r="BJ17" s="6"/>
      <c r="BK17" s="6">
        <v>1</v>
      </c>
      <c r="BL17" s="6"/>
      <c r="BM17" s="6"/>
      <c r="BN17" s="6"/>
      <c r="BO17" s="6"/>
      <c r="BP17" s="6">
        <v>1</v>
      </c>
      <c r="BQ17" s="6"/>
      <c r="BR17" s="6"/>
      <c r="BS17" s="6"/>
      <c r="BT17" s="6"/>
      <c r="BU17" s="6">
        <v>1</v>
      </c>
      <c r="BV17" s="6"/>
      <c r="BW17" s="6"/>
      <c r="BX17" s="6"/>
      <c r="BY17" s="6"/>
      <c r="BZ17" s="6">
        <v>1</v>
      </c>
      <c r="CA17" s="6"/>
      <c r="CB17" s="6"/>
      <c r="CC17" s="6"/>
      <c r="CD17" s="6"/>
      <c r="CE17" s="6">
        <v>1</v>
      </c>
      <c r="CF17" s="6"/>
      <c r="CG17" s="6"/>
      <c r="CH17" s="6"/>
      <c r="CI17" s="6"/>
      <c r="CJ17" s="6">
        <v>1</v>
      </c>
      <c r="CK17" s="6"/>
      <c r="CL17" s="6"/>
      <c r="CM17" s="6"/>
      <c r="CN17" s="6"/>
      <c r="CO17" s="6">
        <v>1</v>
      </c>
      <c r="CP17" s="6"/>
      <c r="CQ17" s="6"/>
      <c r="CR17" s="6"/>
      <c r="CS17" s="6"/>
      <c r="CT17" s="6">
        <v>1</v>
      </c>
      <c r="CU17" s="6"/>
      <c r="CV17" s="6"/>
      <c r="CW17" s="6"/>
      <c r="CX17" s="6"/>
      <c r="CY17" s="6">
        <v>1</v>
      </c>
      <c r="CZ17" s="6"/>
      <c r="DA17" s="6"/>
      <c r="DB17" s="6"/>
      <c r="DC17" s="6"/>
      <c r="DD17" s="6">
        <v>1</v>
      </c>
      <c r="DE17" s="6"/>
      <c r="DF17" s="6"/>
      <c r="DG17" s="6"/>
      <c r="DH17" s="6"/>
      <c r="DI17" s="6">
        <v>1</v>
      </c>
      <c r="DJ17" s="6"/>
    </row>
    <row r="18" spans="1:114" x14ac:dyDescent="0.25">
      <c r="A18" s="386"/>
      <c r="B18" s="22" t="s">
        <v>96</v>
      </c>
      <c r="C18" s="22"/>
      <c r="D18" s="6"/>
      <c r="E18" s="6">
        <v>1</v>
      </c>
      <c r="F18" s="6">
        <v>1</v>
      </c>
      <c r="G18" s="6">
        <v>1</v>
      </c>
      <c r="H18" s="6"/>
      <c r="I18" s="6"/>
      <c r="J18" s="6">
        <v>1</v>
      </c>
      <c r="K18" s="6"/>
      <c r="L18" s="6">
        <v>1</v>
      </c>
      <c r="M18" s="6"/>
      <c r="N18" s="6"/>
      <c r="O18" s="6">
        <v>1</v>
      </c>
      <c r="P18" s="6"/>
      <c r="Q18" s="6">
        <v>1</v>
      </c>
      <c r="R18" s="6"/>
      <c r="S18" s="6"/>
      <c r="T18" s="6">
        <v>1</v>
      </c>
      <c r="U18" s="6"/>
      <c r="V18" s="6">
        <v>1</v>
      </c>
      <c r="W18" s="6"/>
      <c r="X18" s="6"/>
      <c r="Y18" s="6">
        <v>1</v>
      </c>
      <c r="Z18" s="6"/>
      <c r="AA18" s="6">
        <v>1</v>
      </c>
      <c r="AB18" s="6"/>
      <c r="AC18" s="24"/>
      <c r="AD18" s="24"/>
      <c r="AE18" s="24"/>
      <c r="AF18" s="6">
        <v>1</v>
      </c>
      <c r="AG18" s="6"/>
      <c r="AH18" s="6"/>
      <c r="AI18" s="6">
        <v>1</v>
      </c>
      <c r="AJ18" s="6"/>
      <c r="AK18" s="6">
        <v>1</v>
      </c>
      <c r="AL18" s="6"/>
      <c r="AM18" s="6"/>
      <c r="AN18" s="6">
        <v>1</v>
      </c>
      <c r="AO18" s="6"/>
      <c r="AP18" s="6">
        <v>1</v>
      </c>
      <c r="AQ18" s="6"/>
      <c r="AR18" s="6"/>
      <c r="AS18" s="6">
        <v>1</v>
      </c>
      <c r="AT18" s="6"/>
      <c r="AU18" s="6">
        <v>1</v>
      </c>
      <c r="AV18" s="6"/>
      <c r="AW18" s="6"/>
      <c r="AX18" s="6">
        <v>1</v>
      </c>
      <c r="AY18" s="6"/>
      <c r="AZ18" s="6">
        <v>1</v>
      </c>
      <c r="BA18" s="6"/>
      <c r="BB18" s="6">
        <v>1</v>
      </c>
      <c r="BC18" s="6">
        <v>1</v>
      </c>
      <c r="BD18" s="6"/>
      <c r="BE18" s="6">
        <v>1</v>
      </c>
      <c r="BF18" s="6">
        <v>1</v>
      </c>
      <c r="BG18" s="63"/>
      <c r="BH18" s="6"/>
      <c r="BI18" s="6">
        <v>1</v>
      </c>
      <c r="BJ18" s="6"/>
      <c r="BK18" s="6">
        <v>1</v>
      </c>
      <c r="BL18" s="6"/>
      <c r="BM18" s="6"/>
      <c r="BN18" s="6">
        <v>1</v>
      </c>
      <c r="BO18" s="6"/>
      <c r="BP18" s="6">
        <v>1</v>
      </c>
      <c r="BQ18" s="6"/>
      <c r="BR18" s="6"/>
      <c r="BS18" s="6">
        <v>1</v>
      </c>
      <c r="BT18" s="6"/>
      <c r="BU18" s="6">
        <v>1</v>
      </c>
      <c r="BV18" s="6"/>
      <c r="BW18" s="6"/>
      <c r="BX18" s="6">
        <v>1</v>
      </c>
      <c r="BY18" s="6"/>
      <c r="BZ18" s="6">
        <v>1</v>
      </c>
      <c r="CA18" s="6"/>
      <c r="CB18" s="6"/>
      <c r="CC18" s="6">
        <v>1</v>
      </c>
      <c r="CD18" s="6"/>
      <c r="CE18" s="6">
        <v>1</v>
      </c>
      <c r="CF18" s="6"/>
      <c r="CG18" s="6"/>
      <c r="CH18" s="6">
        <v>1</v>
      </c>
      <c r="CI18" s="6"/>
      <c r="CJ18" s="6">
        <v>1</v>
      </c>
      <c r="CK18" s="6"/>
      <c r="CL18" s="6"/>
      <c r="CM18" s="6">
        <v>1</v>
      </c>
      <c r="CN18" s="6"/>
      <c r="CO18" s="6">
        <v>1</v>
      </c>
      <c r="CP18" s="6"/>
      <c r="CQ18" s="6"/>
      <c r="CR18" s="6">
        <v>1</v>
      </c>
      <c r="CS18" s="6"/>
      <c r="CT18" s="6">
        <v>1</v>
      </c>
      <c r="CU18" s="6"/>
      <c r="CV18" s="6"/>
      <c r="CW18" s="6">
        <v>1</v>
      </c>
      <c r="CX18" s="6"/>
      <c r="CY18" s="6">
        <v>1</v>
      </c>
      <c r="CZ18" s="6"/>
      <c r="DA18" s="6"/>
      <c r="DB18" s="6">
        <v>1</v>
      </c>
      <c r="DC18" s="6"/>
      <c r="DD18" s="6">
        <v>1</v>
      </c>
      <c r="DE18" s="6"/>
      <c r="DF18" s="6"/>
      <c r="DG18" s="6">
        <v>1</v>
      </c>
      <c r="DH18" s="6"/>
      <c r="DI18" s="6">
        <v>1</v>
      </c>
      <c r="DJ18" s="6"/>
    </row>
    <row r="19" spans="1:114" x14ac:dyDescent="0.25">
      <c r="A19" s="386"/>
      <c r="B19" s="22" t="s">
        <v>97</v>
      </c>
      <c r="C19" s="2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>
        <v>1</v>
      </c>
      <c r="AB19" s="6">
        <v>1</v>
      </c>
      <c r="AC19" s="6">
        <v>1</v>
      </c>
      <c r="AD19" s="6"/>
      <c r="AE19" s="6"/>
      <c r="AF19" s="6">
        <v>1</v>
      </c>
      <c r="AG19" s="6"/>
      <c r="AH19" s="24"/>
      <c r="AI19" s="24"/>
      <c r="AJ19" s="24"/>
      <c r="AK19" s="24"/>
      <c r="AL19" s="24">
        <v>1</v>
      </c>
      <c r="AM19" s="6"/>
      <c r="AN19" s="6"/>
      <c r="AO19" s="6"/>
      <c r="AP19" s="6">
        <v>1</v>
      </c>
      <c r="AQ19" s="6"/>
      <c r="AR19" s="6"/>
      <c r="AS19" s="6"/>
      <c r="AT19" s="6"/>
      <c r="AU19" s="6">
        <v>1</v>
      </c>
      <c r="AV19" s="6"/>
      <c r="AW19" s="6"/>
      <c r="AX19" s="6"/>
      <c r="AY19" s="6"/>
      <c r="AZ19" s="6"/>
      <c r="BA19" s="6"/>
      <c r="BB19" s="6">
        <v>1</v>
      </c>
      <c r="BC19" s="6"/>
      <c r="BD19" s="6">
        <v>1</v>
      </c>
      <c r="BE19" s="6"/>
      <c r="BF19" s="6">
        <v>1</v>
      </c>
      <c r="BG19" s="63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>
        <v>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</v>
      </c>
      <c r="CU19" s="6"/>
      <c r="CV19" s="6"/>
      <c r="CW19" s="6"/>
      <c r="CX19" s="6"/>
      <c r="CY19" s="6"/>
      <c r="CZ19" s="6"/>
      <c r="DA19" s="6"/>
      <c r="DB19" s="6"/>
      <c r="DC19" s="6"/>
      <c r="DD19" s="6">
        <v>1</v>
      </c>
      <c r="DE19" s="6"/>
      <c r="DF19" s="6"/>
      <c r="DG19" s="6"/>
      <c r="DH19" s="6">
        <v>1</v>
      </c>
      <c r="DI19" s="6">
        <v>1</v>
      </c>
      <c r="DJ19" s="6">
        <v>1</v>
      </c>
    </row>
    <row r="20" spans="1:114" x14ac:dyDescent="0.25">
      <c r="A20" s="386"/>
      <c r="B20" s="22" t="s">
        <v>98</v>
      </c>
      <c r="C20" s="22"/>
      <c r="D20" s="6"/>
      <c r="E20" s="6"/>
      <c r="F20" s="6"/>
      <c r="G20" s="6">
        <v>1</v>
      </c>
      <c r="H20" s="6"/>
      <c r="I20" s="6"/>
      <c r="J20" s="6"/>
      <c r="K20" s="6">
        <v>1</v>
      </c>
      <c r="L20" s="6">
        <v>1</v>
      </c>
      <c r="M20" s="6"/>
      <c r="N20" s="6"/>
      <c r="O20" s="6"/>
      <c r="P20" s="6"/>
      <c r="Q20" s="6">
        <v>1</v>
      </c>
      <c r="R20" s="6"/>
      <c r="S20" s="6"/>
      <c r="T20" s="6"/>
      <c r="U20" s="6"/>
      <c r="V20" s="6">
        <v>1</v>
      </c>
      <c r="W20" s="6"/>
      <c r="X20" s="6"/>
      <c r="Y20" s="6"/>
      <c r="Z20" s="6"/>
      <c r="AA20" s="6">
        <v>1</v>
      </c>
      <c r="AB20" s="6"/>
      <c r="AC20" s="6"/>
      <c r="AD20" s="6"/>
      <c r="AE20" s="6"/>
      <c r="AF20" s="6">
        <v>1</v>
      </c>
      <c r="AG20" s="6"/>
      <c r="AH20" s="6"/>
      <c r="AI20" s="6"/>
      <c r="AJ20" s="6"/>
      <c r="AK20" s="6">
        <v>1</v>
      </c>
      <c r="AL20" s="6"/>
      <c r="AM20" s="24"/>
      <c r="AN20" s="24"/>
      <c r="AO20" s="24"/>
      <c r="AP20" s="24">
        <v>1</v>
      </c>
      <c r="AQ20" s="24"/>
      <c r="AR20" s="6"/>
      <c r="AS20" s="6"/>
      <c r="AT20" s="6">
        <v>1</v>
      </c>
      <c r="AU20" s="6">
        <v>1</v>
      </c>
      <c r="AV20" s="6"/>
      <c r="AW20" s="6"/>
      <c r="AX20" s="6">
        <v>1</v>
      </c>
      <c r="AY20" s="6"/>
      <c r="AZ20" s="6">
        <v>1</v>
      </c>
      <c r="BA20" s="6"/>
      <c r="BB20" s="6">
        <v>1</v>
      </c>
      <c r="BC20" s="6"/>
      <c r="BD20" s="6"/>
      <c r="BE20" s="6">
        <v>1</v>
      </c>
      <c r="BF20" s="6"/>
      <c r="BG20" s="63"/>
      <c r="BH20" s="6"/>
      <c r="BI20" s="6"/>
      <c r="BJ20" s="6"/>
      <c r="BK20" s="6">
        <v>1</v>
      </c>
      <c r="BL20" s="6"/>
      <c r="BM20" s="6"/>
      <c r="BN20" s="6"/>
      <c r="BO20" s="6"/>
      <c r="BP20" s="6">
        <v>1</v>
      </c>
      <c r="BQ20" s="6"/>
      <c r="BR20" s="6"/>
      <c r="BS20" s="6"/>
      <c r="BT20" s="6"/>
      <c r="BU20" s="6">
        <v>1</v>
      </c>
      <c r="BV20" s="6"/>
      <c r="BW20" s="6"/>
      <c r="BX20" s="6"/>
      <c r="BY20" s="6"/>
      <c r="BZ20" s="6">
        <v>1</v>
      </c>
      <c r="CA20" s="6"/>
      <c r="CB20" s="6"/>
      <c r="CC20" s="6"/>
      <c r="CD20" s="6"/>
      <c r="CE20" s="6">
        <v>1</v>
      </c>
      <c r="CF20" s="6"/>
      <c r="CG20" s="6"/>
      <c r="CH20" s="6"/>
      <c r="CI20" s="6"/>
      <c r="CJ20" s="6">
        <v>1</v>
      </c>
      <c r="CK20" s="6"/>
      <c r="CL20" s="6"/>
      <c r="CM20" s="6"/>
      <c r="CN20" s="6"/>
      <c r="CO20" s="6">
        <v>1</v>
      </c>
      <c r="CP20" s="6"/>
      <c r="CQ20" s="6"/>
      <c r="CR20" s="6"/>
      <c r="CS20" s="6"/>
      <c r="CT20" s="6">
        <v>1</v>
      </c>
      <c r="CU20" s="6"/>
      <c r="CV20" s="6"/>
      <c r="CW20" s="6"/>
      <c r="CX20" s="6"/>
      <c r="CY20" s="6">
        <v>1</v>
      </c>
      <c r="CZ20" s="6"/>
      <c r="DA20" s="6"/>
      <c r="DB20" s="6"/>
      <c r="DC20" s="6"/>
      <c r="DD20" s="6">
        <v>1</v>
      </c>
      <c r="DE20" s="6"/>
      <c r="DF20" s="6"/>
      <c r="DG20" s="6"/>
      <c r="DH20" s="6"/>
      <c r="DI20" s="6">
        <v>1</v>
      </c>
      <c r="DJ20" s="6"/>
    </row>
    <row r="21" spans="1:114" x14ac:dyDescent="0.25">
      <c r="A21" s="386"/>
      <c r="B21" s="22" t="s">
        <v>99</v>
      </c>
      <c r="C21" s="22"/>
      <c r="D21" s="6"/>
      <c r="E21" s="6"/>
      <c r="F21" s="6">
        <v>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24"/>
      <c r="AS21" s="24"/>
      <c r="AT21" s="24"/>
      <c r="AU21" s="24"/>
      <c r="AV21" s="24"/>
      <c r="AW21" s="6"/>
      <c r="AX21" s="6"/>
      <c r="AY21" s="6"/>
      <c r="AZ21" s="6"/>
      <c r="BA21" s="6"/>
      <c r="BB21" s="6">
        <v>1</v>
      </c>
      <c r="BC21" s="6"/>
      <c r="BD21" s="6"/>
      <c r="BE21" s="6"/>
      <c r="BF21" s="6"/>
      <c r="BG21" s="63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>
        <v>1</v>
      </c>
      <c r="CK21" s="6"/>
      <c r="CL21" s="6"/>
      <c r="CM21" s="6">
        <v>1</v>
      </c>
      <c r="CN21" s="6"/>
      <c r="CO21" s="6"/>
      <c r="CP21" s="6">
        <v>1</v>
      </c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14" x14ac:dyDescent="0.25">
      <c r="A22" s="386"/>
      <c r="B22" s="22" t="s">
        <v>100</v>
      </c>
      <c r="C22" s="22"/>
      <c r="D22" s="6"/>
      <c r="E22" s="6"/>
      <c r="F22" s="6">
        <v>1</v>
      </c>
      <c r="G22" s="6"/>
      <c r="H22" s="6"/>
      <c r="I22" s="6"/>
      <c r="J22" s="6"/>
      <c r="K22" s="6">
        <v>1</v>
      </c>
      <c r="L22" s="6"/>
      <c r="M22" s="6"/>
      <c r="N22" s="6"/>
      <c r="O22" s="6"/>
      <c r="P22" s="6">
        <v>1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>
        <v>1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24"/>
      <c r="AX22" s="24"/>
      <c r="AY22" s="24"/>
      <c r="AZ22" s="24"/>
      <c r="BA22" s="24"/>
      <c r="BB22" s="6">
        <v>1</v>
      </c>
      <c r="BC22" s="6"/>
      <c r="BD22" s="6"/>
      <c r="BE22" s="6"/>
      <c r="BF22" s="6">
        <v>1</v>
      </c>
      <c r="BG22" s="63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>
        <v>1</v>
      </c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>
        <v>1</v>
      </c>
      <c r="DJ22" s="6"/>
    </row>
    <row r="23" spans="1:114" x14ac:dyDescent="0.25">
      <c r="A23" s="386"/>
      <c r="B23" s="22" t="s">
        <v>101</v>
      </c>
      <c r="C23" s="22"/>
      <c r="D23" s="6"/>
      <c r="E23" s="6">
        <v>1</v>
      </c>
      <c r="F23" s="6">
        <v>1</v>
      </c>
      <c r="G23" s="6">
        <v>1</v>
      </c>
      <c r="H23" s="6"/>
      <c r="I23" s="6"/>
      <c r="J23" s="6"/>
      <c r="K23" s="6"/>
      <c r="L23" s="6">
        <v>1</v>
      </c>
      <c r="M23" s="6"/>
      <c r="N23" s="6"/>
      <c r="O23" s="6"/>
      <c r="P23" s="6"/>
      <c r="Q23" s="6">
        <v>1</v>
      </c>
      <c r="R23" s="6"/>
      <c r="S23" s="6"/>
      <c r="T23" s="6"/>
      <c r="U23" s="6"/>
      <c r="V23" s="6">
        <v>1</v>
      </c>
      <c r="W23" s="6"/>
      <c r="X23" s="6">
        <v>1</v>
      </c>
      <c r="Y23" s="6"/>
      <c r="Z23" s="6"/>
      <c r="AA23" s="6">
        <v>1</v>
      </c>
      <c r="AB23" s="6"/>
      <c r="AC23" s="6"/>
      <c r="AD23" s="6">
        <v>1</v>
      </c>
      <c r="AE23" s="6"/>
      <c r="AF23" s="6">
        <v>1</v>
      </c>
      <c r="AG23" s="6"/>
      <c r="AH23" s="6"/>
      <c r="AI23" s="6"/>
      <c r="AJ23" s="6"/>
      <c r="AK23" s="6">
        <v>1</v>
      </c>
      <c r="AL23" s="6"/>
      <c r="AM23" s="6"/>
      <c r="AN23" s="6"/>
      <c r="AO23" s="6"/>
      <c r="AP23" s="6">
        <v>1</v>
      </c>
      <c r="AQ23" s="6"/>
      <c r="AR23" s="6"/>
      <c r="AS23" s="6"/>
      <c r="AT23" s="6"/>
      <c r="AU23" s="6">
        <v>1</v>
      </c>
      <c r="AV23" s="6"/>
      <c r="AW23" s="6"/>
      <c r="AX23" s="6"/>
      <c r="AY23" s="6"/>
      <c r="AZ23" s="6">
        <v>1</v>
      </c>
      <c r="BA23" s="6"/>
      <c r="BB23" s="24"/>
      <c r="BC23" s="24"/>
      <c r="BD23" s="24"/>
      <c r="BE23" s="24">
        <v>1</v>
      </c>
      <c r="BF23" s="24"/>
      <c r="BG23" s="63"/>
      <c r="BI23" s="6"/>
      <c r="BJ23" s="6"/>
      <c r="BK23" s="6">
        <v>1</v>
      </c>
      <c r="BL23" s="6"/>
      <c r="BM23" s="6"/>
      <c r="BN23" s="6"/>
      <c r="BO23" s="6"/>
      <c r="BP23" s="6">
        <v>1</v>
      </c>
      <c r="BQ23" s="6"/>
      <c r="BR23" s="6"/>
      <c r="BS23" s="6"/>
      <c r="BT23" s="6"/>
      <c r="BU23" s="6">
        <v>1</v>
      </c>
      <c r="BV23" s="6"/>
      <c r="BW23" s="6"/>
      <c r="BX23" s="6"/>
      <c r="BY23" s="6"/>
      <c r="BZ23" s="6">
        <v>1</v>
      </c>
      <c r="CA23" s="6"/>
      <c r="CB23" s="6"/>
      <c r="CC23" s="6"/>
      <c r="CD23" s="6"/>
      <c r="CE23" s="6">
        <v>1</v>
      </c>
      <c r="CF23" s="6"/>
      <c r="CG23" s="6"/>
      <c r="CH23" s="6"/>
      <c r="CI23" s="6"/>
      <c r="CJ23" s="6">
        <v>1</v>
      </c>
      <c r="CK23" s="6"/>
      <c r="CL23" s="6"/>
      <c r="CM23" s="6"/>
      <c r="CN23" s="6"/>
      <c r="CO23" s="6">
        <v>1</v>
      </c>
      <c r="CP23" s="6"/>
      <c r="CQ23" s="6"/>
      <c r="CR23" s="6"/>
      <c r="CS23" s="6"/>
      <c r="CT23" s="6">
        <v>1</v>
      </c>
      <c r="CU23" s="6"/>
      <c r="CV23" s="6"/>
      <c r="CW23" s="6"/>
      <c r="CX23" s="6"/>
      <c r="CY23" s="6">
        <v>1</v>
      </c>
      <c r="CZ23" s="6"/>
      <c r="DA23" s="6"/>
      <c r="DB23" s="6"/>
      <c r="DC23" s="6"/>
      <c r="DD23" s="6">
        <v>1</v>
      </c>
      <c r="DE23" s="6"/>
      <c r="DF23" s="6"/>
      <c r="DG23" s="6"/>
      <c r="DH23" s="6"/>
      <c r="DI23" s="6">
        <v>1</v>
      </c>
      <c r="DJ23" s="6"/>
    </row>
    <row r="24" spans="1:114" x14ac:dyDescent="0.25">
      <c r="A24" s="386"/>
      <c r="B24" s="52"/>
      <c r="C24" s="52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63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</row>
    <row r="25" spans="1:114" x14ac:dyDescent="0.25">
      <c r="A25" s="386"/>
      <c r="B25" s="22" t="s">
        <v>107</v>
      </c>
      <c r="C25" s="22"/>
      <c r="D25" s="6"/>
      <c r="E25" s="6">
        <v>1</v>
      </c>
      <c r="F25" s="6"/>
      <c r="G25" s="6">
        <v>1</v>
      </c>
      <c r="H25" s="6"/>
      <c r="I25" s="6"/>
      <c r="J25" s="6">
        <v>1</v>
      </c>
      <c r="K25" s="6"/>
      <c r="L25" s="6">
        <v>1</v>
      </c>
      <c r="M25" s="6"/>
      <c r="N25" s="6"/>
      <c r="O25" s="6">
        <v>1</v>
      </c>
      <c r="P25" s="6"/>
      <c r="Q25" s="6">
        <v>1</v>
      </c>
      <c r="R25" s="6"/>
      <c r="S25" s="6"/>
      <c r="T25" s="6">
        <v>1</v>
      </c>
      <c r="U25" s="6"/>
      <c r="V25" s="6">
        <v>1</v>
      </c>
      <c r="W25" s="6"/>
      <c r="X25" s="6"/>
      <c r="Y25" s="6">
        <v>1</v>
      </c>
      <c r="Z25" s="6"/>
      <c r="AA25" s="6">
        <v>1</v>
      </c>
      <c r="AB25" s="6"/>
      <c r="AC25" s="6"/>
      <c r="AD25" s="6">
        <v>1</v>
      </c>
      <c r="AE25" s="6"/>
      <c r="AF25" s="6">
        <v>1</v>
      </c>
      <c r="AG25" s="6"/>
      <c r="AH25" s="6"/>
      <c r="AI25" s="6">
        <v>1</v>
      </c>
      <c r="AJ25" s="6"/>
      <c r="AK25" s="6">
        <v>1</v>
      </c>
      <c r="AL25" s="6"/>
      <c r="AM25" s="6"/>
      <c r="AN25" s="6">
        <v>1</v>
      </c>
      <c r="AO25" s="6"/>
      <c r="AP25" s="6">
        <v>1</v>
      </c>
      <c r="AQ25" s="6"/>
      <c r="AR25" s="6"/>
      <c r="AS25" s="6">
        <v>1</v>
      </c>
      <c r="AT25" s="6"/>
      <c r="AU25" s="6">
        <v>1</v>
      </c>
      <c r="AV25" s="6"/>
      <c r="AW25" s="6"/>
      <c r="AX25" s="6">
        <v>1</v>
      </c>
      <c r="AY25" s="6"/>
      <c r="AZ25" s="6">
        <v>1</v>
      </c>
      <c r="BA25" s="6"/>
      <c r="BB25" s="6"/>
      <c r="BC25" s="6">
        <v>1</v>
      </c>
      <c r="BD25" s="6"/>
      <c r="BE25" s="6">
        <v>1</v>
      </c>
      <c r="BF25" s="6"/>
      <c r="BG25" s="63"/>
      <c r="BH25" s="24"/>
      <c r="BI25" s="24">
        <v>1</v>
      </c>
      <c r="BJ25" s="24"/>
      <c r="BK25" s="24">
        <v>1</v>
      </c>
      <c r="BL25" s="24"/>
      <c r="BM25" s="6"/>
      <c r="BN25" s="6">
        <v>1</v>
      </c>
      <c r="BO25" s="6"/>
      <c r="BP25" s="6">
        <v>1</v>
      </c>
      <c r="BQ25" s="6"/>
      <c r="BR25" s="6"/>
      <c r="BS25" s="6">
        <v>1</v>
      </c>
      <c r="BT25" s="6"/>
      <c r="BU25" s="6">
        <v>1</v>
      </c>
      <c r="BV25" s="6"/>
      <c r="BW25" s="6"/>
      <c r="BX25" s="6">
        <v>1</v>
      </c>
      <c r="BY25" s="6"/>
      <c r="BZ25" s="6">
        <v>1</v>
      </c>
      <c r="CA25" s="6"/>
      <c r="CB25" s="6"/>
      <c r="CC25" s="6">
        <v>1</v>
      </c>
      <c r="CD25" s="6"/>
      <c r="CE25" s="6">
        <v>1</v>
      </c>
      <c r="CF25" s="6"/>
      <c r="CG25" s="6"/>
      <c r="CH25" s="6">
        <v>1</v>
      </c>
      <c r="CI25" s="6"/>
      <c r="CJ25" s="6">
        <v>1</v>
      </c>
      <c r="CK25" s="6"/>
      <c r="CL25" s="6"/>
      <c r="CM25" s="6">
        <v>1</v>
      </c>
      <c r="CN25" s="6"/>
      <c r="CO25" s="6">
        <v>1</v>
      </c>
      <c r="CP25" s="6"/>
      <c r="CQ25" s="6"/>
      <c r="CR25" s="6">
        <v>1</v>
      </c>
      <c r="CS25" s="6"/>
      <c r="CT25" s="6">
        <v>1</v>
      </c>
      <c r="CU25" s="6"/>
      <c r="CV25" s="6"/>
      <c r="CW25" s="6">
        <v>1</v>
      </c>
      <c r="CX25" s="6"/>
      <c r="CY25" s="6">
        <v>1</v>
      </c>
      <c r="CZ25" s="6"/>
      <c r="DA25" s="6"/>
      <c r="DB25" s="6">
        <v>1</v>
      </c>
      <c r="DC25" s="6"/>
      <c r="DD25" s="6">
        <v>1</v>
      </c>
      <c r="DE25" s="6"/>
      <c r="DF25" s="6"/>
      <c r="DG25" s="6">
        <v>1</v>
      </c>
      <c r="DH25" s="6"/>
      <c r="DI25" s="6">
        <v>1</v>
      </c>
      <c r="DJ25" s="6"/>
    </row>
    <row r="26" spans="1:114" x14ac:dyDescent="0.25">
      <c r="A26" s="386"/>
      <c r="B26" s="22" t="s">
        <v>108</v>
      </c>
      <c r="C26" s="22"/>
      <c r="D26" s="6"/>
      <c r="E26" s="6">
        <v>1</v>
      </c>
      <c r="F26" s="6">
        <v>1</v>
      </c>
      <c r="G26" s="6"/>
      <c r="H26" s="6"/>
      <c r="I26" s="6"/>
      <c r="J26" s="6">
        <v>1</v>
      </c>
      <c r="K26" s="6"/>
      <c r="L26" s="6"/>
      <c r="M26" s="6"/>
      <c r="N26" s="6"/>
      <c r="O26" s="6">
        <v>1</v>
      </c>
      <c r="P26" s="6"/>
      <c r="Q26" s="6"/>
      <c r="R26" s="6"/>
      <c r="S26" s="6"/>
      <c r="T26" s="6">
        <v>1</v>
      </c>
      <c r="U26" s="6"/>
      <c r="V26" s="6"/>
      <c r="W26" s="6"/>
      <c r="X26" s="6">
        <v>1</v>
      </c>
      <c r="Y26" s="6">
        <v>1</v>
      </c>
      <c r="Z26" s="6"/>
      <c r="AA26" s="6"/>
      <c r="AB26" s="6"/>
      <c r="AC26" s="6"/>
      <c r="AD26" s="6">
        <v>1</v>
      </c>
      <c r="AE26" s="6"/>
      <c r="AF26" s="6"/>
      <c r="AG26" s="6"/>
      <c r="AH26" s="6"/>
      <c r="AI26" s="6">
        <v>1</v>
      </c>
      <c r="AJ26" s="6"/>
      <c r="AK26" s="6"/>
      <c r="AL26" s="6"/>
      <c r="AM26" s="6"/>
      <c r="AN26" s="6">
        <v>1</v>
      </c>
      <c r="AO26" s="6"/>
      <c r="AP26" s="6"/>
      <c r="AQ26" s="6"/>
      <c r="AR26" s="6"/>
      <c r="AS26" s="6">
        <v>1</v>
      </c>
      <c r="AT26" s="6"/>
      <c r="AU26" s="6"/>
      <c r="AV26" s="6"/>
      <c r="AW26" s="6"/>
      <c r="AX26" s="6">
        <v>1</v>
      </c>
      <c r="AY26" s="6"/>
      <c r="AZ26" s="6"/>
      <c r="BA26" s="6"/>
      <c r="BB26" s="6">
        <v>1</v>
      </c>
      <c r="BC26" s="6">
        <v>1</v>
      </c>
      <c r="BD26" s="6"/>
      <c r="BE26" s="6"/>
      <c r="BF26" s="6"/>
      <c r="BG26" s="63"/>
      <c r="BH26" s="6"/>
      <c r="BI26" s="6">
        <v>1</v>
      </c>
      <c r="BJ26" s="6"/>
      <c r="BK26" s="6">
        <v>1</v>
      </c>
      <c r="BL26" s="6"/>
      <c r="BM26" s="6"/>
      <c r="BN26" s="6">
        <v>1</v>
      </c>
      <c r="BO26" s="6"/>
      <c r="BP26" s="6"/>
      <c r="BQ26" s="6">
        <v>1</v>
      </c>
      <c r="BR26" s="6"/>
      <c r="BS26" s="6">
        <v>1</v>
      </c>
      <c r="BT26" s="6"/>
      <c r="BU26" s="6"/>
      <c r="BV26" s="6"/>
      <c r="BW26" s="6"/>
      <c r="BX26" s="6">
        <v>1</v>
      </c>
      <c r="BY26" s="6"/>
      <c r="BZ26" s="6">
        <v>1</v>
      </c>
      <c r="CA26" s="6">
        <v>1</v>
      </c>
      <c r="CB26" s="6"/>
      <c r="CC26" s="6">
        <v>1</v>
      </c>
      <c r="CD26" s="6"/>
      <c r="CE26" s="6">
        <v>1</v>
      </c>
      <c r="CF26" s="6"/>
      <c r="CG26" s="6"/>
      <c r="CH26" s="6">
        <v>1</v>
      </c>
      <c r="CI26" s="6"/>
      <c r="CJ26" s="6">
        <v>1</v>
      </c>
      <c r="CK26" s="6"/>
      <c r="CL26" s="6"/>
      <c r="CM26" s="6">
        <v>1</v>
      </c>
      <c r="CN26" s="6"/>
      <c r="CO26" s="6"/>
      <c r="CP26" s="6"/>
      <c r="CQ26" s="6"/>
      <c r="CR26" s="6">
        <v>1</v>
      </c>
      <c r="CS26" s="6"/>
      <c r="CT26" s="6">
        <v>1</v>
      </c>
      <c r="CU26" s="6"/>
      <c r="CV26" s="6"/>
      <c r="CW26" s="6">
        <v>1</v>
      </c>
      <c r="CX26" s="6"/>
      <c r="CY26" s="6"/>
      <c r="CZ26" s="6"/>
      <c r="DA26" s="6"/>
      <c r="DB26" s="6">
        <v>1</v>
      </c>
      <c r="DC26" s="6"/>
      <c r="DD26" s="6">
        <v>1</v>
      </c>
      <c r="DE26" s="6"/>
      <c r="DF26" s="6"/>
      <c r="DG26" s="6">
        <v>1</v>
      </c>
      <c r="DH26" s="6"/>
      <c r="DI26" s="6"/>
      <c r="DJ26" s="6"/>
    </row>
    <row r="27" spans="1:114" x14ac:dyDescent="0.25">
      <c r="A27" s="386"/>
      <c r="B27" s="22" t="s">
        <v>109</v>
      </c>
      <c r="C27" s="22"/>
      <c r="D27" s="6"/>
      <c r="E27" s="6"/>
      <c r="F27" s="6">
        <v>1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>
        <v>1</v>
      </c>
      <c r="Y27" s="6"/>
      <c r="Z27" s="6">
        <v>1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>
        <v>1</v>
      </c>
      <c r="AX27" s="6"/>
      <c r="AY27" s="6"/>
      <c r="AZ27" s="6"/>
      <c r="BA27" s="6"/>
      <c r="BB27" s="6">
        <v>1</v>
      </c>
      <c r="BC27" s="6"/>
      <c r="BD27" s="6"/>
      <c r="BE27" s="6"/>
      <c r="BF27" s="6"/>
      <c r="BG27" s="63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24"/>
      <c r="BS27" s="24"/>
      <c r="BT27" s="24"/>
      <c r="BU27" s="24"/>
      <c r="BV27" s="24">
        <v>1</v>
      </c>
      <c r="BW27" s="6"/>
      <c r="BX27" s="6">
        <v>1</v>
      </c>
      <c r="BY27" s="6"/>
      <c r="BZ27" s="6"/>
      <c r="CA27" s="6">
        <v>1</v>
      </c>
      <c r="CB27" s="6"/>
      <c r="CC27" s="6">
        <v>1</v>
      </c>
      <c r="CD27" s="6"/>
      <c r="CE27" s="6"/>
      <c r="CF27" s="6"/>
      <c r="CG27" s="6"/>
      <c r="CH27" s="6"/>
      <c r="CI27" s="6"/>
      <c r="CJ27" s="6">
        <v>1</v>
      </c>
      <c r="CK27" s="6"/>
      <c r="CL27" s="6"/>
      <c r="CM27" s="6"/>
      <c r="CN27" s="6"/>
      <c r="CO27" s="6">
        <v>1</v>
      </c>
      <c r="CP27" s="6">
        <v>1</v>
      </c>
      <c r="CQ27" s="6"/>
      <c r="CR27" s="6"/>
      <c r="CS27" s="6"/>
      <c r="CT27" s="6"/>
      <c r="CU27" s="6"/>
      <c r="CV27" s="6"/>
      <c r="CW27" s="6">
        <v>1</v>
      </c>
      <c r="CX27" s="6"/>
      <c r="CY27" s="6"/>
      <c r="CZ27" s="6"/>
      <c r="DA27" s="6"/>
      <c r="DB27" s="6"/>
      <c r="DC27" s="6"/>
      <c r="DD27" s="6">
        <v>1</v>
      </c>
      <c r="DE27" s="6"/>
      <c r="DF27" s="6"/>
      <c r="DG27" s="6"/>
      <c r="DH27" s="6">
        <v>1</v>
      </c>
      <c r="DI27" s="6"/>
      <c r="DJ27" s="6"/>
    </row>
    <row r="28" spans="1:114" x14ac:dyDescent="0.25">
      <c r="A28" s="386"/>
      <c r="B28" s="22" t="s">
        <v>110</v>
      </c>
      <c r="C28" s="22"/>
      <c r="D28" s="6"/>
      <c r="E28" s="6">
        <v>1</v>
      </c>
      <c r="F28" s="6">
        <v>1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>
        <v>1</v>
      </c>
      <c r="AU28" s="6"/>
      <c r="AV28" s="6"/>
      <c r="AW28" s="6"/>
      <c r="AX28" s="6"/>
      <c r="AY28" s="6"/>
      <c r="AZ28" s="6"/>
      <c r="BA28" s="6"/>
      <c r="BB28" s="6">
        <v>1</v>
      </c>
      <c r="BC28" s="6"/>
      <c r="BD28" s="6"/>
      <c r="BE28" s="6"/>
      <c r="BF28" s="6"/>
      <c r="BG28" s="63"/>
      <c r="BH28" s="6"/>
      <c r="BI28" s="6"/>
      <c r="BJ28" s="6"/>
      <c r="BK28" s="6"/>
      <c r="BL28" s="6"/>
      <c r="BM28" s="6"/>
      <c r="BN28" s="6"/>
      <c r="BO28" s="6"/>
      <c r="BP28" s="6">
        <v>1</v>
      </c>
      <c r="BQ28" s="6"/>
      <c r="BR28" s="6"/>
      <c r="BS28" s="6"/>
      <c r="BT28" s="6"/>
      <c r="BU28" s="6"/>
      <c r="BV28" s="6"/>
      <c r="BW28" s="24"/>
      <c r="BX28" s="24"/>
      <c r="BY28" s="24"/>
      <c r="BZ28" s="24"/>
      <c r="CA28" s="24">
        <v>1</v>
      </c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>
        <v>1</v>
      </c>
      <c r="CU28" s="6"/>
      <c r="CV28" s="6"/>
      <c r="CW28" s="6"/>
      <c r="CX28" s="6"/>
      <c r="CY28" s="6">
        <v>1</v>
      </c>
      <c r="CZ28" s="6"/>
      <c r="DA28" s="6"/>
      <c r="DB28" s="6"/>
      <c r="DC28" s="6"/>
      <c r="DD28" s="6">
        <v>1</v>
      </c>
      <c r="DE28" s="6"/>
      <c r="DF28" s="6"/>
      <c r="DG28" s="6"/>
      <c r="DH28" s="6"/>
      <c r="DI28" s="6"/>
      <c r="DJ28" s="6"/>
    </row>
    <row r="29" spans="1:114" x14ac:dyDescent="0.25">
      <c r="A29" s="386"/>
      <c r="B29" s="22" t="s">
        <v>111</v>
      </c>
      <c r="C29" s="22"/>
      <c r="D29" s="6"/>
      <c r="E29" s="6"/>
      <c r="F29" s="6"/>
      <c r="G29" s="6">
        <v>1</v>
      </c>
      <c r="H29" s="6"/>
      <c r="I29" s="6"/>
      <c r="J29" s="6"/>
      <c r="K29" s="6"/>
      <c r="L29" s="6">
        <v>1</v>
      </c>
      <c r="M29" s="6"/>
      <c r="N29" s="6"/>
      <c r="O29" s="6"/>
      <c r="P29" s="6"/>
      <c r="Q29" s="6">
        <v>1</v>
      </c>
      <c r="R29" s="6"/>
      <c r="S29" s="6"/>
      <c r="T29" s="6"/>
      <c r="U29" s="6"/>
      <c r="V29" s="6">
        <v>1</v>
      </c>
      <c r="W29" s="6"/>
      <c r="X29" s="6"/>
      <c r="Y29" s="6"/>
      <c r="Z29" s="6"/>
      <c r="AA29" s="6">
        <v>1</v>
      </c>
      <c r="AB29" s="6"/>
      <c r="AC29" s="6">
        <v>1</v>
      </c>
      <c r="AD29" s="6"/>
      <c r="AE29" s="6"/>
      <c r="AF29" s="6">
        <v>1</v>
      </c>
      <c r="AG29" s="6"/>
      <c r="AH29" s="6"/>
      <c r="AI29" s="6"/>
      <c r="AJ29" s="6"/>
      <c r="AK29" s="6">
        <v>1</v>
      </c>
      <c r="AL29" s="6"/>
      <c r="AM29" s="6"/>
      <c r="AN29" s="6"/>
      <c r="AO29" s="6"/>
      <c r="AP29" s="6">
        <v>1</v>
      </c>
      <c r="AQ29" s="6"/>
      <c r="AR29" s="6">
        <v>1</v>
      </c>
      <c r="AS29" s="6"/>
      <c r="AT29" s="6"/>
      <c r="AU29" s="6">
        <v>1</v>
      </c>
      <c r="AV29" s="6"/>
      <c r="AW29" s="6"/>
      <c r="AX29" s="6"/>
      <c r="AY29" s="6"/>
      <c r="AZ29" s="6">
        <v>1</v>
      </c>
      <c r="BA29" s="6"/>
      <c r="BB29" s="6">
        <v>1</v>
      </c>
      <c r="BC29" s="6"/>
      <c r="BD29" s="6"/>
      <c r="BE29" s="6">
        <v>1</v>
      </c>
      <c r="BF29" s="6">
        <v>1</v>
      </c>
      <c r="BG29" s="63"/>
      <c r="BH29" s="6"/>
      <c r="BI29" s="6"/>
      <c r="BJ29" s="6"/>
      <c r="BK29" s="6">
        <v>1</v>
      </c>
      <c r="BL29" s="6"/>
      <c r="BM29" s="6"/>
      <c r="BN29" s="6"/>
      <c r="BO29" s="6"/>
      <c r="BP29" s="6">
        <v>1</v>
      </c>
      <c r="BQ29" s="6"/>
      <c r="BR29" s="6"/>
      <c r="BS29" s="6"/>
      <c r="BT29" s="6"/>
      <c r="BU29" s="6">
        <v>1</v>
      </c>
      <c r="BV29" s="6"/>
      <c r="BW29" s="6"/>
      <c r="BX29" s="6"/>
      <c r="BY29" s="6"/>
      <c r="BZ29" s="6">
        <v>1</v>
      </c>
      <c r="CA29" s="6"/>
      <c r="CB29" s="24"/>
      <c r="CC29" s="24"/>
      <c r="CD29" s="24"/>
      <c r="CE29" s="24">
        <v>1</v>
      </c>
      <c r="CF29" s="24"/>
      <c r="CG29" s="6"/>
      <c r="CH29" s="6"/>
      <c r="CI29" s="6"/>
      <c r="CJ29" s="6">
        <v>1</v>
      </c>
      <c r="CK29" s="6"/>
      <c r="CL29" s="6"/>
      <c r="CM29" s="6"/>
      <c r="CN29" s="6">
        <v>1</v>
      </c>
      <c r="CO29" s="6">
        <v>1</v>
      </c>
      <c r="CP29" s="6"/>
      <c r="CQ29" s="6"/>
      <c r="CR29" s="6"/>
      <c r="CS29" s="6"/>
      <c r="CT29" s="6">
        <v>1</v>
      </c>
      <c r="CU29" s="6"/>
      <c r="CV29" s="6"/>
      <c r="CW29" s="6">
        <v>1</v>
      </c>
      <c r="CX29" s="6"/>
      <c r="CY29" s="6">
        <v>1</v>
      </c>
      <c r="CZ29" s="6"/>
      <c r="DA29" s="6"/>
      <c r="DB29" s="6"/>
      <c r="DC29" s="6"/>
      <c r="DD29" s="6">
        <v>1</v>
      </c>
      <c r="DE29" s="6"/>
      <c r="DF29" s="6"/>
      <c r="DG29" s="6"/>
      <c r="DH29" s="6"/>
      <c r="DI29" s="6">
        <v>1</v>
      </c>
      <c r="DJ29" s="6"/>
    </row>
    <row r="30" spans="1:114" x14ac:dyDescent="0.25">
      <c r="A30" s="386"/>
      <c r="B30" s="22" t="s">
        <v>112</v>
      </c>
      <c r="C30" s="2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1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>
        <v>1</v>
      </c>
      <c r="BC30" s="6"/>
      <c r="BD30" s="6"/>
      <c r="BE30" s="6"/>
      <c r="BF30" s="6"/>
      <c r="BG30" s="63"/>
      <c r="BH30" s="6"/>
      <c r="BI30" s="6"/>
      <c r="BJ30" s="6">
        <v>1</v>
      </c>
      <c r="BK30" s="6">
        <v>1</v>
      </c>
      <c r="BL30" s="6"/>
      <c r="BM30" s="6"/>
      <c r="BN30" s="6"/>
      <c r="BO30" s="6"/>
      <c r="BP30" s="6"/>
      <c r="BQ30" s="6"/>
      <c r="BR30" s="6"/>
      <c r="BS30" s="6"/>
      <c r="BT30" s="6"/>
      <c r="BU30" s="6">
        <v>1</v>
      </c>
      <c r="BV30" s="6"/>
      <c r="BW30" s="6"/>
      <c r="BX30" s="6">
        <v>1</v>
      </c>
      <c r="BY30" s="6"/>
      <c r="BZ30" s="6"/>
      <c r="CA30" s="6"/>
      <c r="CB30" s="6"/>
      <c r="CC30" s="6"/>
      <c r="CD30" s="6"/>
      <c r="CE30" s="6"/>
      <c r="CF30" s="6"/>
      <c r="CG30" s="24"/>
      <c r="CH30" s="24"/>
      <c r="CI30" s="24"/>
      <c r="CJ30" s="24"/>
      <c r="CK30" s="24"/>
      <c r="CL30" s="6"/>
      <c r="CM30" s="6"/>
      <c r="CN30" s="6"/>
      <c r="CO30" s="6"/>
      <c r="CP30" s="6"/>
      <c r="CQ30" s="6"/>
      <c r="CR30" s="6"/>
      <c r="CS30" s="6"/>
      <c r="CT30" s="6">
        <v>1</v>
      </c>
      <c r="CU30" s="6">
        <v>1</v>
      </c>
      <c r="CV30" s="6"/>
      <c r="CW30" s="6"/>
      <c r="CX30" s="6"/>
      <c r="CY30" s="6"/>
      <c r="CZ30" s="6"/>
      <c r="DA30" s="6"/>
      <c r="DB30" s="6"/>
      <c r="DC30" s="6"/>
      <c r="DD30" s="6">
        <v>1</v>
      </c>
      <c r="DE30" s="6"/>
      <c r="DF30" s="6"/>
      <c r="DG30" s="6"/>
      <c r="DH30" s="6"/>
      <c r="DI30" s="6"/>
      <c r="DJ30" s="6"/>
    </row>
    <row r="31" spans="1:114" x14ac:dyDescent="0.25">
      <c r="A31" s="386"/>
      <c r="B31" s="22" t="s">
        <v>113</v>
      </c>
      <c r="C31" s="22"/>
      <c r="D31" s="6"/>
      <c r="E31" s="6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>
        <v>1</v>
      </c>
      <c r="W31" s="6"/>
      <c r="X31" s="6">
        <v>1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>
        <v>1</v>
      </c>
      <c r="AT31" s="6">
        <v>1</v>
      </c>
      <c r="AU31" s="6"/>
      <c r="AV31" s="6"/>
      <c r="AW31" s="6"/>
      <c r="AX31" s="6"/>
      <c r="AY31" s="6"/>
      <c r="AZ31" s="6"/>
      <c r="BA31" s="6"/>
      <c r="BB31" s="6">
        <v>1</v>
      </c>
      <c r="BC31" s="6"/>
      <c r="BD31" s="6"/>
      <c r="BE31" s="6"/>
      <c r="BF31" s="6"/>
      <c r="BG31" s="63"/>
      <c r="BH31" s="6"/>
      <c r="BI31" s="6"/>
      <c r="BJ31" s="6"/>
      <c r="BK31" s="6">
        <v>1</v>
      </c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>
        <v>1</v>
      </c>
      <c r="CK31" s="6"/>
      <c r="CL31" s="24"/>
      <c r="CM31" s="24"/>
      <c r="CN31" s="24"/>
      <c r="CO31" s="24"/>
      <c r="CP31" s="24"/>
      <c r="CQ31" s="6"/>
      <c r="CR31" s="6"/>
      <c r="CS31" s="6"/>
      <c r="CT31" s="6">
        <v>1</v>
      </c>
      <c r="CU31" s="6"/>
      <c r="CV31" s="6"/>
      <c r="CW31" s="6"/>
      <c r="CX31" s="6"/>
      <c r="CY31" s="6"/>
      <c r="CZ31" s="6"/>
      <c r="DA31" s="6"/>
      <c r="DB31" s="6"/>
      <c r="DC31" s="6"/>
      <c r="DD31" s="6">
        <v>1</v>
      </c>
      <c r="DE31" s="6"/>
      <c r="DF31" s="6"/>
      <c r="DG31" s="6"/>
      <c r="DH31" s="6"/>
      <c r="DI31" s="6"/>
      <c r="DJ31" s="6"/>
    </row>
    <row r="32" spans="1:114" x14ac:dyDescent="0.25">
      <c r="A32" s="386"/>
      <c r="B32" s="22" t="s">
        <v>114</v>
      </c>
      <c r="C32" s="22"/>
      <c r="D32" s="6">
        <v>1</v>
      </c>
      <c r="E32" s="6">
        <v>1</v>
      </c>
      <c r="F32" s="6"/>
      <c r="G32" s="6"/>
      <c r="H32" s="6"/>
      <c r="I32" s="6"/>
      <c r="J32" s="6">
        <v>1</v>
      </c>
      <c r="K32" s="6"/>
      <c r="L32" s="6"/>
      <c r="M32" s="6"/>
      <c r="N32" s="6"/>
      <c r="O32" s="6">
        <v>1</v>
      </c>
      <c r="P32" s="6"/>
      <c r="Q32" s="6">
        <v>1</v>
      </c>
      <c r="R32" s="6"/>
      <c r="S32" s="6"/>
      <c r="T32" s="6">
        <v>1</v>
      </c>
      <c r="U32" s="6"/>
      <c r="V32" s="6">
        <v>1</v>
      </c>
      <c r="W32" s="6"/>
      <c r="X32" s="6">
        <v>1</v>
      </c>
      <c r="Y32" s="6">
        <v>1</v>
      </c>
      <c r="Z32" s="6"/>
      <c r="AA32" s="6"/>
      <c r="AB32" s="6"/>
      <c r="AC32" s="6"/>
      <c r="AD32" s="6">
        <v>1</v>
      </c>
      <c r="AE32" s="6">
        <v>1</v>
      </c>
      <c r="AF32" s="6"/>
      <c r="AG32" s="6"/>
      <c r="AH32" s="6"/>
      <c r="AI32" s="6">
        <v>1</v>
      </c>
      <c r="AJ32" s="6"/>
      <c r="AK32" s="6"/>
      <c r="AL32" s="6"/>
      <c r="AM32" s="6"/>
      <c r="AN32" s="6">
        <v>1</v>
      </c>
      <c r="AO32" s="6"/>
      <c r="AP32" s="6"/>
      <c r="AQ32" s="6"/>
      <c r="AR32" s="6"/>
      <c r="AS32" s="6">
        <v>1</v>
      </c>
      <c r="AT32" s="6"/>
      <c r="AU32" s="6">
        <v>1</v>
      </c>
      <c r="AV32" s="6"/>
      <c r="AW32" s="6">
        <v>1</v>
      </c>
      <c r="AX32" s="6">
        <v>1</v>
      </c>
      <c r="AY32" s="6"/>
      <c r="AZ32" s="6"/>
      <c r="BA32" s="6"/>
      <c r="BB32" s="6">
        <v>1</v>
      </c>
      <c r="BC32" s="6">
        <v>1</v>
      </c>
      <c r="BD32" s="6"/>
      <c r="BE32" s="6"/>
      <c r="BF32" s="6"/>
      <c r="BG32" s="63"/>
      <c r="BH32" s="6"/>
      <c r="BI32" s="6">
        <v>1</v>
      </c>
      <c r="BJ32" s="6"/>
      <c r="BK32" s="6"/>
      <c r="BL32" s="6"/>
      <c r="BM32" s="6"/>
      <c r="BN32" s="6">
        <v>1</v>
      </c>
      <c r="BO32" s="6"/>
      <c r="BP32" s="6"/>
      <c r="BQ32" s="6"/>
      <c r="BR32" s="6"/>
      <c r="BS32" s="6">
        <v>1</v>
      </c>
      <c r="BT32" s="6"/>
      <c r="BU32" s="6"/>
      <c r="BV32" s="6"/>
      <c r="BW32" s="6"/>
      <c r="BX32" s="6">
        <v>1</v>
      </c>
      <c r="BY32" s="6"/>
      <c r="BZ32" s="6"/>
      <c r="CA32" s="6"/>
      <c r="CB32" s="6"/>
      <c r="CC32" s="6">
        <v>1</v>
      </c>
      <c r="CD32" s="6"/>
      <c r="CE32" s="6"/>
      <c r="CF32" s="6"/>
      <c r="CG32" s="6"/>
      <c r="CH32" s="6">
        <v>1</v>
      </c>
      <c r="CI32" s="6"/>
      <c r="CJ32" s="6">
        <v>1</v>
      </c>
      <c r="CK32" s="6"/>
      <c r="CL32" s="6"/>
      <c r="CM32" s="6">
        <v>1</v>
      </c>
      <c r="CN32" s="6"/>
      <c r="CO32" s="6"/>
      <c r="CP32" s="6"/>
      <c r="CQ32" s="24"/>
      <c r="CR32" s="24">
        <v>1</v>
      </c>
      <c r="CS32" s="24"/>
      <c r="CT32" s="24"/>
      <c r="CU32" s="24">
        <v>1</v>
      </c>
      <c r="CV32" s="46"/>
      <c r="CW32" s="6">
        <v>1</v>
      </c>
      <c r="CX32" s="6"/>
      <c r="CY32" s="6"/>
      <c r="CZ32" s="6"/>
      <c r="DA32" s="6"/>
      <c r="DB32" s="6">
        <v>1</v>
      </c>
      <c r="DC32" s="6"/>
      <c r="DD32" s="6"/>
      <c r="DE32" s="6"/>
      <c r="DF32" s="6"/>
      <c r="DG32" s="6">
        <v>1</v>
      </c>
      <c r="DH32" s="6"/>
      <c r="DI32" s="6"/>
      <c r="DJ32" s="6"/>
    </row>
    <row r="33" spans="1:124" x14ac:dyDescent="0.25">
      <c r="A33" s="386"/>
      <c r="B33" s="22" t="s">
        <v>115</v>
      </c>
      <c r="C33" s="22"/>
      <c r="D33" s="6"/>
      <c r="E33" s="6">
        <v>1</v>
      </c>
      <c r="F33" s="6">
        <v>1</v>
      </c>
      <c r="G33" s="6">
        <v>1</v>
      </c>
      <c r="H33" s="6"/>
      <c r="I33" s="6"/>
      <c r="J33" s="6"/>
      <c r="K33" s="6"/>
      <c r="L33" s="6">
        <v>1</v>
      </c>
      <c r="M33" s="6"/>
      <c r="N33" s="6"/>
      <c r="O33" s="6"/>
      <c r="P33" s="6"/>
      <c r="Q33" s="6">
        <v>1</v>
      </c>
      <c r="R33" s="6"/>
      <c r="S33" s="6"/>
      <c r="T33" s="6"/>
      <c r="U33" s="6"/>
      <c r="V33" s="6">
        <v>1</v>
      </c>
      <c r="W33" s="6"/>
      <c r="X33" s="6">
        <v>1</v>
      </c>
      <c r="Y33" s="6"/>
      <c r="Z33" s="6"/>
      <c r="AA33" s="6">
        <v>1</v>
      </c>
      <c r="AB33" s="6"/>
      <c r="AC33" s="6"/>
      <c r="AD33" s="6"/>
      <c r="AE33" s="6"/>
      <c r="AF33" s="6">
        <v>1</v>
      </c>
      <c r="AG33" s="6"/>
      <c r="AH33" s="6"/>
      <c r="AI33" s="6"/>
      <c r="AJ33" s="6"/>
      <c r="AK33" s="6">
        <v>1</v>
      </c>
      <c r="AL33" s="6"/>
      <c r="AM33" s="6"/>
      <c r="AN33" s="6"/>
      <c r="AO33" s="6"/>
      <c r="AP33" s="6">
        <v>1</v>
      </c>
      <c r="AQ33" s="6"/>
      <c r="AR33" s="6">
        <v>1</v>
      </c>
      <c r="AS33" s="6"/>
      <c r="AT33" s="6"/>
      <c r="AU33" s="6">
        <v>1</v>
      </c>
      <c r="AV33" s="6"/>
      <c r="AW33" s="6">
        <v>1</v>
      </c>
      <c r="AX33" s="6"/>
      <c r="AY33" s="6"/>
      <c r="AZ33" s="6">
        <v>1</v>
      </c>
      <c r="BA33" s="6"/>
      <c r="BB33" s="6">
        <v>1</v>
      </c>
      <c r="BC33" s="6"/>
      <c r="BD33" s="6"/>
      <c r="BE33" s="6">
        <v>1</v>
      </c>
      <c r="BF33" s="6"/>
      <c r="BG33" s="63"/>
      <c r="BH33" s="6"/>
      <c r="BI33" s="6"/>
      <c r="BJ33" s="6"/>
      <c r="BK33" s="6">
        <v>1</v>
      </c>
      <c r="BL33" s="6"/>
      <c r="BM33" s="6"/>
      <c r="BN33" s="6"/>
      <c r="BO33" s="6"/>
      <c r="BP33" s="6">
        <v>1</v>
      </c>
      <c r="BQ33" s="6"/>
      <c r="BR33" s="6"/>
      <c r="BS33" s="6"/>
      <c r="BT33" s="6"/>
      <c r="BU33" s="6">
        <v>1</v>
      </c>
      <c r="BV33" s="6"/>
      <c r="BW33" s="6"/>
      <c r="BX33" s="6"/>
      <c r="BY33" s="6">
        <v>1</v>
      </c>
      <c r="BZ33" s="6">
        <v>1</v>
      </c>
      <c r="CA33" s="6">
        <v>1</v>
      </c>
      <c r="CB33" s="6"/>
      <c r="CC33" s="6">
        <v>1</v>
      </c>
      <c r="CD33" s="6"/>
      <c r="CE33" s="6">
        <v>1</v>
      </c>
      <c r="CF33" s="6"/>
      <c r="CG33" s="6"/>
      <c r="CH33" s="6"/>
      <c r="CI33" s="6"/>
      <c r="CJ33" s="6">
        <v>1</v>
      </c>
      <c r="CK33" s="6"/>
      <c r="CL33" s="6"/>
      <c r="CM33" s="6">
        <v>1</v>
      </c>
      <c r="CN33" s="6"/>
      <c r="CO33" s="6">
        <v>1</v>
      </c>
      <c r="CP33" s="6"/>
      <c r="CQ33" s="6"/>
      <c r="CR33" s="6"/>
      <c r="CS33" s="6"/>
      <c r="CT33" s="6">
        <v>1</v>
      </c>
      <c r="CU33" s="6"/>
      <c r="CV33" s="24"/>
      <c r="CW33" s="24"/>
      <c r="CX33" s="24"/>
      <c r="CY33" s="24">
        <v>1</v>
      </c>
      <c r="CZ33" s="24"/>
      <c r="DA33" s="46"/>
      <c r="DB33" s="46"/>
      <c r="DC33" s="46"/>
      <c r="DD33" s="6">
        <v>1</v>
      </c>
      <c r="DE33" s="6"/>
      <c r="DF33" s="6"/>
      <c r="DG33" s="6"/>
      <c r="DH33" s="6"/>
      <c r="DI33" s="6">
        <v>1</v>
      </c>
      <c r="DJ33" s="6"/>
    </row>
    <row r="34" spans="1:124" x14ac:dyDescent="0.25">
      <c r="A34" s="386"/>
      <c r="B34" s="22" t="s">
        <v>116</v>
      </c>
      <c r="C34" s="22"/>
      <c r="D34" s="6"/>
      <c r="E34" s="6">
        <v>1</v>
      </c>
      <c r="F34" s="6"/>
      <c r="G34" s="6"/>
      <c r="H34" s="6"/>
      <c r="I34" s="6"/>
      <c r="J34" s="6">
        <v>1</v>
      </c>
      <c r="K34" s="6"/>
      <c r="L34" s="6"/>
      <c r="M34" s="6"/>
      <c r="N34" s="6"/>
      <c r="O34" s="6">
        <v>1</v>
      </c>
      <c r="P34" s="6"/>
      <c r="Q34" s="6"/>
      <c r="R34" s="6"/>
      <c r="S34" s="6"/>
      <c r="T34" s="6">
        <v>1</v>
      </c>
      <c r="U34" s="6"/>
      <c r="V34" s="6"/>
      <c r="W34" s="6"/>
      <c r="X34" s="6"/>
      <c r="Y34" s="6">
        <v>1</v>
      </c>
      <c r="Z34" s="6"/>
      <c r="AA34" s="6"/>
      <c r="AB34" s="6"/>
      <c r="AC34" s="6"/>
      <c r="AD34" s="6">
        <v>1</v>
      </c>
      <c r="AE34" s="6"/>
      <c r="AF34" s="6">
        <v>1</v>
      </c>
      <c r="AG34" s="6"/>
      <c r="AH34" s="6"/>
      <c r="AI34" s="6">
        <v>1</v>
      </c>
      <c r="AJ34" s="6"/>
      <c r="AK34" s="6">
        <v>1</v>
      </c>
      <c r="AL34" s="6"/>
      <c r="AM34" s="6"/>
      <c r="AN34" s="6">
        <v>1</v>
      </c>
      <c r="AO34" s="6"/>
      <c r="AP34" s="6"/>
      <c r="AQ34" s="6"/>
      <c r="AR34" s="6"/>
      <c r="AS34" s="6">
        <v>1</v>
      </c>
      <c r="AT34" s="6"/>
      <c r="AU34" s="6"/>
      <c r="AV34" s="6"/>
      <c r="AW34" s="6"/>
      <c r="AX34" s="6">
        <v>1</v>
      </c>
      <c r="AY34" s="6"/>
      <c r="AZ34" s="6"/>
      <c r="BA34" s="6"/>
      <c r="BB34" s="6">
        <v>1</v>
      </c>
      <c r="BC34" s="6">
        <v>1</v>
      </c>
      <c r="BD34" s="6"/>
      <c r="BE34" s="6"/>
      <c r="BF34" s="6"/>
      <c r="BG34" s="63"/>
      <c r="BH34" s="6"/>
      <c r="BI34" s="6">
        <v>1</v>
      </c>
      <c r="BJ34" s="6">
        <v>1</v>
      </c>
      <c r="BK34" s="6"/>
      <c r="BL34" s="6"/>
      <c r="BM34" s="6"/>
      <c r="BN34" s="6">
        <v>1</v>
      </c>
      <c r="BO34" s="6">
        <v>1</v>
      </c>
      <c r="BP34" s="6"/>
      <c r="BQ34" s="6"/>
      <c r="BR34" s="6"/>
      <c r="BS34" s="6">
        <v>1</v>
      </c>
      <c r="BT34" s="6"/>
      <c r="BU34" s="6">
        <v>1</v>
      </c>
      <c r="BV34" s="6"/>
      <c r="BW34" s="6"/>
      <c r="BX34" s="6">
        <v>1</v>
      </c>
      <c r="BY34" s="6"/>
      <c r="BZ34" s="6">
        <v>1</v>
      </c>
      <c r="CA34" s="6">
        <v>1</v>
      </c>
      <c r="CB34" s="6"/>
      <c r="CC34" s="6">
        <v>1</v>
      </c>
      <c r="CD34" s="6"/>
      <c r="CE34" s="6"/>
      <c r="CF34" s="6"/>
      <c r="CG34" s="6"/>
      <c r="CH34" s="6">
        <v>1</v>
      </c>
      <c r="CI34" s="6"/>
      <c r="CJ34" s="6">
        <v>1</v>
      </c>
      <c r="CK34" s="6"/>
      <c r="CL34" s="6"/>
      <c r="CM34" s="6">
        <v>1</v>
      </c>
      <c r="CN34" s="6">
        <v>1</v>
      </c>
      <c r="CO34" s="6"/>
      <c r="CP34" s="6"/>
      <c r="CQ34" s="6"/>
      <c r="CR34" s="6">
        <v>1</v>
      </c>
      <c r="CS34" s="6"/>
      <c r="CT34" s="6"/>
      <c r="CU34" s="6"/>
      <c r="CV34" s="6"/>
      <c r="CW34" s="6">
        <v>1</v>
      </c>
      <c r="CX34" s="6"/>
      <c r="CY34" s="6">
        <v>1</v>
      </c>
      <c r="CZ34" s="6"/>
      <c r="DA34" s="24"/>
      <c r="DB34" s="24">
        <v>1</v>
      </c>
      <c r="DC34" s="24"/>
      <c r="DD34" s="24"/>
      <c r="DE34" s="24"/>
      <c r="DF34" s="46"/>
      <c r="DG34" s="6">
        <v>1</v>
      </c>
      <c r="DH34" s="46"/>
      <c r="DI34" s="46"/>
      <c r="DJ34" s="46"/>
    </row>
    <row r="35" spans="1:124" x14ac:dyDescent="0.25">
      <c r="A35" s="39"/>
      <c r="B35" s="22"/>
      <c r="C35" s="2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3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29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</row>
    <row r="36" spans="1:124" x14ac:dyDescent="0.25">
      <c r="A36" s="74"/>
      <c r="B36" s="77" t="s">
        <v>865</v>
      </c>
      <c r="C36" s="77"/>
      <c r="D36" s="79">
        <f t="shared" ref="D36:AI36" si="0">COUNTIF(D13:D34,"&gt;0")</f>
        <v>1</v>
      </c>
      <c r="E36" s="79">
        <f t="shared" si="0"/>
        <v>10</v>
      </c>
      <c r="F36" s="79">
        <f t="shared" si="0"/>
        <v>11</v>
      </c>
      <c r="G36" s="79">
        <f t="shared" si="0"/>
        <v>8</v>
      </c>
      <c r="H36" s="79">
        <f t="shared" si="0"/>
        <v>0</v>
      </c>
      <c r="I36" s="79">
        <f t="shared" si="0"/>
        <v>0</v>
      </c>
      <c r="J36" s="79">
        <f t="shared" si="0"/>
        <v>6</v>
      </c>
      <c r="K36" s="79">
        <f t="shared" si="0"/>
        <v>2</v>
      </c>
      <c r="L36" s="79">
        <f t="shared" si="0"/>
        <v>8</v>
      </c>
      <c r="M36" s="79">
        <f t="shared" si="0"/>
        <v>0</v>
      </c>
      <c r="N36" s="79">
        <f t="shared" si="0"/>
        <v>0</v>
      </c>
      <c r="O36" s="79">
        <f t="shared" si="0"/>
        <v>6</v>
      </c>
      <c r="P36" s="79">
        <f t="shared" si="0"/>
        <v>1</v>
      </c>
      <c r="Q36" s="79">
        <f t="shared" si="0"/>
        <v>9</v>
      </c>
      <c r="R36" s="79">
        <f t="shared" si="0"/>
        <v>0</v>
      </c>
      <c r="S36" s="79">
        <f t="shared" si="0"/>
        <v>0</v>
      </c>
      <c r="T36" s="79">
        <f t="shared" si="0"/>
        <v>6</v>
      </c>
      <c r="U36" s="79">
        <f t="shared" si="0"/>
        <v>2</v>
      </c>
      <c r="V36" s="79">
        <f t="shared" si="0"/>
        <v>11</v>
      </c>
      <c r="W36" s="79">
        <f t="shared" si="0"/>
        <v>0</v>
      </c>
      <c r="X36" s="79">
        <f t="shared" si="0"/>
        <v>6</v>
      </c>
      <c r="Y36" s="79">
        <f t="shared" si="0"/>
        <v>6</v>
      </c>
      <c r="Z36" s="79">
        <f t="shared" si="0"/>
        <v>4</v>
      </c>
      <c r="AA36" s="79">
        <f t="shared" si="0"/>
        <v>9</v>
      </c>
      <c r="AB36" s="79">
        <f t="shared" si="0"/>
        <v>2</v>
      </c>
      <c r="AC36" s="79">
        <f t="shared" si="0"/>
        <v>2</v>
      </c>
      <c r="AD36" s="79">
        <f t="shared" si="0"/>
        <v>6</v>
      </c>
      <c r="AE36" s="79">
        <f t="shared" si="0"/>
        <v>3</v>
      </c>
      <c r="AF36" s="79">
        <f t="shared" si="0"/>
        <v>11</v>
      </c>
      <c r="AG36" s="79">
        <f t="shared" si="0"/>
        <v>0</v>
      </c>
      <c r="AH36" s="79">
        <f t="shared" si="0"/>
        <v>0</v>
      </c>
      <c r="AI36" s="79">
        <f t="shared" si="0"/>
        <v>6</v>
      </c>
      <c r="AJ36" s="79">
        <f t="shared" ref="AJ36:BF36" si="1">COUNTIF(AJ13:AJ34,"&gt;0")</f>
        <v>1</v>
      </c>
      <c r="AK36" s="79">
        <f t="shared" si="1"/>
        <v>10</v>
      </c>
      <c r="AL36" s="79">
        <f t="shared" si="1"/>
        <v>1</v>
      </c>
      <c r="AM36" s="79">
        <f t="shared" si="1"/>
        <v>0</v>
      </c>
      <c r="AN36" s="79">
        <f t="shared" si="1"/>
        <v>6</v>
      </c>
      <c r="AO36" s="79">
        <f t="shared" si="1"/>
        <v>0</v>
      </c>
      <c r="AP36" s="79">
        <f t="shared" si="1"/>
        <v>10</v>
      </c>
      <c r="AQ36" s="79">
        <f t="shared" si="1"/>
        <v>0</v>
      </c>
      <c r="AR36" s="79">
        <f t="shared" si="1"/>
        <v>3</v>
      </c>
      <c r="AS36" s="79">
        <f t="shared" si="1"/>
        <v>7</v>
      </c>
      <c r="AT36" s="79">
        <f t="shared" si="1"/>
        <v>6</v>
      </c>
      <c r="AU36" s="79">
        <f t="shared" si="1"/>
        <v>12</v>
      </c>
      <c r="AV36" s="79">
        <f t="shared" si="1"/>
        <v>0</v>
      </c>
      <c r="AW36" s="79">
        <f t="shared" si="1"/>
        <v>3</v>
      </c>
      <c r="AX36" s="79">
        <f t="shared" si="1"/>
        <v>7</v>
      </c>
      <c r="AY36" s="79">
        <f t="shared" si="1"/>
        <v>0</v>
      </c>
      <c r="AZ36" s="79">
        <f t="shared" si="1"/>
        <v>8</v>
      </c>
      <c r="BA36" s="79">
        <f t="shared" si="1"/>
        <v>0</v>
      </c>
      <c r="BB36" s="79">
        <f t="shared" si="1"/>
        <v>18</v>
      </c>
      <c r="BC36" s="79">
        <f t="shared" si="1"/>
        <v>7</v>
      </c>
      <c r="BD36" s="79">
        <f t="shared" si="1"/>
        <v>1</v>
      </c>
      <c r="BE36" s="79">
        <f t="shared" si="1"/>
        <v>7</v>
      </c>
      <c r="BF36" s="79">
        <f t="shared" si="1"/>
        <v>5</v>
      </c>
      <c r="BG36" s="79"/>
      <c r="BH36" s="79">
        <f t="shared" ref="BH36:CM36" si="2">COUNTIF(BH13:BH34,"&gt;0")</f>
        <v>0</v>
      </c>
      <c r="BI36" s="79">
        <f t="shared" si="2"/>
        <v>7</v>
      </c>
      <c r="BJ36" s="79">
        <f t="shared" si="2"/>
        <v>2</v>
      </c>
      <c r="BK36" s="79">
        <f t="shared" si="2"/>
        <v>12</v>
      </c>
      <c r="BL36" s="79">
        <f t="shared" si="2"/>
        <v>1</v>
      </c>
      <c r="BM36" s="79">
        <f t="shared" si="2"/>
        <v>0</v>
      </c>
      <c r="BN36" s="79">
        <f t="shared" si="2"/>
        <v>6</v>
      </c>
      <c r="BO36" s="79">
        <f t="shared" si="2"/>
        <v>1</v>
      </c>
      <c r="BP36" s="79">
        <f t="shared" si="2"/>
        <v>9</v>
      </c>
      <c r="BQ36" s="79">
        <f t="shared" si="2"/>
        <v>1</v>
      </c>
      <c r="BR36" s="79">
        <f t="shared" si="2"/>
        <v>0</v>
      </c>
      <c r="BS36" s="79">
        <f t="shared" si="2"/>
        <v>7</v>
      </c>
      <c r="BT36" s="79">
        <f t="shared" si="2"/>
        <v>0</v>
      </c>
      <c r="BU36" s="79">
        <f t="shared" si="2"/>
        <v>10</v>
      </c>
      <c r="BV36" s="79">
        <f t="shared" si="2"/>
        <v>1</v>
      </c>
      <c r="BW36" s="79">
        <f t="shared" si="2"/>
        <v>0</v>
      </c>
      <c r="BX36" s="79">
        <f t="shared" si="2"/>
        <v>10</v>
      </c>
      <c r="BY36" s="79">
        <f t="shared" si="2"/>
        <v>1</v>
      </c>
      <c r="BZ36" s="79">
        <f t="shared" si="2"/>
        <v>10</v>
      </c>
      <c r="CA36" s="79">
        <f t="shared" si="2"/>
        <v>6</v>
      </c>
      <c r="CB36" s="79">
        <f t="shared" si="2"/>
        <v>0</v>
      </c>
      <c r="CC36" s="79">
        <f t="shared" si="2"/>
        <v>8</v>
      </c>
      <c r="CD36" s="79">
        <f t="shared" si="2"/>
        <v>0</v>
      </c>
      <c r="CE36" s="79">
        <f t="shared" si="2"/>
        <v>10</v>
      </c>
      <c r="CF36" s="79">
        <f t="shared" si="2"/>
        <v>0</v>
      </c>
      <c r="CG36" s="79">
        <f t="shared" si="2"/>
        <v>0</v>
      </c>
      <c r="CH36" s="79">
        <f t="shared" si="2"/>
        <v>6</v>
      </c>
      <c r="CI36" s="79">
        <f t="shared" si="2"/>
        <v>0</v>
      </c>
      <c r="CJ36" s="79">
        <f t="shared" si="2"/>
        <v>14</v>
      </c>
      <c r="CK36" s="79">
        <f t="shared" si="2"/>
        <v>0</v>
      </c>
      <c r="CL36" s="79">
        <f t="shared" si="2"/>
        <v>0</v>
      </c>
      <c r="CM36" s="79">
        <f t="shared" si="2"/>
        <v>10</v>
      </c>
      <c r="CN36" s="79">
        <f t="shared" ref="CN36:DJ36" si="3">COUNTIF(CN13:CN34,"&gt;0")</f>
        <v>2</v>
      </c>
      <c r="CO36" s="79">
        <f t="shared" si="3"/>
        <v>9</v>
      </c>
      <c r="CP36" s="79">
        <f t="shared" si="3"/>
        <v>2</v>
      </c>
      <c r="CQ36" s="79">
        <f t="shared" si="3"/>
        <v>0</v>
      </c>
      <c r="CR36" s="79">
        <f t="shared" si="3"/>
        <v>6</v>
      </c>
      <c r="CS36" s="79">
        <f t="shared" si="3"/>
        <v>0</v>
      </c>
      <c r="CT36" s="79">
        <f t="shared" si="3"/>
        <v>15</v>
      </c>
      <c r="CU36" s="79">
        <f t="shared" si="3"/>
        <v>3</v>
      </c>
      <c r="CV36" s="79">
        <f t="shared" si="3"/>
        <v>0</v>
      </c>
      <c r="CW36" s="79">
        <f t="shared" si="3"/>
        <v>8</v>
      </c>
      <c r="CX36" s="79">
        <f t="shared" si="3"/>
        <v>0</v>
      </c>
      <c r="CY36" s="79">
        <f t="shared" si="3"/>
        <v>10</v>
      </c>
      <c r="CZ36" s="79">
        <f t="shared" si="3"/>
        <v>0</v>
      </c>
      <c r="DA36" s="79">
        <f t="shared" si="3"/>
        <v>0</v>
      </c>
      <c r="DB36" s="79">
        <f t="shared" si="3"/>
        <v>6</v>
      </c>
      <c r="DC36" s="79">
        <f t="shared" si="3"/>
        <v>0</v>
      </c>
      <c r="DD36" s="79">
        <f t="shared" si="3"/>
        <v>14</v>
      </c>
      <c r="DE36" s="79">
        <f t="shared" si="3"/>
        <v>0</v>
      </c>
      <c r="DF36" s="79">
        <f t="shared" si="3"/>
        <v>0</v>
      </c>
      <c r="DG36" s="79">
        <f t="shared" si="3"/>
        <v>6</v>
      </c>
      <c r="DH36" s="79">
        <f t="shared" si="3"/>
        <v>3</v>
      </c>
      <c r="DI36" s="79">
        <f t="shared" si="3"/>
        <v>10</v>
      </c>
      <c r="DJ36" s="79">
        <f t="shared" si="3"/>
        <v>1</v>
      </c>
    </row>
    <row r="37" spans="1:124" x14ac:dyDescent="0.25">
      <c r="A37" s="74"/>
      <c r="B37" s="31"/>
      <c r="C37" s="31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1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</row>
    <row r="38" spans="1:124" x14ac:dyDescent="0.25">
      <c r="A38" s="74"/>
      <c r="B38" s="31"/>
      <c r="C38" s="31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1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</row>
    <row r="39" spans="1:124" x14ac:dyDescent="0.25">
      <c r="A39" s="68"/>
      <c r="B39" s="31"/>
      <c r="C39" s="31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1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</row>
    <row r="40" spans="1:124" x14ac:dyDescent="0.25">
      <c r="A40" s="68"/>
      <c r="B40" s="31"/>
      <c r="C40" s="31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1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</row>
    <row r="41" spans="1:124" x14ac:dyDescent="0.25">
      <c r="C41" s="31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</row>
    <row r="42" spans="1:124" ht="14.25" customHeight="1" x14ac:dyDescent="0.25">
      <c r="B42" s="385" t="s">
        <v>87</v>
      </c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5"/>
      <c r="AF42" s="385"/>
      <c r="AG42" s="385"/>
      <c r="AH42" s="385"/>
      <c r="AI42" s="385"/>
      <c r="AJ42" s="385"/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5"/>
      <c r="AW42" s="385"/>
      <c r="AX42" s="385"/>
      <c r="AY42" s="385"/>
      <c r="AZ42" s="385"/>
      <c r="BA42" s="385"/>
      <c r="BB42" s="385"/>
      <c r="BC42" s="385"/>
      <c r="BD42" s="385"/>
      <c r="BE42" s="385"/>
      <c r="BF42" s="385"/>
      <c r="BG42" s="385"/>
      <c r="BH42" s="385"/>
      <c r="BI42" s="385"/>
      <c r="BJ42" s="385"/>
      <c r="BK42" s="385"/>
      <c r="BL42" s="385"/>
      <c r="BM42" s="385"/>
      <c r="BN42" s="385"/>
      <c r="BO42" s="385"/>
      <c r="BP42" s="385"/>
      <c r="BQ42" s="385"/>
      <c r="BR42" s="385"/>
      <c r="BS42" s="385"/>
      <c r="BT42" s="385"/>
      <c r="BU42" s="385"/>
      <c r="BV42" s="385"/>
      <c r="BW42" s="385"/>
      <c r="BX42" s="385"/>
      <c r="BY42" s="385"/>
      <c r="BZ42" s="385"/>
      <c r="CA42" s="385"/>
      <c r="CB42" s="385"/>
      <c r="CC42" s="385"/>
      <c r="CD42" s="385"/>
      <c r="CE42" s="385"/>
      <c r="CF42" s="385"/>
      <c r="CG42" s="385"/>
      <c r="CH42" s="385"/>
      <c r="CI42" s="385"/>
      <c r="CJ42" s="385"/>
      <c r="CK42" s="385"/>
      <c r="CL42" s="385"/>
      <c r="CM42" s="385"/>
      <c r="CN42" s="385"/>
      <c r="CO42" s="385"/>
      <c r="CP42" s="385"/>
      <c r="CQ42" s="385"/>
      <c r="CR42" s="385"/>
      <c r="CS42" s="385"/>
      <c r="CT42" s="385"/>
      <c r="CU42" s="385"/>
      <c r="CV42" s="385"/>
      <c r="CW42" s="385"/>
      <c r="CX42" s="385"/>
      <c r="CY42" s="385"/>
      <c r="CZ42" s="385"/>
      <c r="DA42" s="385"/>
      <c r="DB42" s="385"/>
      <c r="DC42" s="385"/>
      <c r="DD42" s="385"/>
      <c r="DE42" s="385"/>
      <c r="DF42" s="385"/>
      <c r="DG42" s="385"/>
      <c r="DH42" s="385"/>
      <c r="DI42" s="385"/>
      <c r="DJ42" s="385"/>
      <c r="DK42" s="385"/>
      <c r="DL42" s="385"/>
      <c r="DM42" s="385"/>
      <c r="DN42" s="385"/>
      <c r="DO42" s="385"/>
      <c r="DP42" s="385"/>
      <c r="DQ42" s="385"/>
      <c r="DR42" s="385"/>
      <c r="DS42" s="385"/>
      <c r="DT42" s="385"/>
    </row>
    <row r="43" spans="1:124" x14ac:dyDescent="0.25">
      <c r="B43" s="385" t="s">
        <v>751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5"/>
      <c r="AF43" s="385"/>
      <c r="AG43" s="385"/>
      <c r="AH43" s="385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5"/>
      <c r="AZ43" s="385"/>
      <c r="BA43" s="385"/>
      <c r="BB43" s="385"/>
      <c r="BC43" s="385"/>
      <c r="BD43" s="385"/>
      <c r="BE43" s="385"/>
      <c r="BF43" s="385"/>
      <c r="BG43" s="385"/>
      <c r="BH43" s="385"/>
      <c r="BI43" s="385"/>
      <c r="BJ43" s="385"/>
      <c r="BK43" s="385"/>
      <c r="BL43" s="385"/>
      <c r="BM43" s="385"/>
      <c r="BN43" s="385"/>
      <c r="BO43" s="385"/>
      <c r="BP43" s="385"/>
      <c r="BQ43" s="385"/>
      <c r="BR43" s="385"/>
      <c r="BS43" s="385"/>
      <c r="BT43" s="385"/>
      <c r="BU43" s="385"/>
      <c r="BV43" s="385"/>
      <c r="BW43" s="385"/>
      <c r="BX43" s="385"/>
      <c r="BY43" s="385"/>
      <c r="BZ43" s="385"/>
      <c r="CA43" s="385"/>
      <c r="CB43" s="385"/>
      <c r="CC43" s="385"/>
      <c r="CD43" s="385"/>
      <c r="CE43" s="385"/>
      <c r="CF43" s="385"/>
      <c r="CG43" s="385"/>
      <c r="CH43" s="385"/>
      <c r="CI43" s="385"/>
      <c r="CJ43" s="385"/>
      <c r="CK43" s="385"/>
      <c r="CL43" s="385"/>
      <c r="CM43" s="385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5"/>
      <c r="DA43" s="385"/>
      <c r="DB43" s="385"/>
      <c r="DC43" s="385"/>
      <c r="DD43" s="385"/>
      <c r="DE43" s="385"/>
      <c r="DF43" s="385"/>
      <c r="DG43" s="385"/>
      <c r="DH43" s="385"/>
      <c r="DI43" s="385"/>
      <c r="DJ43" s="385"/>
      <c r="DK43" s="385"/>
      <c r="DL43" s="385"/>
      <c r="DM43" s="385"/>
      <c r="DN43" s="385"/>
      <c r="DO43" s="385"/>
      <c r="DP43" s="385"/>
      <c r="DQ43" s="385"/>
      <c r="DR43" s="385"/>
      <c r="DS43" s="385"/>
      <c r="DT43" s="385"/>
    </row>
    <row r="44" spans="1:124" ht="15.75" customHeight="1" x14ac:dyDescent="0.25">
      <c r="B44" s="33"/>
      <c r="C44" s="34"/>
      <c r="D44" s="369" t="s">
        <v>102</v>
      </c>
      <c r="E44" s="370"/>
      <c r="F44" s="370"/>
      <c r="G44" s="370"/>
      <c r="H44" s="371"/>
      <c r="I44" s="369" t="s">
        <v>103</v>
      </c>
      <c r="J44" s="370"/>
      <c r="K44" s="370"/>
      <c r="L44" s="370"/>
      <c r="M44" s="371"/>
      <c r="N44" s="369" t="s">
        <v>104</v>
      </c>
      <c r="O44" s="370"/>
      <c r="P44" s="370"/>
      <c r="Q44" s="370"/>
      <c r="R44" s="371"/>
      <c r="S44" s="369" t="s">
        <v>105</v>
      </c>
      <c r="T44" s="370"/>
      <c r="U44" s="370"/>
      <c r="V44" s="370"/>
      <c r="W44" s="371"/>
      <c r="X44" s="369" t="s">
        <v>106</v>
      </c>
      <c r="Y44" s="370"/>
      <c r="Z44" s="370"/>
      <c r="AA44" s="370"/>
      <c r="AB44" s="371"/>
      <c r="AC44" s="369" t="s">
        <v>304</v>
      </c>
      <c r="AD44" s="370"/>
      <c r="AE44" s="370"/>
      <c r="AF44" s="370"/>
      <c r="AG44" s="371"/>
      <c r="AH44" s="369" t="s">
        <v>305</v>
      </c>
      <c r="AI44" s="370"/>
      <c r="AJ44" s="370"/>
      <c r="AK44" s="370"/>
      <c r="AL44" s="371"/>
      <c r="AM44" s="369" t="s">
        <v>306</v>
      </c>
      <c r="AN44" s="370"/>
      <c r="AO44" s="370"/>
      <c r="AP44" s="370"/>
      <c r="AQ44" s="371"/>
      <c r="AR44" s="369" t="s">
        <v>307</v>
      </c>
      <c r="AS44" s="370"/>
      <c r="AT44" s="370"/>
      <c r="AU44" s="370"/>
      <c r="AV44" s="371"/>
      <c r="AW44" s="369" t="s">
        <v>308</v>
      </c>
      <c r="AX44" s="370"/>
      <c r="AY44" s="370"/>
      <c r="AZ44" s="370"/>
      <c r="BA44" s="371"/>
      <c r="BB44" s="369" t="s">
        <v>680</v>
      </c>
      <c r="BC44" s="370"/>
      <c r="BD44" s="370"/>
      <c r="BE44" s="370"/>
      <c r="BF44" s="371"/>
      <c r="BG44" s="381"/>
      <c r="BH44" s="369" t="s">
        <v>117</v>
      </c>
      <c r="BI44" s="370"/>
      <c r="BJ44" s="370"/>
      <c r="BK44" s="370"/>
      <c r="BL44" s="371"/>
      <c r="BM44" s="369" t="s">
        <v>118</v>
      </c>
      <c r="BN44" s="370"/>
      <c r="BO44" s="370"/>
      <c r="BP44" s="370"/>
      <c r="BQ44" s="371"/>
      <c r="BR44" s="369" t="s">
        <v>119</v>
      </c>
      <c r="BS44" s="370"/>
      <c r="BT44" s="370"/>
      <c r="BU44" s="370"/>
      <c r="BV44" s="371"/>
      <c r="BW44" s="369" t="s">
        <v>320</v>
      </c>
      <c r="BX44" s="370"/>
      <c r="BY44" s="370"/>
      <c r="BZ44" s="370"/>
      <c r="CA44" s="371"/>
      <c r="CB44" s="369" t="s">
        <v>321</v>
      </c>
      <c r="CC44" s="370"/>
      <c r="CD44" s="370"/>
      <c r="CE44" s="370"/>
      <c r="CF44" s="371"/>
      <c r="CG44" s="369" t="s">
        <v>322</v>
      </c>
      <c r="CH44" s="370"/>
      <c r="CI44" s="370"/>
      <c r="CJ44" s="370"/>
      <c r="CK44" s="371"/>
      <c r="CL44" s="369" t="s">
        <v>323</v>
      </c>
      <c r="CM44" s="370"/>
      <c r="CN44" s="370"/>
      <c r="CO44" s="370"/>
      <c r="CP44" s="371"/>
      <c r="CQ44" s="369" t="s">
        <v>324</v>
      </c>
      <c r="CR44" s="370"/>
      <c r="CS44" s="370"/>
      <c r="CT44" s="370"/>
      <c r="CU44" s="371"/>
      <c r="CV44" s="369" t="s">
        <v>325</v>
      </c>
      <c r="CW44" s="370"/>
      <c r="CX44" s="370"/>
      <c r="CY44" s="370"/>
      <c r="CZ44" s="371"/>
      <c r="DA44" s="369" t="s">
        <v>681</v>
      </c>
      <c r="DB44" s="370"/>
      <c r="DC44" s="370"/>
      <c r="DD44" s="370"/>
      <c r="DE44" s="371"/>
      <c r="DF44" s="369" t="s">
        <v>682</v>
      </c>
      <c r="DG44" s="370"/>
      <c r="DH44" s="370"/>
      <c r="DI44" s="370"/>
      <c r="DJ44" s="371"/>
      <c r="DK44" s="384" t="s">
        <v>683</v>
      </c>
      <c r="DL44" s="384"/>
      <c r="DM44" s="384"/>
      <c r="DN44" s="384"/>
      <c r="DO44" s="384"/>
      <c r="DP44" s="369" t="s">
        <v>121</v>
      </c>
      <c r="DQ44" s="370"/>
      <c r="DR44" s="370"/>
      <c r="DS44" s="370"/>
      <c r="DT44" s="371"/>
    </row>
    <row r="45" spans="1:124" ht="15.75" customHeight="1" x14ac:dyDescent="0.25">
      <c r="B45" s="33"/>
      <c r="C45" s="34"/>
      <c r="D45" s="372"/>
      <c r="E45" s="373"/>
      <c r="F45" s="373"/>
      <c r="G45" s="373"/>
      <c r="H45" s="374"/>
      <c r="I45" s="372"/>
      <c r="J45" s="373"/>
      <c r="K45" s="373"/>
      <c r="L45" s="373"/>
      <c r="M45" s="374"/>
      <c r="N45" s="372"/>
      <c r="O45" s="373"/>
      <c r="P45" s="373"/>
      <c r="Q45" s="373"/>
      <c r="R45" s="374"/>
      <c r="S45" s="372"/>
      <c r="T45" s="373"/>
      <c r="U45" s="373"/>
      <c r="V45" s="373"/>
      <c r="W45" s="374"/>
      <c r="X45" s="372"/>
      <c r="Y45" s="373"/>
      <c r="Z45" s="373"/>
      <c r="AA45" s="373"/>
      <c r="AB45" s="374"/>
      <c r="AC45" s="372"/>
      <c r="AD45" s="373"/>
      <c r="AE45" s="373"/>
      <c r="AF45" s="373"/>
      <c r="AG45" s="374"/>
      <c r="AH45" s="372"/>
      <c r="AI45" s="373"/>
      <c r="AJ45" s="373"/>
      <c r="AK45" s="373"/>
      <c r="AL45" s="374"/>
      <c r="AM45" s="372"/>
      <c r="AN45" s="373"/>
      <c r="AO45" s="373"/>
      <c r="AP45" s="373"/>
      <c r="AQ45" s="374"/>
      <c r="AR45" s="372"/>
      <c r="AS45" s="373"/>
      <c r="AT45" s="373"/>
      <c r="AU45" s="373"/>
      <c r="AV45" s="374"/>
      <c r="AW45" s="372"/>
      <c r="AX45" s="373"/>
      <c r="AY45" s="373"/>
      <c r="AZ45" s="373"/>
      <c r="BA45" s="374"/>
      <c r="BB45" s="372"/>
      <c r="BC45" s="373"/>
      <c r="BD45" s="373"/>
      <c r="BE45" s="373"/>
      <c r="BF45" s="374"/>
      <c r="BG45" s="382"/>
      <c r="BH45" s="372"/>
      <c r="BI45" s="373"/>
      <c r="BJ45" s="373"/>
      <c r="BK45" s="373"/>
      <c r="BL45" s="374"/>
      <c r="BM45" s="372"/>
      <c r="BN45" s="373"/>
      <c r="BO45" s="373"/>
      <c r="BP45" s="373"/>
      <c r="BQ45" s="374"/>
      <c r="BR45" s="372"/>
      <c r="BS45" s="373"/>
      <c r="BT45" s="373"/>
      <c r="BU45" s="373"/>
      <c r="BV45" s="374"/>
      <c r="BW45" s="372"/>
      <c r="BX45" s="373"/>
      <c r="BY45" s="373"/>
      <c r="BZ45" s="373"/>
      <c r="CA45" s="374"/>
      <c r="CB45" s="372"/>
      <c r="CC45" s="373"/>
      <c r="CD45" s="373"/>
      <c r="CE45" s="373"/>
      <c r="CF45" s="374"/>
      <c r="CG45" s="372"/>
      <c r="CH45" s="373"/>
      <c r="CI45" s="373"/>
      <c r="CJ45" s="373"/>
      <c r="CK45" s="374"/>
      <c r="CL45" s="372"/>
      <c r="CM45" s="373"/>
      <c r="CN45" s="373"/>
      <c r="CO45" s="373"/>
      <c r="CP45" s="374"/>
      <c r="CQ45" s="372"/>
      <c r="CR45" s="373"/>
      <c r="CS45" s="373"/>
      <c r="CT45" s="373"/>
      <c r="CU45" s="374"/>
      <c r="CV45" s="372"/>
      <c r="CW45" s="373"/>
      <c r="CX45" s="373"/>
      <c r="CY45" s="373"/>
      <c r="CZ45" s="374"/>
      <c r="DA45" s="372"/>
      <c r="DB45" s="373"/>
      <c r="DC45" s="373"/>
      <c r="DD45" s="373"/>
      <c r="DE45" s="374"/>
      <c r="DF45" s="372"/>
      <c r="DG45" s="373"/>
      <c r="DH45" s="373"/>
      <c r="DI45" s="373"/>
      <c r="DJ45" s="374"/>
      <c r="DK45" s="384"/>
      <c r="DL45" s="384"/>
      <c r="DM45" s="384"/>
      <c r="DN45" s="384"/>
      <c r="DO45" s="384"/>
      <c r="DP45" s="372"/>
      <c r="DQ45" s="373"/>
      <c r="DR45" s="373"/>
      <c r="DS45" s="373"/>
      <c r="DT45" s="374"/>
    </row>
    <row r="46" spans="1:124" ht="15.75" customHeight="1" x14ac:dyDescent="0.25">
      <c r="B46" s="33"/>
      <c r="C46" s="34"/>
      <c r="D46" s="372"/>
      <c r="E46" s="373"/>
      <c r="F46" s="373"/>
      <c r="G46" s="373"/>
      <c r="H46" s="374"/>
      <c r="I46" s="372"/>
      <c r="J46" s="373"/>
      <c r="K46" s="373"/>
      <c r="L46" s="373"/>
      <c r="M46" s="374"/>
      <c r="N46" s="372"/>
      <c r="O46" s="373"/>
      <c r="P46" s="373"/>
      <c r="Q46" s="373"/>
      <c r="R46" s="374"/>
      <c r="S46" s="372"/>
      <c r="T46" s="373"/>
      <c r="U46" s="373"/>
      <c r="V46" s="373"/>
      <c r="W46" s="374"/>
      <c r="X46" s="372"/>
      <c r="Y46" s="373"/>
      <c r="Z46" s="373"/>
      <c r="AA46" s="373"/>
      <c r="AB46" s="374"/>
      <c r="AC46" s="372"/>
      <c r="AD46" s="373"/>
      <c r="AE46" s="373"/>
      <c r="AF46" s="373"/>
      <c r="AG46" s="374"/>
      <c r="AH46" s="372"/>
      <c r="AI46" s="373"/>
      <c r="AJ46" s="373"/>
      <c r="AK46" s="373"/>
      <c r="AL46" s="374"/>
      <c r="AM46" s="372"/>
      <c r="AN46" s="373"/>
      <c r="AO46" s="373"/>
      <c r="AP46" s="373"/>
      <c r="AQ46" s="374"/>
      <c r="AR46" s="372"/>
      <c r="AS46" s="373"/>
      <c r="AT46" s="373"/>
      <c r="AU46" s="373"/>
      <c r="AV46" s="374"/>
      <c r="AW46" s="372"/>
      <c r="AX46" s="373"/>
      <c r="AY46" s="373"/>
      <c r="AZ46" s="373"/>
      <c r="BA46" s="374"/>
      <c r="BB46" s="372"/>
      <c r="BC46" s="373"/>
      <c r="BD46" s="373"/>
      <c r="BE46" s="373"/>
      <c r="BF46" s="374"/>
      <c r="BG46" s="382"/>
      <c r="BH46" s="372"/>
      <c r="BI46" s="373"/>
      <c r="BJ46" s="373"/>
      <c r="BK46" s="373"/>
      <c r="BL46" s="374"/>
      <c r="BM46" s="372"/>
      <c r="BN46" s="373"/>
      <c r="BO46" s="373"/>
      <c r="BP46" s="373"/>
      <c r="BQ46" s="374"/>
      <c r="BR46" s="372"/>
      <c r="BS46" s="373"/>
      <c r="BT46" s="373"/>
      <c r="BU46" s="373"/>
      <c r="BV46" s="374"/>
      <c r="BW46" s="372"/>
      <c r="BX46" s="373"/>
      <c r="BY46" s="373"/>
      <c r="BZ46" s="373"/>
      <c r="CA46" s="374"/>
      <c r="CB46" s="372"/>
      <c r="CC46" s="373"/>
      <c r="CD46" s="373"/>
      <c r="CE46" s="373"/>
      <c r="CF46" s="374"/>
      <c r="CG46" s="372"/>
      <c r="CH46" s="373"/>
      <c r="CI46" s="373"/>
      <c r="CJ46" s="373"/>
      <c r="CK46" s="374"/>
      <c r="CL46" s="372"/>
      <c r="CM46" s="373"/>
      <c r="CN46" s="373"/>
      <c r="CO46" s="373"/>
      <c r="CP46" s="374"/>
      <c r="CQ46" s="372"/>
      <c r="CR46" s="373"/>
      <c r="CS46" s="373"/>
      <c r="CT46" s="373"/>
      <c r="CU46" s="374"/>
      <c r="CV46" s="372"/>
      <c r="CW46" s="373"/>
      <c r="CX46" s="373"/>
      <c r="CY46" s="373"/>
      <c r="CZ46" s="374"/>
      <c r="DA46" s="372"/>
      <c r="DB46" s="373"/>
      <c r="DC46" s="373"/>
      <c r="DD46" s="373"/>
      <c r="DE46" s="374"/>
      <c r="DF46" s="372"/>
      <c r="DG46" s="373"/>
      <c r="DH46" s="373"/>
      <c r="DI46" s="373"/>
      <c r="DJ46" s="374"/>
      <c r="DK46" s="384"/>
      <c r="DL46" s="384"/>
      <c r="DM46" s="384"/>
      <c r="DN46" s="384"/>
      <c r="DO46" s="384"/>
      <c r="DP46" s="372"/>
      <c r="DQ46" s="373"/>
      <c r="DR46" s="373"/>
      <c r="DS46" s="373"/>
      <c r="DT46" s="374"/>
    </row>
    <row r="47" spans="1:124" x14ac:dyDescent="0.25">
      <c r="B47" s="33"/>
      <c r="C47" s="7"/>
      <c r="D47" s="372"/>
      <c r="E47" s="373"/>
      <c r="F47" s="373"/>
      <c r="G47" s="373"/>
      <c r="H47" s="374"/>
      <c r="I47" s="372"/>
      <c r="J47" s="373"/>
      <c r="K47" s="373"/>
      <c r="L47" s="373"/>
      <c r="M47" s="374"/>
      <c r="N47" s="372"/>
      <c r="O47" s="373"/>
      <c r="P47" s="373"/>
      <c r="Q47" s="373"/>
      <c r="R47" s="374"/>
      <c r="S47" s="372"/>
      <c r="T47" s="373"/>
      <c r="U47" s="373"/>
      <c r="V47" s="373"/>
      <c r="W47" s="374"/>
      <c r="X47" s="372"/>
      <c r="Y47" s="373"/>
      <c r="Z47" s="373"/>
      <c r="AA47" s="373"/>
      <c r="AB47" s="374"/>
      <c r="AC47" s="372"/>
      <c r="AD47" s="373"/>
      <c r="AE47" s="373"/>
      <c r="AF47" s="373"/>
      <c r="AG47" s="374"/>
      <c r="AH47" s="372"/>
      <c r="AI47" s="373"/>
      <c r="AJ47" s="373"/>
      <c r="AK47" s="373"/>
      <c r="AL47" s="374"/>
      <c r="AM47" s="372"/>
      <c r="AN47" s="373"/>
      <c r="AO47" s="373"/>
      <c r="AP47" s="373"/>
      <c r="AQ47" s="374"/>
      <c r="AR47" s="372"/>
      <c r="AS47" s="373"/>
      <c r="AT47" s="373"/>
      <c r="AU47" s="373"/>
      <c r="AV47" s="374"/>
      <c r="AW47" s="372"/>
      <c r="AX47" s="373"/>
      <c r="AY47" s="373"/>
      <c r="AZ47" s="373"/>
      <c r="BA47" s="374"/>
      <c r="BB47" s="372"/>
      <c r="BC47" s="373"/>
      <c r="BD47" s="373"/>
      <c r="BE47" s="373"/>
      <c r="BF47" s="374"/>
      <c r="BG47" s="382"/>
      <c r="BH47" s="372"/>
      <c r="BI47" s="373"/>
      <c r="BJ47" s="373"/>
      <c r="BK47" s="373"/>
      <c r="BL47" s="374"/>
      <c r="BM47" s="372"/>
      <c r="BN47" s="373"/>
      <c r="BO47" s="373"/>
      <c r="BP47" s="373"/>
      <c r="BQ47" s="374"/>
      <c r="BR47" s="372"/>
      <c r="BS47" s="373"/>
      <c r="BT47" s="373"/>
      <c r="BU47" s="373"/>
      <c r="BV47" s="374"/>
      <c r="BW47" s="372"/>
      <c r="BX47" s="373"/>
      <c r="BY47" s="373"/>
      <c r="BZ47" s="373"/>
      <c r="CA47" s="374"/>
      <c r="CB47" s="372"/>
      <c r="CC47" s="373"/>
      <c r="CD47" s="373"/>
      <c r="CE47" s="373"/>
      <c r="CF47" s="374"/>
      <c r="CG47" s="372"/>
      <c r="CH47" s="373"/>
      <c r="CI47" s="373"/>
      <c r="CJ47" s="373"/>
      <c r="CK47" s="374"/>
      <c r="CL47" s="372"/>
      <c r="CM47" s="373"/>
      <c r="CN47" s="373"/>
      <c r="CO47" s="373"/>
      <c r="CP47" s="374"/>
      <c r="CQ47" s="372"/>
      <c r="CR47" s="373"/>
      <c r="CS47" s="373"/>
      <c r="CT47" s="373"/>
      <c r="CU47" s="374"/>
      <c r="CV47" s="372"/>
      <c r="CW47" s="373"/>
      <c r="CX47" s="373"/>
      <c r="CY47" s="373"/>
      <c r="CZ47" s="374"/>
      <c r="DA47" s="372"/>
      <c r="DB47" s="373"/>
      <c r="DC47" s="373"/>
      <c r="DD47" s="373"/>
      <c r="DE47" s="374"/>
      <c r="DF47" s="372"/>
      <c r="DG47" s="373"/>
      <c r="DH47" s="373"/>
      <c r="DI47" s="373"/>
      <c r="DJ47" s="374"/>
      <c r="DK47" s="384"/>
      <c r="DL47" s="384"/>
      <c r="DM47" s="384"/>
      <c r="DN47" s="384"/>
      <c r="DO47" s="384"/>
      <c r="DP47" s="372"/>
      <c r="DQ47" s="373"/>
      <c r="DR47" s="373"/>
      <c r="DS47" s="373"/>
      <c r="DT47" s="374"/>
    </row>
    <row r="48" spans="1:124" x14ac:dyDescent="0.25">
      <c r="B48" s="36"/>
      <c r="C48" s="7"/>
      <c r="D48" s="375"/>
      <c r="E48" s="376"/>
      <c r="F48" s="376"/>
      <c r="G48" s="376"/>
      <c r="H48" s="377"/>
      <c r="I48" s="375"/>
      <c r="J48" s="376"/>
      <c r="K48" s="376"/>
      <c r="L48" s="376"/>
      <c r="M48" s="377"/>
      <c r="N48" s="375"/>
      <c r="O48" s="376"/>
      <c r="P48" s="376"/>
      <c r="Q48" s="376"/>
      <c r="R48" s="377"/>
      <c r="S48" s="375"/>
      <c r="T48" s="376"/>
      <c r="U48" s="376"/>
      <c r="V48" s="376"/>
      <c r="W48" s="377"/>
      <c r="X48" s="375"/>
      <c r="Y48" s="376"/>
      <c r="Z48" s="376"/>
      <c r="AA48" s="376"/>
      <c r="AB48" s="377"/>
      <c r="AC48" s="375"/>
      <c r="AD48" s="376"/>
      <c r="AE48" s="376"/>
      <c r="AF48" s="376"/>
      <c r="AG48" s="377"/>
      <c r="AH48" s="375"/>
      <c r="AI48" s="376"/>
      <c r="AJ48" s="376"/>
      <c r="AK48" s="376"/>
      <c r="AL48" s="377"/>
      <c r="AM48" s="375"/>
      <c r="AN48" s="376"/>
      <c r="AO48" s="376"/>
      <c r="AP48" s="376"/>
      <c r="AQ48" s="377"/>
      <c r="AR48" s="375"/>
      <c r="AS48" s="376"/>
      <c r="AT48" s="376"/>
      <c r="AU48" s="376"/>
      <c r="AV48" s="377"/>
      <c r="AW48" s="375"/>
      <c r="AX48" s="376"/>
      <c r="AY48" s="376"/>
      <c r="AZ48" s="376"/>
      <c r="BA48" s="377"/>
      <c r="BB48" s="375"/>
      <c r="BC48" s="376"/>
      <c r="BD48" s="376"/>
      <c r="BE48" s="376"/>
      <c r="BF48" s="377"/>
      <c r="BG48" s="383"/>
      <c r="BH48" s="375"/>
      <c r="BI48" s="376"/>
      <c r="BJ48" s="376"/>
      <c r="BK48" s="376"/>
      <c r="BL48" s="377"/>
      <c r="BM48" s="375"/>
      <c r="BN48" s="376"/>
      <c r="BO48" s="376"/>
      <c r="BP48" s="376"/>
      <c r="BQ48" s="377"/>
      <c r="BR48" s="375"/>
      <c r="BS48" s="376"/>
      <c r="BT48" s="376"/>
      <c r="BU48" s="376"/>
      <c r="BV48" s="377"/>
      <c r="BW48" s="375"/>
      <c r="BX48" s="376"/>
      <c r="BY48" s="376"/>
      <c r="BZ48" s="376"/>
      <c r="CA48" s="377"/>
      <c r="CB48" s="375"/>
      <c r="CC48" s="376"/>
      <c r="CD48" s="376"/>
      <c r="CE48" s="376"/>
      <c r="CF48" s="377"/>
      <c r="CG48" s="375"/>
      <c r="CH48" s="376"/>
      <c r="CI48" s="376"/>
      <c r="CJ48" s="376"/>
      <c r="CK48" s="377"/>
      <c r="CL48" s="375"/>
      <c r="CM48" s="376"/>
      <c r="CN48" s="376"/>
      <c r="CO48" s="376"/>
      <c r="CP48" s="377"/>
      <c r="CQ48" s="375"/>
      <c r="CR48" s="376"/>
      <c r="CS48" s="376"/>
      <c r="CT48" s="376"/>
      <c r="CU48" s="377"/>
      <c r="CV48" s="375"/>
      <c r="CW48" s="376"/>
      <c r="CX48" s="376"/>
      <c r="CY48" s="376"/>
      <c r="CZ48" s="377"/>
      <c r="DA48" s="375"/>
      <c r="DB48" s="376"/>
      <c r="DC48" s="376"/>
      <c r="DD48" s="376"/>
      <c r="DE48" s="377"/>
      <c r="DF48" s="375"/>
      <c r="DG48" s="376"/>
      <c r="DH48" s="376"/>
      <c r="DI48" s="376"/>
      <c r="DJ48" s="377"/>
      <c r="DK48" s="384"/>
      <c r="DL48" s="384"/>
      <c r="DM48" s="384"/>
      <c r="DN48" s="384"/>
      <c r="DO48" s="384"/>
      <c r="DP48" s="375"/>
      <c r="DQ48" s="376"/>
      <c r="DR48" s="376"/>
      <c r="DS48" s="376"/>
      <c r="DT48" s="377"/>
    </row>
    <row r="49" spans="1:125" x14ac:dyDescent="0.25">
      <c r="B49" s="37"/>
      <c r="C49" s="38"/>
      <c r="D49" s="22">
        <f t="shared" ref="D49:AW49" si="4">+D12</f>
        <v>5</v>
      </c>
      <c r="E49" s="22">
        <f t="shared" si="4"/>
        <v>6</v>
      </c>
      <c r="F49" s="22">
        <f t="shared" si="4"/>
        <v>7</v>
      </c>
      <c r="G49" s="22">
        <f t="shared" si="4"/>
        <v>8</v>
      </c>
      <c r="H49" s="22">
        <f t="shared" si="4"/>
        <v>9</v>
      </c>
      <c r="I49" s="22">
        <f t="shared" si="4"/>
        <v>5</v>
      </c>
      <c r="J49" s="22">
        <f t="shared" si="4"/>
        <v>6</v>
      </c>
      <c r="K49" s="22">
        <f t="shared" si="4"/>
        <v>7</v>
      </c>
      <c r="L49" s="22">
        <f t="shared" si="4"/>
        <v>8</v>
      </c>
      <c r="M49" s="22">
        <f t="shared" si="4"/>
        <v>9</v>
      </c>
      <c r="N49" s="22">
        <f t="shared" si="4"/>
        <v>5</v>
      </c>
      <c r="O49" s="22">
        <f t="shared" si="4"/>
        <v>6</v>
      </c>
      <c r="P49" s="22">
        <f t="shared" si="4"/>
        <v>7</v>
      </c>
      <c r="Q49" s="22">
        <f t="shared" si="4"/>
        <v>8</v>
      </c>
      <c r="R49" s="22">
        <f t="shared" si="4"/>
        <v>9</v>
      </c>
      <c r="S49" s="22">
        <f t="shared" si="4"/>
        <v>5</v>
      </c>
      <c r="T49" s="22">
        <f t="shared" si="4"/>
        <v>6</v>
      </c>
      <c r="U49" s="22">
        <f t="shared" si="4"/>
        <v>7</v>
      </c>
      <c r="V49" s="22">
        <f t="shared" si="4"/>
        <v>8</v>
      </c>
      <c r="W49" s="22">
        <f t="shared" si="4"/>
        <v>9</v>
      </c>
      <c r="X49" s="22">
        <f t="shared" si="4"/>
        <v>5</v>
      </c>
      <c r="Y49" s="22">
        <f t="shared" si="4"/>
        <v>6</v>
      </c>
      <c r="Z49" s="22">
        <f t="shared" si="4"/>
        <v>7</v>
      </c>
      <c r="AA49" s="22">
        <f t="shared" si="4"/>
        <v>8</v>
      </c>
      <c r="AB49" s="22">
        <f t="shared" si="4"/>
        <v>9</v>
      </c>
      <c r="AC49" s="22">
        <f t="shared" si="4"/>
        <v>5</v>
      </c>
      <c r="AD49" s="22">
        <f t="shared" si="4"/>
        <v>6</v>
      </c>
      <c r="AE49" s="22">
        <f t="shared" si="4"/>
        <v>7</v>
      </c>
      <c r="AF49" s="22">
        <f t="shared" si="4"/>
        <v>8</v>
      </c>
      <c r="AG49" s="22">
        <f t="shared" si="4"/>
        <v>9</v>
      </c>
      <c r="AH49" s="22">
        <f t="shared" si="4"/>
        <v>5</v>
      </c>
      <c r="AI49" s="22">
        <f t="shared" si="4"/>
        <v>6</v>
      </c>
      <c r="AJ49" s="22">
        <f t="shared" si="4"/>
        <v>7</v>
      </c>
      <c r="AK49" s="22">
        <f t="shared" si="4"/>
        <v>8</v>
      </c>
      <c r="AL49" s="22">
        <f t="shared" si="4"/>
        <v>9</v>
      </c>
      <c r="AM49" s="22">
        <f t="shared" si="4"/>
        <v>5</v>
      </c>
      <c r="AN49" s="22">
        <f t="shared" si="4"/>
        <v>6</v>
      </c>
      <c r="AO49" s="22">
        <f t="shared" si="4"/>
        <v>7</v>
      </c>
      <c r="AP49" s="22">
        <f t="shared" si="4"/>
        <v>8</v>
      </c>
      <c r="AQ49" s="22">
        <f t="shared" si="4"/>
        <v>9</v>
      </c>
      <c r="AR49" s="22">
        <f t="shared" si="4"/>
        <v>5</v>
      </c>
      <c r="AS49" s="22">
        <f t="shared" si="4"/>
        <v>6</v>
      </c>
      <c r="AT49" s="22">
        <f t="shared" si="4"/>
        <v>7</v>
      </c>
      <c r="AU49" s="22">
        <f t="shared" si="4"/>
        <v>8</v>
      </c>
      <c r="AV49" s="22">
        <f t="shared" si="4"/>
        <v>9</v>
      </c>
      <c r="AW49" s="22">
        <f t="shared" si="4"/>
        <v>5</v>
      </c>
      <c r="AX49" s="22">
        <v>2</v>
      </c>
      <c r="AY49" s="22">
        <v>3</v>
      </c>
      <c r="AZ49" s="22">
        <v>4</v>
      </c>
      <c r="BA49" s="22">
        <v>5</v>
      </c>
      <c r="BB49" s="22">
        <f>+BB12</f>
        <v>5</v>
      </c>
      <c r="BC49" s="22">
        <f>+BC12</f>
        <v>6</v>
      </c>
      <c r="BD49" s="22">
        <f>+BD12</f>
        <v>7</v>
      </c>
      <c r="BE49" s="22">
        <f>+BE12</f>
        <v>8</v>
      </c>
      <c r="BF49" s="64">
        <f>+BF12</f>
        <v>9</v>
      </c>
      <c r="BG49" s="52"/>
      <c r="BH49" s="65">
        <f t="shared" ref="BH49:CU49" si="5">+BH12</f>
        <v>5</v>
      </c>
      <c r="BI49" s="22">
        <f t="shared" si="5"/>
        <v>6</v>
      </c>
      <c r="BJ49" s="22">
        <f t="shared" si="5"/>
        <v>7</v>
      </c>
      <c r="BK49" s="22">
        <f t="shared" si="5"/>
        <v>8</v>
      </c>
      <c r="BL49" s="22">
        <f t="shared" si="5"/>
        <v>9</v>
      </c>
      <c r="BM49" s="22">
        <f t="shared" si="5"/>
        <v>5</v>
      </c>
      <c r="BN49" s="22">
        <f t="shared" si="5"/>
        <v>6</v>
      </c>
      <c r="BO49" s="22">
        <f t="shared" si="5"/>
        <v>7</v>
      </c>
      <c r="BP49" s="22">
        <f t="shared" si="5"/>
        <v>8</v>
      </c>
      <c r="BQ49" s="22">
        <f t="shared" si="5"/>
        <v>9</v>
      </c>
      <c r="BR49" s="22">
        <f t="shared" si="5"/>
        <v>5</v>
      </c>
      <c r="BS49" s="22">
        <f t="shared" si="5"/>
        <v>6</v>
      </c>
      <c r="BT49" s="22">
        <f t="shared" si="5"/>
        <v>7</v>
      </c>
      <c r="BU49" s="22">
        <f t="shared" si="5"/>
        <v>8</v>
      </c>
      <c r="BV49" s="22">
        <f t="shared" si="5"/>
        <v>9</v>
      </c>
      <c r="BW49" s="22">
        <f t="shared" si="5"/>
        <v>5</v>
      </c>
      <c r="BX49" s="22">
        <f t="shared" si="5"/>
        <v>6</v>
      </c>
      <c r="BY49" s="22">
        <f t="shared" si="5"/>
        <v>7</v>
      </c>
      <c r="BZ49" s="22">
        <f t="shared" si="5"/>
        <v>8</v>
      </c>
      <c r="CA49" s="22">
        <f t="shared" si="5"/>
        <v>9</v>
      </c>
      <c r="CB49" s="22">
        <f t="shared" si="5"/>
        <v>5</v>
      </c>
      <c r="CC49" s="22">
        <f t="shared" si="5"/>
        <v>6</v>
      </c>
      <c r="CD49" s="22">
        <f t="shared" si="5"/>
        <v>7</v>
      </c>
      <c r="CE49" s="22">
        <f t="shared" si="5"/>
        <v>8</v>
      </c>
      <c r="CF49" s="22">
        <f t="shared" si="5"/>
        <v>9</v>
      </c>
      <c r="CG49" s="22">
        <f t="shared" si="5"/>
        <v>5</v>
      </c>
      <c r="CH49" s="22">
        <f t="shared" si="5"/>
        <v>6</v>
      </c>
      <c r="CI49" s="22">
        <f t="shared" si="5"/>
        <v>7</v>
      </c>
      <c r="CJ49" s="22">
        <f t="shared" si="5"/>
        <v>8</v>
      </c>
      <c r="CK49" s="22">
        <f t="shared" si="5"/>
        <v>9</v>
      </c>
      <c r="CL49" s="22">
        <f t="shared" si="5"/>
        <v>5</v>
      </c>
      <c r="CM49" s="22">
        <f t="shared" si="5"/>
        <v>6</v>
      </c>
      <c r="CN49" s="22">
        <f t="shared" si="5"/>
        <v>7</v>
      </c>
      <c r="CO49" s="22">
        <f t="shared" si="5"/>
        <v>8</v>
      </c>
      <c r="CP49" s="22">
        <f t="shared" si="5"/>
        <v>9</v>
      </c>
      <c r="CQ49" s="22">
        <f t="shared" si="5"/>
        <v>5</v>
      </c>
      <c r="CR49" s="22">
        <f t="shared" si="5"/>
        <v>6</v>
      </c>
      <c r="CS49" s="22">
        <f t="shared" si="5"/>
        <v>7</v>
      </c>
      <c r="CT49" s="22">
        <f t="shared" si="5"/>
        <v>8</v>
      </c>
      <c r="CU49" s="22">
        <f t="shared" si="5"/>
        <v>9</v>
      </c>
      <c r="CV49" s="22">
        <f>+DA12</f>
        <v>5</v>
      </c>
      <c r="CW49" s="22">
        <f>+DB12</f>
        <v>6</v>
      </c>
      <c r="CX49" s="22">
        <f>+DC12</f>
        <v>7</v>
      </c>
      <c r="CY49" s="22">
        <f>+DD12</f>
        <v>8</v>
      </c>
      <c r="CZ49" s="22">
        <f>+DE12</f>
        <v>9</v>
      </c>
      <c r="DA49" s="22">
        <v>1</v>
      </c>
      <c r="DB49" s="22">
        <v>2</v>
      </c>
      <c r="DC49" s="22">
        <v>3</v>
      </c>
      <c r="DD49" s="22">
        <v>4</v>
      </c>
      <c r="DE49" s="22">
        <v>5</v>
      </c>
      <c r="DF49" s="22">
        <v>1</v>
      </c>
      <c r="DG49" s="22">
        <v>2</v>
      </c>
      <c r="DH49" s="22">
        <v>3</v>
      </c>
      <c r="DI49" s="22">
        <v>4</v>
      </c>
      <c r="DJ49" s="22">
        <v>5</v>
      </c>
      <c r="DK49" s="22">
        <v>1</v>
      </c>
      <c r="DL49" s="22">
        <v>2</v>
      </c>
      <c r="DM49" s="22">
        <v>3</v>
      </c>
      <c r="DN49" s="22">
        <v>4</v>
      </c>
      <c r="DO49" s="22">
        <v>5</v>
      </c>
      <c r="DP49" s="22">
        <v>1</v>
      </c>
      <c r="DQ49" s="22">
        <v>2</v>
      </c>
      <c r="DR49" s="22">
        <v>3</v>
      </c>
      <c r="DS49" s="22">
        <v>4</v>
      </c>
      <c r="DT49" s="22">
        <v>5</v>
      </c>
    </row>
    <row r="50" spans="1:125" x14ac:dyDescent="0.25">
      <c r="A50" s="386" t="s">
        <v>755</v>
      </c>
      <c r="B50" s="22" t="s">
        <v>102</v>
      </c>
      <c r="C50" s="22"/>
      <c r="D50" s="24"/>
      <c r="E50" s="24"/>
      <c r="F50" s="24"/>
      <c r="G50" s="24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29"/>
      <c r="BG50" s="57"/>
      <c r="BH50" s="28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</row>
    <row r="51" spans="1:125" x14ac:dyDescent="0.25">
      <c r="A51" s="386"/>
      <c r="B51" s="22" t="s">
        <v>103</v>
      </c>
      <c r="C51" s="22"/>
      <c r="D51" s="6"/>
      <c r="E51" s="6"/>
      <c r="F51" s="6"/>
      <c r="G51" s="6"/>
      <c r="H51" s="6"/>
      <c r="I51" s="24"/>
      <c r="J51" s="24"/>
      <c r="K51" s="24"/>
      <c r="L51" s="24"/>
      <c r="M51" s="24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29"/>
      <c r="BG51" s="57"/>
      <c r="BH51" s="28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</row>
    <row r="52" spans="1:125" x14ac:dyDescent="0.25">
      <c r="A52" s="386"/>
      <c r="B52" s="22" t="s">
        <v>104</v>
      </c>
      <c r="C52" s="22"/>
      <c r="D52" s="6"/>
      <c r="E52" s="6"/>
      <c r="F52" s="6"/>
      <c r="G52" s="6"/>
      <c r="H52" s="6"/>
      <c r="I52" s="6"/>
      <c r="J52" s="6"/>
      <c r="K52" s="6"/>
      <c r="L52" s="6"/>
      <c r="M52" s="6"/>
      <c r="N52" s="24"/>
      <c r="O52" s="24"/>
      <c r="P52" s="24"/>
      <c r="Q52" s="24">
        <v>1</v>
      </c>
      <c r="R52" s="24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>
        <v>1</v>
      </c>
      <c r="AM52" s="6"/>
      <c r="AN52" s="6"/>
      <c r="AO52" s="6"/>
      <c r="AP52" s="6">
        <v>1</v>
      </c>
      <c r="AQ52" s="6">
        <v>1</v>
      </c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29"/>
      <c r="BG52" s="57"/>
      <c r="BH52" s="28"/>
      <c r="BI52" s="6"/>
      <c r="BJ52" s="6"/>
      <c r="BK52" s="6">
        <v>1</v>
      </c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>
        <v>1</v>
      </c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>
        <v>1</v>
      </c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>
        <v>1</v>
      </c>
      <c r="DE52" s="6"/>
      <c r="DF52" s="6"/>
      <c r="DG52" s="6"/>
      <c r="DH52" s="6"/>
      <c r="DI52" s="6">
        <v>1</v>
      </c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</row>
    <row r="53" spans="1:125" x14ac:dyDescent="0.25">
      <c r="A53" s="386"/>
      <c r="B53" s="22" t="s">
        <v>105</v>
      </c>
      <c r="C53" s="22"/>
      <c r="D53" s="6"/>
      <c r="E53" s="6"/>
      <c r="F53" s="6">
        <v>1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24"/>
      <c r="T53" s="24"/>
      <c r="U53" s="24"/>
      <c r="V53" s="24"/>
      <c r="W53" s="24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>
        <v>1</v>
      </c>
      <c r="AU53" s="6">
        <v>1</v>
      </c>
      <c r="AV53" s="6"/>
      <c r="AW53" s="6"/>
      <c r="AX53" s="6"/>
      <c r="AY53" s="6">
        <v>1</v>
      </c>
      <c r="AZ53" s="6">
        <v>1</v>
      </c>
      <c r="BA53" s="6"/>
      <c r="BB53" s="6"/>
      <c r="BC53" s="6"/>
      <c r="BD53" s="6"/>
      <c r="BE53" s="6"/>
      <c r="BF53" s="29"/>
      <c r="BG53" s="57"/>
      <c r="BH53" s="28"/>
      <c r="BI53" s="6"/>
      <c r="BJ53" s="6"/>
      <c r="BK53" s="6">
        <v>1</v>
      </c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>
        <v>1</v>
      </c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</row>
    <row r="54" spans="1:125" x14ac:dyDescent="0.25">
      <c r="A54" s="386"/>
      <c r="B54" s="22" t="s">
        <v>106</v>
      </c>
      <c r="C54" s="2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24"/>
      <c r="Y54" s="24"/>
      <c r="Z54" s="24"/>
      <c r="AA54" s="24"/>
      <c r="AB54" s="24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29"/>
      <c r="BG54" s="57"/>
      <c r="BH54" s="28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</row>
    <row r="55" spans="1:125" x14ac:dyDescent="0.25">
      <c r="A55" s="386"/>
      <c r="B55" s="22" t="s">
        <v>304</v>
      </c>
      <c r="C55" s="2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24"/>
      <c r="AD55" s="24"/>
      <c r="AE55" s="24"/>
      <c r="AF55" s="24"/>
      <c r="AG55" s="24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29"/>
      <c r="BG55" s="57"/>
      <c r="BH55" s="28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</row>
    <row r="56" spans="1:125" x14ac:dyDescent="0.25">
      <c r="A56" s="386"/>
      <c r="B56" s="22" t="s">
        <v>305</v>
      </c>
      <c r="C56" s="2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24"/>
      <c r="AI56" s="24"/>
      <c r="AJ56" s="24"/>
      <c r="AK56" s="24"/>
      <c r="AL56" s="24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29"/>
      <c r="BG56" s="57"/>
      <c r="BH56" s="28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</row>
    <row r="57" spans="1:125" x14ac:dyDescent="0.25">
      <c r="A57" s="386"/>
      <c r="B57" s="22" t="s">
        <v>306</v>
      </c>
      <c r="C57" s="2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24"/>
      <c r="AN57" s="24"/>
      <c r="AO57" s="24"/>
      <c r="AP57" s="24"/>
      <c r="AQ57" s="24"/>
      <c r="AR57" s="6"/>
      <c r="AS57" s="6"/>
      <c r="AT57" s="6">
        <v>1</v>
      </c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29"/>
      <c r="BG57" s="57"/>
      <c r="BH57" s="28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</row>
    <row r="58" spans="1:125" x14ac:dyDescent="0.25">
      <c r="A58" s="386"/>
      <c r="B58" s="22" t="s">
        <v>307</v>
      </c>
      <c r="C58" s="2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24"/>
      <c r="AS58" s="24"/>
      <c r="AT58" s="24"/>
      <c r="AU58" s="24"/>
      <c r="AV58" s="24"/>
      <c r="AW58" s="6"/>
      <c r="AX58" s="6"/>
      <c r="AY58" s="6"/>
      <c r="AZ58" s="6"/>
      <c r="BA58" s="6"/>
      <c r="BB58" s="6"/>
      <c r="BC58" s="6"/>
      <c r="BD58" s="6"/>
      <c r="BE58" s="6"/>
      <c r="BF58" s="29"/>
      <c r="BG58" s="57"/>
      <c r="BH58" s="28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</row>
    <row r="59" spans="1:125" x14ac:dyDescent="0.25">
      <c r="A59" s="386"/>
      <c r="B59" s="22" t="s">
        <v>308</v>
      </c>
      <c r="C59" s="22"/>
      <c r="D59" s="6"/>
      <c r="E59" s="6"/>
      <c r="F59" s="6"/>
      <c r="G59" s="6">
        <v>1</v>
      </c>
      <c r="H59" s="6"/>
      <c r="I59" s="6"/>
      <c r="J59" s="6"/>
      <c r="K59" s="6"/>
      <c r="L59" s="6"/>
      <c r="M59" s="6"/>
      <c r="N59" s="6"/>
      <c r="O59" s="6"/>
      <c r="P59" s="6">
        <v>1</v>
      </c>
      <c r="Q59" s="6"/>
      <c r="R59" s="6"/>
      <c r="S59" s="6"/>
      <c r="T59" s="6"/>
      <c r="U59" s="6"/>
      <c r="V59" s="6">
        <v>1</v>
      </c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>
        <v>1</v>
      </c>
      <c r="AP59" s="6">
        <v>1</v>
      </c>
      <c r="AQ59" s="6"/>
      <c r="AR59" s="6"/>
      <c r="AS59" s="6"/>
      <c r="AT59" s="6"/>
      <c r="AU59" s="6"/>
      <c r="AV59" s="6"/>
      <c r="AW59" s="24"/>
      <c r="AX59" s="24"/>
      <c r="AY59" s="24"/>
      <c r="AZ59" s="24">
        <v>1</v>
      </c>
      <c r="BA59" s="24"/>
      <c r="BB59" s="6">
        <v>1</v>
      </c>
      <c r="BC59" s="6"/>
      <c r="BD59" s="6"/>
      <c r="BE59" s="6"/>
      <c r="BF59" s="29">
        <v>1</v>
      </c>
      <c r="BG59" s="57"/>
      <c r="BH59" s="28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>
        <v>1</v>
      </c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>
        <v>1</v>
      </c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</row>
    <row r="60" spans="1:125" x14ac:dyDescent="0.25">
      <c r="A60" s="386"/>
      <c r="B60" s="22" t="s">
        <v>680</v>
      </c>
      <c r="C60" s="2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24"/>
      <c r="BC60" s="24"/>
      <c r="BD60" s="24"/>
      <c r="BE60" s="24"/>
      <c r="BF60" s="26"/>
      <c r="BG60" s="57"/>
      <c r="BH60" s="28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spans="1:125" x14ac:dyDescent="0.25">
      <c r="A61" s="386"/>
      <c r="B61" s="4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6"/>
    </row>
    <row r="62" spans="1:125" x14ac:dyDescent="0.25">
      <c r="A62" s="386"/>
      <c r="B62" s="22" t="s">
        <v>117</v>
      </c>
      <c r="C62" s="22"/>
      <c r="D62" s="6">
        <v>1</v>
      </c>
      <c r="E62" s="6"/>
      <c r="F62" s="6"/>
      <c r="G62" s="6">
        <v>1</v>
      </c>
      <c r="H62" s="6"/>
      <c r="I62" s="6"/>
      <c r="J62" s="6"/>
      <c r="K62" s="6"/>
      <c r="L62" s="6">
        <v>1</v>
      </c>
      <c r="M62" s="6"/>
      <c r="N62" s="6"/>
      <c r="O62" s="6"/>
      <c r="P62" s="6"/>
      <c r="Q62" s="6">
        <v>1</v>
      </c>
      <c r="R62" s="6"/>
      <c r="S62" s="6"/>
      <c r="T62" s="6"/>
      <c r="U62" s="6"/>
      <c r="V62" s="6">
        <v>1</v>
      </c>
      <c r="W62" s="6"/>
      <c r="X62" s="6"/>
      <c r="Y62" s="6"/>
      <c r="Z62" s="6"/>
      <c r="AA62" s="6">
        <v>1</v>
      </c>
      <c r="AB62" s="6"/>
      <c r="AC62" s="6"/>
      <c r="AD62" s="6"/>
      <c r="AE62" s="6"/>
      <c r="AF62" s="6">
        <v>1</v>
      </c>
      <c r="AG62" s="6"/>
      <c r="AH62" s="6"/>
      <c r="AI62" s="6"/>
      <c r="AJ62" s="6"/>
      <c r="AK62" s="6">
        <v>1</v>
      </c>
      <c r="AL62" s="6"/>
      <c r="AM62" s="6"/>
      <c r="AN62" s="6"/>
      <c r="AO62" s="6"/>
      <c r="AP62" s="6">
        <v>1</v>
      </c>
      <c r="AQ62" s="6"/>
      <c r="AR62" s="6"/>
      <c r="AS62" s="6"/>
      <c r="AT62" s="6"/>
      <c r="AU62" s="6">
        <v>1</v>
      </c>
      <c r="AV62" s="6"/>
      <c r="AW62" s="6"/>
      <c r="AX62" s="6"/>
      <c r="AY62" s="6"/>
      <c r="AZ62" s="6">
        <v>1</v>
      </c>
      <c r="BA62" s="6"/>
      <c r="BB62" s="6">
        <v>1</v>
      </c>
      <c r="BC62" s="6"/>
      <c r="BD62" s="6"/>
      <c r="BE62" s="46"/>
      <c r="BF62" s="29"/>
      <c r="BG62" s="52"/>
      <c r="BH62" s="27"/>
      <c r="BI62" s="24"/>
      <c r="BJ62" s="24"/>
      <c r="BK62" s="24">
        <v>1</v>
      </c>
      <c r="BL62" s="24"/>
      <c r="BM62" s="6"/>
      <c r="BN62" s="6"/>
      <c r="BO62" s="6"/>
      <c r="BP62" s="6">
        <v>1</v>
      </c>
      <c r="BQ62" s="6"/>
      <c r="BR62" s="6"/>
      <c r="BS62" s="6"/>
      <c r="BT62" s="6"/>
      <c r="BU62" s="6">
        <v>1</v>
      </c>
      <c r="BV62" s="6"/>
      <c r="BW62" s="6"/>
      <c r="BX62" s="6">
        <v>1</v>
      </c>
      <c r="BY62" s="6"/>
      <c r="BZ62" s="6">
        <v>1</v>
      </c>
      <c r="CA62" s="6"/>
      <c r="CB62" s="6"/>
      <c r="CC62" s="6"/>
      <c r="CD62" s="6"/>
      <c r="CE62" s="6">
        <v>1</v>
      </c>
      <c r="CF62" s="6"/>
      <c r="CG62" s="6"/>
      <c r="CH62" s="6"/>
      <c r="CI62" s="6"/>
      <c r="CJ62" s="6">
        <v>1</v>
      </c>
      <c r="CK62" s="6"/>
      <c r="CL62" s="6"/>
      <c r="CM62" s="6"/>
      <c r="CN62" s="6"/>
      <c r="CO62" s="6">
        <v>1</v>
      </c>
      <c r="CP62" s="6"/>
      <c r="CQ62" s="6"/>
      <c r="CR62" s="6"/>
      <c r="CS62" s="6"/>
      <c r="CT62" s="6">
        <v>1</v>
      </c>
      <c r="CU62" s="6"/>
      <c r="CV62" s="6"/>
      <c r="CW62" s="6"/>
      <c r="CX62" s="6"/>
      <c r="CY62" s="6">
        <v>1</v>
      </c>
      <c r="CZ62" s="6"/>
      <c r="DA62" s="6"/>
      <c r="DB62" s="6"/>
      <c r="DC62" s="6"/>
      <c r="DD62" s="6">
        <v>1</v>
      </c>
      <c r="DE62" s="6"/>
      <c r="DF62" s="6"/>
      <c r="DG62" s="6"/>
      <c r="DH62" s="6"/>
      <c r="DI62" s="6">
        <v>1</v>
      </c>
      <c r="DJ62" s="6"/>
      <c r="DK62" s="6"/>
      <c r="DL62" s="6"/>
      <c r="DM62" s="6"/>
      <c r="DN62" s="6">
        <v>1</v>
      </c>
      <c r="DO62" s="6"/>
      <c r="DP62" s="6"/>
      <c r="DQ62" s="6"/>
      <c r="DR62" s="6"/>
      <c r="DS62" s="6">
        <v>1</v>
      </c>
      <c r="DT62" s="6"/>
    </row>
    <row r="63" spans="1:125" x14ac:dyDescent="0.25">
      <c r="A63" s="386"/>
      <c r="B63" s="22" t="s">
        <v>118</v>
      </c>
      <c r="C63" s="2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>
        <v>1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>
        <v>1</v>
      </c>
      <c r="BC63" s="6"/>
      <c r="BD63" s="6"/>
      <c r="BE63" s="6"/>
      <c r="BF63" s="29"/>
      <c r="BG63" s="52"/>
      <c r="BH63" s="28"/>
      <c r="BI63" s="6"/>
      <c r="BJ63" s="6">
        <v>1</v>
      </c>
      <c r="BK63" s="6">
        <v>1</v>
      </c>
      <c r="BL63" s="6">
        <v>1</v>
      </c>
      <c r="BM63" s="24"/>
      <c r="BN63" s="24"/>
      <c r="BO63" s="24"/>
      <c r="BP63" s="24">
        <v>1</v>
      </c>
      <c r="BQ63" s="24">
        <v>1</v>
      </c>
      <c r="BR63" s="6"/>
      <c r="BS63" s="6"/>
      <c r="BT63" s="6"/>
      <c r="BU63" s="6"/>
      <c r="BV63" s="6"/>
      <c r="BW63" s="6"/>
      <c r="BX63" s="6"/>
      <c r="BY63" s="6"/>
      <c r="BZ63" s="6">
        <v>1</v>
      </c>
      <c r="CA63" s="6"/>
      <c r="CB63" s="6"/>
      <c r="CC63" s="6"/>
      <c r="CD63" s="6"/>
      <c r="CE63" s="6"/>
      <c r="CF63" s="6"/>
      <c r="CG63" s="6"/>
      <c r="CH63" s="6"/>
      <c r="CI63" s="6"/>
      <c r="CJ63" s="6">
        <v>1</v>
      </c>
      <c r="CK63" s="6"/>
      <c r="CL63" s="6"/>
      <c r="CM63" s="6"/>
      <c r="CN63" s="6"/>
      <c r="CO63" s="6"/>
      <c r="CP63" s="6"/>
      <c r="CQ63" s="6"/>
      <c r="CR63" s="6"/>
      <c r="CS63" s="6">
        <v>1</v>
      </c>
      <c r="CT63" s="6">
        <v>1</v>
      </c>
      <c r="CU63" s="6">
        <v>1</v>
      </c>
      <c r="CV63" s="6"/>
      <c r="CW63" s="6"/>
      <c r="CX63" s="6"/>
      <c r="CY63" s="6">
        <v>1</v>
      </c>
      <c r="CZ63" s="6"/>
      <c r="DA63" s="6"/>
      <c r="DB63" s="6"/>
      <c r="DC63" s="6"/>
      <c r="DD63" s="6">
        <v>1</v>
      </c>
      <c r="DE63" s="6"/>
      <c r="DF63" s="6"/>
      <c r="DG63" s="6"/>
      <c r="DH63" s="6"/>
      <c r="DI63" s="6">
        <v>1</v>
      </c>
      <c r="DJ63" s="6">
        <v>1</v>
      </c>
      <c r="DK63" s="6"/>
      <c r="DL63" s="6"/>
      <c r="DM63" s="6"/>
      <c r="DN63" s="6">
        <v>1</v>
      </c>
      <c r="DO63" s="6"/>
      <c r="DP63" s="6"/>
      <c r="DQ63" s="6">
        <v>1</v>
      </c>
      <c r="DR63" s="6"/>
      <c r="DS63" s="6"/>
      <c r="DT63" s="6"/>
    </row>
    <row r="64" spans="1:125" x14ac:dyDescent="0.25">
      <c r="A64" s="386"/>
      <c r="B64" s="22" t="s">
        <v>119</v>
      </c>
      <c r="C64" s="22"/>
      <c r="D64" s="6"/>
      <c r="E64" s="6">
        <v>1</v>
      </c>
      <c r="F64" s="6"/>
      <c r="G64" s="6">
        <v>1</v>
      </c>
      <c r="H64" s="6"/>
      <c r="I64" s="6"/>
      <c r="J64" s="6">
        <v>1</v>
      </c>
      <c r="K64" s="6"/>
      <c r="L64" s="6">
        <v>1</v>
      </c>
      <c r="M64" s="6"/>
      <c r="N64" s="6"/>
      <c r="O64" s="6">
        <v>1</v>
      </c>
      <c r="P64" s="6"/>
      <c r="Q64" s="6">
        <v>1</v>
      </c>
      <c r="R64" s="6"/>
      <c r="S64" s="6"/>
      <c r="T64" s="6">
        <v>1</v>
      </c>
      <c r="U64" s="6"/>
      <c r="V64" s="6">
        <v>1</v>
      </c>
      <c r="W64" s="6"/>
      <c r="X64" s="6"/>
      <c r="Y64" s="6">
        <v>1</v>
      </c>
      <c r="Z64" s="6"/>
      <c r="AA64" s="6">
        <v>1</v>
      </c>
      <c r="AB64" s="6"/>
      <c r="AC64" s="6"/>
      <c r="AD64" s="6">
        <v>1</v>
      </c>
      <c r="AE64" s="6"/>
      <c r="AF64" s="6">
        <v>1</v>
      </c>
      <c r="AG64" s="6"/>
      <c r="AH64" s="6"/>
      <c r="AI64" s="6">
        <v>1</v>
      </c>
      <c r="AJ64" s="6"/>
      <c r="AK64" s="6">
        <v>1</v>
      </c>
      <c r="AL64" s="6"/>
      <c r="AM64" s="6"/>
      <c r="AN64" s="6">
        <v>1</v>
      </c>
      <c r="AO64" s="6"/>
      <c r="AP64" s="6">
        <v>1</v>
      </c>
      <c r="AQ64" s="6"/>
      <c r="AR64" s="6"/>
      <c r="AS64" s="6">
        <v>1</v>
      </c>
      <c r="AT64" s="6"/>
      <c r="AU64" s="6">
        <v>1</v>
      </c>
      <c r="AV64" s="6"/>
      <c r="AW64" s="6"/>
      <c r="AX64" s="6">
        <v>1</v>
      </c>
      <c r="AY64" s="6"/>
      <c r="AZ64" s="6">
        <v>1</v>
      </c>
      <c r="BA64" s="6"/>
      <c r="BB64" s="6"/>
      <c r="BC64" s="6">
        <v>1</v>
      </c>
      <c r="BD64" s="6"/>
      <c r="BE64" s="6">
        <v>1</v>
      </c>
      <c r="BF64" s="29"/>
      <c r="BG64" s="52"/>
      <c r="BH64" s="28"/>
      <c r="BI64" s="6">
        <v>1</v>
      </c>
      <c r="BJ64" s="6">
        <v>1</v>
      </c>
      <c r="BK64" s="6">
        <v>1</v>
      </c>
      <c r="BL64" s="6"/>
      <c r="BM64" s="6"/>
      <c r="BN64" s="6">
        <v>1</v>
      </c>
      <c r="BO64" s="6"/>
      <c r="BP64" s="6">
        <v>1</v>
      </c>
      <c r="BQ64" s="6"/>
      <c r="BR64" s="24"/>
      <c r="BS64" s="24">
        <v>1</v>
      </c>
      <c r="BT64" s="24"/>
      <c r="BU64" s="24">
        <v>1</v>
      </c>
      <c r="BV64" s="24"/>
      <c r="BW64" s="6"/>
      <c r="BX64" s="6">
        <v>1</v>
      </c>
      <c r="BY64" s="6"/>
      <c r="BZ64" s="6">
        <v>1</v>
      </c>
      <c r="CA64" s="6"/>
      <c r="CB64" s="6"/>
      <c r="CC64" s="6">
        <v>1</v>
      </c>
      <c r="CD64" s="6"/>
      <c r="CE64" s="6">
        <v>1</v>
      </c>
      <c r="CF64" s="6"/>
      <c r="CG64" s="6"/>
      <c r="CH64" s="6">
        <v>1</v>
      </c>
      <c r="CI64" s="6"/>
      <c r="CJ64" s="6">
        <v>1</v>
      </c>
      <c r="CK64" s="6"/>
      <c r="CL64" s="6"/>
      <c r="CM64" s="6">
        <v>1</v>
      </c>
      <c r="CN64" s="6"/>
      <c r="CO64" s="6">
        <v>1</v>
      </c>
      <c r="CP64" s="6"/>
      <c r="CQ64" s="6"/>
      <c r="CR64" s="6">
        <v>1</v>
      </c>
      <c r="CS64" s="6"/>
      <c r="CT64" s="6">
        <v>1</v>
      </c>
      <c r="CU64" s="6"/>
      <c r="CV64" s="6"/>
      <c r="CW64" s="6">
        <v>1</v>
      </c>
      <c r="CX64" s="6"/>
      <c r="CY64" s="6">
        <v>1</v>
      </c>
      <c r="CZ64" s="6"/>
      <c r="DA64" s="6"/>
      <c r="DB64" s="6">
        <v>1</v>
      </c>
      <c r="DC64" s="6"/>
      <c r="DD64" s="6">
        <v>1</v>
      </c>
      <c r="DE64" s="6"/>
      <c r="DF64" s="6"/>
      <c r="DG64" s="6">
        <v>1</v>
      </c>
      <c r="DH64" s="6">
        <v>1</v>
      </c>
      <c r="DI64" s="6">
        <v>1</v>
      </c>
      <c r="DJ64" s="6"/>
      <c r="DK64" s="6"/>
      <c r="DL64" s="6">
        <v>1</v>
      </c>
      <c r="DM64" s="6"/>
      <c r="DN64" s="6">
        <v>1</v>
      </c>
      <c r="DO64" s="6"/>
      <c r="DP64" s="6"/>
      <c r="DQ64" s="6">
        <v>1</v>
      </c>
      <c r="DR64" s="6"/>
      <c r="DS64" s="6">
        <v>1</v>
      </c>
      <c r="DT64" s="6"/>
    </row>
    <row r="65" spans="1:124" x14ac:dyDescent="0.25">
      <c r="A65" s="386"/>
      <c r="B65" s="22" t="s">
        <v>320</v>
      </c>
      <c r="C65" s="22"/>
      <c r="D65" s="6">
        <v>1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>
        <v>1</v>
      </c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29"/>
      <c r="BG65" s="52"/>
      <c r="BH65" s="28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24"/>
      <c r="BX65" s="24"/>
      <c r="BY65" s="24"/>
      <c r="BZ65" s="24"/>
      <c r="CA65" s="24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>
        <v>1</v>
      </c>
      <c r="DE65" s="6"/>
      <c r="DF65" s="6"/>
      <c r="DG65" s="6"/>
      <c r="DH65" s="6"/>
      <c r="DI65" s="6">
        <v>1</v>
      </c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</row>
    <row r="66" spans="1:124" x14ac:dyDescent="0.25">
      <c r="A66" s="386"/>
      <c r="B66" s="22" t="s">
        <v>321</v>
      </c>
      <c r="C66" s="22"/>
      <c r="D66" s="6"/>
      <c r="E66" s="6">
        <v>1</v>
      </c>
      <c r="F66" s="6"/>
      <c r="G66" s="6">
        <v>1</v>
      </c>
      <c r="H66" s="6"/>
      <c r="I66" s="6"/>
      <c r="J66" s="6">
        <v>1</v>
      </c>
      <c r="K66" s="6"/>
      <c r="L66" s="6">
        <v>1</v>
      </c>
      <c r="M66" s="6"/>
      <c r="N66" s="6"/>
      <c r="O66" s="6">
        <v>1</v>
      </c>
      <c r="P66" s="6"/>
      <c r="Q66" s="6">
        <v>1</v>
      </c>
      <c r="R66" s="6"/>
      <c r="S66" s="6"/>
      <c r="T66" s="6">
        <v>1</v>
      </c>
      <c r="U66" s="6"/>
      <c r="V66" s="6">
        <v>1</v>
      </c>
      <c r="W66" s="6"/>
      <c r="X66" s="6"/>
      <c r="Y66" s="6">
        <v>1</v>
      </c>
      <c r="Z66" s="6"/>
      <c r="AA66" s="6">
        <v>1</v>
      </c>
      <c r="AB66" s="6"/>
      <c r="AC66" s="6"/>
      <c r="AD66" s="6">
        <v>1</v>
      </c>
      <c r="AE66" s="6"/>
      <c r="AF66" s="6">
        <v>1</v>
      </c>
      <c r="AG66" s="6"/>
      <c r="AH66" s="6"/>
      <c r="AI66" s="6">
        <v>1</v>
      </c>
      <c r="AJ66" s="6"/>
      <c r="AK66" s="6">
        <v>1</v>
      </c>
      <c r="AL66" s="6"/>
      <c r="AM66" s="6"/>
      <c r="AN66" s="6">
        <v>1</v>
      </c>
      <c r="AO66" s="6"/>
      <c r="AP66" s="6">
        <v>1</v>
      </c>
      <c r="AQ66" s="6"/>
      <c r="AR66" s="6"/>
      <c r="AS66" s="6">
        <v>1</v>
      </c>
      <c r="AT66" s="6"/>
      <c r="AU66" s="6">
        <v>1</v>
      </c>
      <c r="AV66" s="6"/>
      <c r="AW66" s="6"/>
      <c r="AX66" s="6">
        <v>1</v>
      </c>
      <c r="AY66" s="6"/>
      <c r="AZ66" s="6">
        <v>1</v>
      </c>
      <c r="BA66" s="6"/>
      <c r="BB66" s="6"/>
      <c r="BC66" s="6">
        <v>1</v>
      </c>
      <c r="BD66" s="6"/>
      <c r="BE66" s="6">
        <v>1</v>
      </c>
      <c r="BF66" s="29"/>
      <c r="BG66" s="52"/>
      <c r="BH66" s="28"/>
      <c r="BI66" s="6">
        <v>1</v>
      </c>
      <c r="BJ66" s="6"/>
      <c r="BK66" s="6">
        <v>1</v>
      </c>
      <c r="BL66" s="6"/>
      <c r="BM66" s="6"/>
      <c r="BN66" s="6">
        <v>1</v>
      </c>
      <c r="BO66" s="6"/>
      <c r="BP66" s="6">
        <v>1</v>
      </c>
      <c r="BQ66" s="6"/>
      <c r="BR66" s="6"/>
      <c r="BS66" s="6">
        <v>1</v>
      </c>
      <c r="BT66" s="6"/>
      <c r="BU66" s="6">
        <v>1</v>
      </c>
      <c r="BV66" s="6"/>
      <c r="BW66" s="6"/>
      <c r="BX66" s="6">
        <v>1</v>
      </c>
      <c r="BY66" s="6"/>
      <c r="BZ66" s="6">
        <v>1</v>
      </c>
      <c r="CA66" s="6"/>
      <c r="CB66" s="24"/>
      <c r="CC66" s="24">
        <v>1</v>
      </c>
      <c r="CD66" s="24"/>
      <c r="CE66" s="24">
        <v>1</v>
      </c>
      <c r="CF66" s="24"/>
      <c r="CG66" s="6"/>
      <c r="CH66" s="6">
        <v>1</v>
      </c>
      <c r="CI66" s="6"/>
      <c r="CJ66" s="6">
        <v>1</v>
      </c>
      <c r="CK66" s="6"/>
      <c r="CL66" s="6"/>
      <c r="CM66" s="6">
        <v>1</v>
      </c>
      <c r="CN66" s="6"/>
      <c r="CO66" s="6">
        <v>1</v>
      </c>
      <c r="CP66" s="6"/>
      <c r="CQ66" s="6"/>
      <c r="CR66" s="6">
        <v>1</v>
      </c>
      <c r="CS66" s="6"/>
      <c r="CT66" s="6">
        <v>1</v>
      </c>
      <c r="CU66" s="6"/>
      <c r="CV66" s="6"/>
      <c r="CW66" s="6">
        <v>1</v>
      </c>
      <c r="CX66" s="6"/>
      <c r="CY66" s="6">
        <v>1</v>
      </c>
      <c r="CZ66" s="6"/>
      <c r="DA66" s="6"/>
      <c r="DB66" s="6">
        <v>1</v>
      </c>
      <c r="DC66" s="6"/>
      <c r="DD66" s="6">
        <v>1</v>
      </c>
      <c r="DE66" s="6"/>
      <c r="DF66" s="6"/>
      <c r="DG66" s="6">
        <v>1</v>
      </c>
      <c r="DH66" s="6"/>
      <c r="DI66" s="6">
        <v>1</v>
      </c>
      <c r="DJ66" s="6"/>
      <c r="DK66" s="6"/>
      <c r="DL66" s="6">
        <v>1</v>
      </c>
      <c r="DM66" s="6"/>
      <c r="DN66" s="6">
        <v>1</v>
      </c>
      <c r="DO66" s="6"/>
      <c r="DP66" s="6"/>
      <c r="DQ66" s="6">
        <v>1</v>
      </c>
      <c r="DR66" s="6"/>
      <c r="DS66" s="6">
        <v>1</v>
      </c>
      <c r="DT66" s="6"/>
    </row>
    <row r="67" spans="1:124" x14ac:dyDescent="0.25">
      <c r="A67" s="386"/>
      <c r="B67" s="22" t="s">
        <v>322</v>
      </c>
      <c r="C67" s="2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29"/>
      <c r="BG67" s="52"/>
      <c r="BH67" s="28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24"/>
      <c r="CH67" s="24"/>
      <c r="CI67" s="24"/>
      <c r="CJ67" s="24"/>
      <c r="CK67" s="24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</row>
    <row r="68" spans="1:124" x14ac:dyDescent="0.25">
      <c r="A68" s="386"/>
      <c r="B68" s="22" t="s">
        <v>323</v>
      </c>
      <c r="C68" s="22"/>
      <c r="D68" s="6">
        <v>1</v>
      </c>
      <c r="E68" s="6">
        <v>1</v>
      </c>
      <c r="F68" s="6"/>
      <c r="G68" s="6"/>
      <c r="H68" s="6"/>
      <c r="I68" s="6"/>
      <c r="J68" s="6">
        <v>1</v>
      </c>
      <c r="K68" s="6"/>
      <c r="L68" s="6"/>
      <c r="M68" s="6"/>
      <c r="N68" s="6"/>
      <c r="O68" s="6">
        <v>1</v>
      </c>
      <c r="P68" s="6"/>
      <c r="Q68" s="6">
        <v>1</v>
      </c>
      <c r="R68" s="6"/>
      <c r="S68" s="6"/>
      <c r="T68" s="6">
        <v>1</v>
      </c>
      <c r="U68" s="6"/>
      <c r="V68" s="6">
        <v>1</v>
      </c>
      <c r="W68" s="6"/>
      <c r="X68" s="6"/>
      <c r="Y68" s="6">
        <v>1</v>
      </c>
      <c r="Z68" s="6"/>
      <c r="AA68" s="6">
        <v>1</v>
      </c>
      <c r="AB68" s="6"/>
      <c r="AC68" s="6"/>
      <c r="AD68" s="6">
        <v>1</v>
      </c>
      <c r="AE68" s="6"/>
      <c r="AF68" s="6">
        <v>1</v>
      </c>
      <c r="AG68" s="6"/>
      <c r="AH68" s="6"/>
      <c r="AI68" s="6">
        <v>1</v>
      </c>
      <c r="AJ68" s="6"/>
      <c r="AK68" s="6">
        <v>1</v>
      </c>
      <c r="AL68" s="6"/>
      <c r="AM68" s="6"/>
      <c r="AN68" s="6">
        <v>1</v>
      </c>
      <c r="AO68" s="6"/>
      <c r="AP68" s="6"/>
      <c r="AQ68" s="6"/>
      <c r="AR68" s="6"/>
      <c r="AS68" s="6">
        <v>1</v>
      </c>
      <c r="AT68" s="6"/>
      <c r="AU68" s="6">
        <v>1</v>
      </c>
      <c r="AV68" s="6"/>
      <c r="AW68" s="6"/>
      <c r="AX68" s="6">
        <v>1</v>
      </c>
      <c r="AY68" s="6"/>
      <c r="AZ68" s="6">
        <v>1</v>
      </c>
      <c r="BA68" s="6"/>
      <c r="BB68" s="6">
        <v>1</v>
      </c>
      <c r="BC68" s="6">
        <v>1</v>
      </c>
      <c r="BD68" s="6"/>
      <c r="BE68" s="6"/>
      <c r="BF68" s="29"/>
      <c r="BG68" s="52"/>
      <c r="BH68" s="28"/>
      <c r="BI68" s="6">
        <v>1</v>
      </c>
      <c r="BJ68" s="6"/>
      <c r="BK68" s="6">
        <v>1</v>
      </c>
      <c r="BL68" s="6"/>
      <c r="BM68" s="6"/>
      <c r="BN68" s="6">
        <v>1</v>
      </c>
      <c r="BO68" s="6"/>
      <c r="BP68" s="6">
        <v>1</v>
      </c>
      <c r="BQ68" s="6"/>
      <c r="BR68" s="6"/>
      <c r="BS68" s="6">
        <v>1</v>
      </c>
      <c r="BT68" s="6"/>
      <c r="BU68" s="6">
        <v>1</v>
      </c>
      <c r="BV68" s="6"/>
      <c r="BW68" s="6"/>
      <c r="BX68" s="6">
        <v>1</v>
      </c>
      <c r="BY68" s="6"/>
      <c r="BZ68" s="6">
        <v>1</v>
      </c>
      <c r="CA68" s="6"/>
      <c r="CB68" s="6"/>
      <c r="CC68" s="6">
        <v>1</v>
      </c>
      <c r="CD68" s="6"/>
      <c r="CE68" s="6">
        <v>1</v>
      </c>
      <c r="CF68" s="6"/>
      <c r="CG68" s="6"/>
      <c r="CH68" s="6">
        <v>1</v>
      </c>
      <c r="CI68" s="6"/>
      <c r="CJ68" s="6">
        <v>1</v>
      </c>
      <c r="CK68" s="6"/>
      <c r="CL68" s="24"/>
      <c r="CM68" s="24">
        <v>1</v>
      </c>
      <c r="CN68" s="24"/>
      <c r="CO68" s="24">
        <v>1</v>
      </c>
      <c r="CP68" s="24">
        <v>1</v>
      </c>
      <c r="CQ68" s="6"/>
      <c r="CR68" s="6">
        <v>1</v>
      </c>
      <c r="CS68" s="6"/>
      <c r="CT68" s="6">
        <v>1</v>
      </c>
      <c r="CU68" s="6"/>
      <c r="CV68" s="6"/>
      <c r="CW68" s="6">
        <v>1</v>
      </c>
      <c r="CX68" s="6"/>
      <c r="CY68" s="6">
        <v>1</v>
      </c>
      <c r="CZ68" s="6"/>
      <c r="DA68" s="6"/>
      <c r="DB68" s="6">
        <v>1</v>
      </c>
      <c r="DC68" s="6"/>
      <c r="DD68" s="6">
        <v>1</v>
      </c>
      <c r="DE68" s="6"/>
      <c r="DF68" s="6"/>
      <c r="DG68" s="6">
        <v>1</v>
      </c>
      <c r="DH68" s="6"/>
      <c r="DI68" s="6">
        <v>1</v>
      </c>
      <c r="DJ68" s="6"/>
      <c r="DK68" s="6"/>
      <c r="DL68" s="6">
        <v>1</v>
      </c>
      <c r="DM68" s="6"/>
      <c r="DN68" s="6">
        <v>1</v>
      </c>
      <c r="DO68" s="6"/>
      <c r="DP68" s="6"/>
      <c r="DQ68" s="6">
        <v>1</v>
      </c>
      <c r="DR68" s="6"/>
      <c r="DS68" s="6">
        <v>1</v>
      </c>
      <c r="DT68" s="6"/>
    </row>
    <row r="69" spans="1:124" x14ac:dyDescent="0.25">
      <c r="A69" s="386"/>
      <c r="B69" s="22" t="s">
        <v>324</v>
      </c>
      <c r="C69" s="2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29"/>
      <c r="BG69" s="52"/>
      <c r="BH69" s="28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24"/>
      <c r="CR69" s="24"/>
      <c r="CS69" s="24"/>
      <c r="CT69" s="24"/>
      <c r="CU69" s="24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</row>
    <row r="70" spans="1:124" x14ac:dyDescent="0.25">
      <c r="A70" s="386"/>
      <c r="B70" s="22" t="s">
        <v>325</v>
      </c>
      <c r="C70" s="2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29"/>
      <c r="BG70" s="52"/>
      <c r="BH70" s="28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24"/>
      <c r="CW70" s="24"/>
      <c r="CX70" s="24"/>
      <c r="CY70" s="24"/>
      <c r="CZ70" s="24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</row>
    <row r="71" spans="1:124" x14ac:dyDescent="0.25">
      <c r="A71" s="386"/>
      <c r="B71" s="22" t="s">
        <v>681</v>
      </c>
      <c r="C71" s="22"/>
      <c r="D71" s="6">
        <v>1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>
        <v>1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>
        <v>1</v>
      </c>
      <c r="AK71" s="6"/>
      <c r="AL71" s="6"/>
      <c r="AM71" s="6"/>
      <c r="AN71" s="6"/>
      <c r="AO71" s="6"/>
      <c r="AP71" s="6"/>
      <c r="AQ71" s="6"/>
      <c r="AR71" s="6">
        <v>1</v>
      </c>
      <c r="AS71" s="6"/>
      <c r="AT71" s="6"/>
      <c r="AU71" s="6"/>
      <c r="AV71" s="6"/>
      <c r="AW71" s="6">
        <v>1</v>
      </c>
      <c r="AX71" s="6"/>
      <c r="AY71" s="6"/>
      <c r="AZ71" s="6"/>
      <c r="BA71" s="6"/>
      <c r="BB71" s="6">
        <v>1</v>
      </c>
      <c r="BC71" s="6"/>
      <c r="BD71" s="6"/>
      <c r="BE71" s="6"/>
      <c r="BF71" s="29">
        <v>1</v>
      </c>
      <c r="BG71" s="52"/>
      <c r="BH71" s="28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>
        <v>1</v>
      </c>
      <c r="BV71" s="6"/>
      <c r="BW71" s="6"/>
      <c r="BX71" s="6"/>
      <c r="BY71" s="6"/>
      <c r="BZ71" s="6"/>
      <c r="CA71" s="6"/>
      <c r="CB71" s="6"/>
      <c r="CC71" s="6"/>
      <c r="CD71" s="6"/>
      <c r="CE71" s="6">
        <v>1</v>
      </c>
      <c r="CF71" s="6"/>
      <c r="CG71" s="6"/>
      <c r="CH71" s="6"/>
      <c r="CI71" s="6"/>
      <c r="CJ71" s="6"/>
      <c r="CK71" s="6"/>
      <c r="CL71" s="6"/>
      <c r="CM71" s="6">
        <v>1</v>
      </c>
      <c r="CN71" s="6"/>
      <c r="CO71" s="6"/>
      <c r="CP71" s="6"/>
      <c r="CQ71" s="6"/>
      <c r="CR71" s="6"/>
      <c r="CS71" s="6">
        <v>1</v>
      </c>
      <c r="CT71" s="6"/>
      <c r="CU71" s="6"/>
      <c r="CV71" s="6"/>
      <c r="CW71" s="6"/>
      <c r="CX71" s="6"/>
      <c r="CY71" s="6"/>
      <c r="CZ71" s="6"/>
      <c r="DA71" s="24"/>
      <c r="DB71" s="24"/>
      <c r="DC71" s="24"/>
      <c r="DD71" s="24">
        <v>1</v>
      </c>
      <c r="DE71" s="24"/>
      <c r="DF71" s="6"/>
      <c r="DG71" s="6"/>
      <c r="DH71" s="6">
        <v>1</v>
      </c>
      <c r="DI71" s="6">
        <v>1</v>
      </c>
      <c r="DJ71" s="6"/>
      <c r="DK71" s="6"/>
      <c r="DL71" s="6"/>
      <c r="DM71" s="6"/>
      <c r="DN71" s="6"/>
      <c r="DO71" s="6"/>
      <c r="DP71" s="6"/>
      <c r="DQ71" s="6">
        <v>1</v>
      </c>
      <c r="DR71" s="6"/>
      <c r="DS71" s="6"/>
      <c r="DT71" s="6"/>
    </row>
    <row r="72" spans="1:124" x14ac:dyDescent="0.25">
      <c r="A72" s="386"/>
      <c r="B72" s="22" t="s">
        <v>682</v>
      </c>
      <c r="C72" s="2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29"/>
      <c r="BG72" s="52"/>
      <c r="BH72" s="28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24"/>
      <c r="DG72" s="24"/>
      <c r="DH72" s="24"/>
      <c r="DI72" s="24"/>
      <c r="DJ72" s="24"/>
      <c r="DK72" s="6"/>
      <c r="DL72" s="6"/>
      <c r="DM72" s="6"/>
      <c r="DN72" s="6"/>
      <c r="DO72" s="6"/>
      <c r="DP72" s="6"/>
      <c r="DQ72" s="6"/>
      <c r="DR72" s="6"/>
      <c r="DS72" s="6"/>
      <c r="DT72" s="6"/>
    </row>
    <row r="73" spans="1:124" x14ac:dyDescent="0.25">
      <c r="B73" s="22" t="s">
        <v>683</v>
      </c>
      <c r="C73" s="22"/>
      <c r="D73" s="6">
        <v>1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29"/>
      <c r="BG73" s="52"/>
      <c r="BH73" s="28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>
        <v>1</v>
      </c>
      <c r="BV73" s="6"/>
      <c r="BW73" s="6"/>
      <c r="BX73" s="6">
        <v>1</v>
      </c>
      <c r="BY73" s="6"/>
      <c r="BZ73" s="6"/>
      <c r="CA73" s="6">
        <v>1</v>
      </c>
      <c r="CB73" s="6"/>
      <c r="CC73" s="6"/>
      <c r="CD73" s="6"/>
      <c r="CE73" s="6"/>
      <c r="CF73" s="6"/>
      <c r="CG73" s="6"/>
      <c r="CH73" s="6"/>
      <c r="CI73" s="6"/>
      <c r="CJ73" s="6">
        <v>1</v>
      </c>
      <c r="CK73" s="6"/>
      <c r="CL73" s="6"/>
      <c r="CM73" s="6"/>
      <c r="CN73" s="6"/>
      <c r="CO73" s="6"/>
      <c r="CP73" s="6"/>
      <c r="CQ73" s="6"/>
      <c r="CR73" s="6"/>
      <c r="CS73" s="6">
        <v>1</v>
      </c>
      <c r="CT73" s="6">
        <v>1</v>
      </c>
      <c r="CU73" s="6"/>
      <c r="CV73" s="6"/>
      <c r="CW73" s="6"/>
      <c r="CX73" s="6"/>
      <c r="CY73" s="6">
        <v>1</v>
      </c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24"/>
      <c r="DL73" s="24"/>
      <c r="DM73" s="24"/>
      <c r="DN73" s="24"/>
      <c r="DO73" s="24"/>
      <c r="DP73" s="6"/>
      <c r="DQ73" s="6"/>
      <c r="DR73" s="6"/>
      <c r="DS73" s="6"/>
      <c r="DT73" s="6"/>
    </row>
    <row r="74" spans="1:124" x14ac:dyDescent="0.25">
      <c r="B74" s="22"/>
      <c r="C74" s="2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29"/>
      <c r="BG74" s="52"/>
      <c r="BH74" s="28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24"/>
      <c r="DL74" s="24"/>
      <c r="DM74" s="24"/>
      <c r="DN74" s="24"/>
      <c r="DO74" s="24"/>
      <c r="DP74" s="6"/>
      <c r="DQ74" s="6"/>
      <c r="DR74" s="6"/>
      <c r="DS74" s="6"/>
      <c r="DT74" s="6"/>
    </row>
    <row r="75" spans="1:124" x14ac:dyDescent="0.25">
      <c r="B75" s="77" t="s">
        <v>865</v>
      </c>
      <c r="C75" s="77"/>
      <c r="D75" s="79">
        <f t="shared" ref="D75:AI75" si="6">COUNTIF(D50:D73,"&gt;0")</f>
        <v>5</v>
      </c>
      <c r="E75" s="79">
        <f t="shared" si="6"/>
        <v>3</v>
      </c>
      <c r="F75" s="79">
        <f t="shared" si="6"/>
        <v>1</v>
      </c>
      <c r="G75" s="79">
        <f t="shared" si="6"/>
        <v>4</v>
      </c>
      <c r="H75" s="79">
        <f t="shared" si="6"/>
        <v>0</v>
      </c>
      <c r="I75" s="79">
        <f t="shared" si="6"/>
        <v>0</v>
      </c>
      <c r="J75" s="79">
        <f t="shared" si="6"/>
        <v>3</v>
      </c>
      <c r="K75" s="79">
        <f t="shared" si="6"/>
        <v>0</v>
      </c>
      <c r="L75" s="79">
        <f t="shared" si="6"/>
        <v>3</v>
      </c>
      <c r="M75" s="79">
        <f t="shared" si="6"/>
        <v>0</v>
      </c>
      <c r="N75" s="79">
        <f t="shared" si="6"/>
        <v>0</v>
      </c>
      <c r="O75" s="79">
        <f t="shared" si="6"/>
        <v>3</v>
      </c>
      <c r="P75" s="79">
        <f t="shared" si="6"/>
        <v>2</v>
      </c>
      <c r="Q75" s="79">
        <f t="shared" si="6"/>
        <v>5</v>
      </c>
      <c r="R75" s="79">
        <f t="shared" si="6"/>
        <v>0</v>
      </c>
      <c r="S75" s="79">
        <f t="shared" si="6"/>
        <v>0</v>
      </c>
      <c r="T75" s="79">
        <f t="shared" si="6"/>
        <v>3</v>
      </c>
      <c r="U75" s="79">
        <f t="shared" si="6"/>
        <v>0</v>
      </c>
      <c r="V75" s="79">
        <f t="shared" si="6"/>
        <v>5</v>
      </c>
      <c r="W75" s="79">
        <f t="shared" si="6"/>
        <v>0</v>
      </c>
      <c r="X75" s="79">
        <f t="shared" si="6"/>
        <v>1</v>
      </c>
      <c r="Y75" s="79">
        <f t="shared" si="6"/>
        <v>3</v>
      </c>
      <c r="Z75" s="79">
        <f t="shared" si="6"/>
        <v>0</v>
      </c>
      <c r="AA75" s="79">
        <f t="shared" si="6"/>
        <v>4</v>
      </c>
      <c r="AB75" s="79">
        <f t="shared" si="6"/>
        <v>0</v>
      </c>
      <c r="AC75" s="79">
        <f t="shared" si="6"/>
        <v>0</v>
      </c>
      <c r="AD75" s="79">
        <f t="shared" si="6"/>
        <v>3</v>
      </c>
      <c r="AE75" s="79">
        <f t="shared" si="6"/>
        <v>0</v>
      </c>
      <c r="AF75" s="79">
        <f t="shared" si="6"/>
        <v>4</v>
      </c>
      <c r="AG75" s="79">
        <f t="shared" si="6"/>
        <v>0</v>
      </c>
      <c r="AH75" s="79">
        <f t="shared" si="6"/>
        <v>0</v>
      </c>
      <c r="AI75" s="79">
        <f t="shared" si="6"/>
        <v>3</v>
      </c>
      <c r="AJ75" s="79">
        <f t="shared" ref="AJ75:BO75" si="7">COUNTIF(AJ50:AJ73,"&gt;0")</f>
        <v>1</v>
      </c>
      <c r="AK75" s="79">
        <f t="shared" si="7"/>
        <v>5</v>
      </c>
      <c r="AL75" s="79">
        <f t="shared" si="7"/>
        <v>1</v>
      </c>
      <c r="AM75" s="79">
        <f t="shared" si="7"/>
        <v>0</v>
      </c>
      <c r="AN75" s="79">
        <f t="shared" si="7"/>
        <v>3</v>
      </c>
      <c r="AO75" s="79">
        <f t="shared" si="7"/>
        <v>1</v>
      </c>
      <c r="AP75" s="79">
        <f t="shared" si="7"/>
        <v>5</v>
      </c>
      <c r="AQ75" s="79">
        <f t="shared" si="7"/>
        <v>1</v>
      </c>
      <c r="AR75" s="79">
        <f t="shared" si="7"/>
        <v>1</v>
      </c>
      <c r="AS75" s="79">
        <f t="shared" si="7"/>
        <v>3</v>
      </c>
      <c r="AT75" s="79">
        <f t="shared" si="7"/>
        <v>2</v>
      </c>
      <c r="AU75" s="79">
        <f t="shared" si="7"/>
        <v>5</v>
      </c>
      <c r="AV75" s="79">
        <f t="shared" si="7"/>
        <v>0</v>
      </c>
      <c r="AW75" s="79">
        <f t="shared" si="7"/>
        <v>1</v>
      </c>
      <c r="AX75" s="79">
        <f t="shared" si="7"/>
        <v>3</v>
      </c>
      <c r="AY75" s="79">
        <f t="shared" si="7"/>
        <v>1</v>
      </c>
      <c r="AZ75" s="79">
        <f t="shared" si="7"/>
        <v>6</v>
      </c>
      <c r="BA75" s="79">
        <f t="shared" si="7"/>
        <v>0</v>
      </c>
      <c r="BB75" s="79">
        <f t="shared" si="7"/>
        <v>5</v>
      </c>
      <c r="BC75" s="79">
        <f t="shared" si="7"/>
        <v>3</v>
      </c>
      <c r="BD75" s="79">
        <f t="shared" si="7"/>
        <v>0</v>
      </c>
      <c r="BE75" s="79">
        <f t="shared" si="7"/>
        <v>2</v>
      </c>
      <c r="BF75" s="79">
        <f t="shared" si="7"/>
        <v>2</v>
      </c>
      <c r="BG75" s="79">
        <f t="shared" si="7"/>
        <v>0</v>
      </c>
      <c r="BH75" s="79">
        <f t="shared" si="7"/>
        <v>0</v>
      </c>
      <c r="BI75" s="79">
        <f t="shared" si="7"/>
        <v>3</v>
      </c>
      <c r="BJ75" s="79">
        <f t="shared" si="7"/>
        <v>2</v>
      </c>
      <c r="BK75" s="79">
        <f t="shared" si="7"/>
        <v>7</v>
      </c>
      <c r="BL75" s="79">
        <f t="shared" si="7"/>
        <v>1</v>
      </c>
      <c r="BM75" s="79">
        <f t="shared" si="7"/>
        <v>0</v>
      </c>
      <c r="BN75" s="79">
        <f t="shared" si="7"/>
        <v>3</v>
      </c>
      <c r="BO75" s="79">
        <f t="shared" si="7"/>
        <v>0</v>
      </c>
      <c r="BP75" s="79">
        <f t="shared" ref="BP75:CU75" si="8">COUNTIF(BP50:BP73,"&gt;0")</f>
        <v>5</v>
      </c>
      <c r="BQ75" s="79">
        <f t="shared" si="8"/>
        <v>1</v>
      </c>
      <c r="BR75" s="79">
        <f t="shared" si="8"/>
        <v>0</v>
      </c>
      <c r="BS75" s="79">
        <f t="shared" si="8"/>
        <v>3</v>
      </c>
      <c r="BT75" s="79">
        <f t="shared" si="8"/>
        <v>0</v>
      </c>
      <c r="BU75" s="79">
        <f t="shared" si="8"/>
        <v>6</v>
      </c>
      <c r="BV75" s="79">
        <f t="shared" si="8"/>
        <v>0</v>
      </c>
      <c r="BW75" s="79">
        <f t="shared" si="8"/>
        <v>0</v>
      </c>
      <c r="BX75" s="79">
        <f t="shared" si="8"/>
        <v>5</v>
      </c>
      <c r="BY75" s="79">
        <f t="shared" si="8"/>
        <v>0</v>
      </c>
      <c r="BZ75" s="79">
        <f t="shared" si="8"/>
        <v>6</v>
      </c>
      <c r="CA75" s="79">
        <f t="shared" si="8"/>
        <v>1</v>
      </c>
      <c r="CB75" s="79">
        <f t="shared" si="8"/>
        <v>0</v>
      </c>
      <c r="CC75" s="79">
        <f t="shared" si="8"/>
        <v>3</v>
      </c>
      <c r="CD75" s="79">
        <f t="shared" si="8"/>
        <v>0</v>
      </c>
      <c r="CE75" s="79">
        <f t="shared" si="8"/>
        <v>6</v>
      </c>
      <c r="CF75" s="79">
        <f t="shared" si="8"/>
        <v>0</v>
      </c>
      <c r="CG75" s="79">
        <f t="shared" si="8"/>
        <v>0</v>
      </c>
      <c r="CH75" s="79">
        <f t="shared" si="8"/>
        <v>3</v>
      </c>
      <c r="CI75" s="79">
        <f t="shared" si="8"/>
        <v>0</v>
      </c>
      <c r="CJ75" s="79">
        <f t="shared" si="8"/>
        <v>6</v>
      </c>
      <c r="CK75" s="79">
        <f t="shared" si="8"/>
        <v>0</v>
      </c>
      <c r="CL75" s="79">
        <f t="shared" si="8"/>
        <v>0</v>
      </c>
      <c r="CM75" s="79">
        <f t="shared" si="8"/>
        <v>4</v>
      </c>
      <c r="CN75" s="79">
        <f t="shared" si="8"/>
        <v>0</v>
      </c>
      <c r="CO75" s="79">
        <f t="shared" si="8"/>
        <v>4</v>
      </c>
      <c r="CP75" s="79">
        <f t="shared" si="8"/>
        <v>1</v>
      </c>
      <c r="CQ75" s="79">
        <f t="shared" si="8"/>
        <v>0</v>
      </c>
      <c r="CR75" s="79">
        <f t="shared" si="8"/>
        <v>3</v>
      </c>
      <c r="CS75" s="79">
        <f t="shared" si="8"/>
        <v>4</v>
      </c>
      <c r="CT75" s="79">
        <f t="shared" si="8"/>
        <v>6</v>
      </c>
      <c r="CU75" s="79">
        <f t="shared" si="8"/>
        <v>1</v>
      </c>
      <c r="CV75" s="79">
        <f t="shared" ref="CV75:DT75" si="9">COUNTIF(CV50:CV73,"&gt;0")</f>
        <v>0</v>
      </c>
      <c r="CW75" s="79">
        <f t="shared" si="9"/>
        <v>4</v>
      </c>
      <c r="CX75" s="79">
        <f t="shared" si="9"/>
        <v>0</v>
      </c>
      <c r="CY75" s="79">
        <f t="shared" si="9"/>
        <v>6</v>
      </c>
      <c r="CZ75" s="79">
        <f t="shared" si="9"/>
        <v>0</v>
      </c>
      <c r="DA75" s="79">
        <f t="shared" si="9"/>
        <v>0</v>
      </c>
      <c r="DB75" s="79">
        <f t="shared" si="9"/>
        <v>3</v>
      </c>
      <c r="DC75" s="79">
        <f t="shared" si="9"/>
        <v>0</v>
      </c>
      <c r="DD75" s="79">
        <f t="shared" si="9"/>
        <v>9</v>
      </c>
      <c r="DE75" s="79">
        <f t="shared" si="9"/>
        <v>0</v>
      </c>
      <c r="DF75" s="79">
        <f t="shared" si="9"/>
        <v>0</v>
      </c>
      <c r="DG75" s="79">
        <f t="shared" si="9"/>
        <v>3</v>
      </c>
      <c r="DH75" s="79">
        <f t="shared" si="9"/>
        <v>2</v>
      </c>
      <c r="DI75" s="79">
        <f t="shared" si="9"/>
        <v>8</v>
      </c>
      <c r="DJ75" s="79">
        <f t="shared" si="9"/>
        <v>1</v>
      </c>
      <c r="DK75" s="79">
        <f t="shared" si="9"/>
        <v>0</v>
      </c>
      <c r="DL75" s="79">
        <f t="shared" si="9"/>
        <v>3</v>
      </c>
      <c r="DM75" s="79">
        <f t="shared" si="9"/>
        <v>0</v>
      </c>
      <c r="DN75" s="79">
        <f t="shared" si="9"/>
        <v>5</v>
      </c>
      <c r="DO75" s="79">
        <f t="shared" si="9"/>
        <v>0</v>
      </c>
      <c r="DP75" s="79">
        <f t="shared" si="9"/>
        <v>0</v>
      </c>
      <c r="DQ75" s="79">
        <f t="shared" si="9"/>
        <v>5</v>
      </c>
      <c r="DR75" s="79">
        <f t="shared" si="9"/>
        <v>0</v>
      </c>
      <c r="DS75" s="79">
        <f t="shared" si="9"/>
        <v>4</v>
      </c>
      <c r="DT75" s="79">
        <f t="shared" si="9"/>
        <v>0</v>
      </c>
    </row>
    <row r="76" spans="1:124" x14ac:dyDescent="0.25">
      <c r="B76" s="31"/>
      <c r="C76" s="31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43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</row>
    <row r="77" spans="1:124" s="7" customFormat="1" x14ac:dyDescent="0.25"/>
    <row r="78" spans="1:124" s="7" customFormat="1" x14ac:dyDescent="0.25">
      <c r="B78" s="378" t="s">
        <v>88</v>
      </c>
      <c r="C78" s="379"/>
      <c r="D78" s="379"/>
      <c r="E78" s="379"/>
      <c r="F78" s="379"/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379"/>
      <c r="V78" s="379"/>
      <c r="W78" s="379"/>
      <c r="X78" s="379"/>
      <c r="Y78" s="379"/>
      <c r="Z78" s="379"/>
      <c r="AA78" s="379"/>
      <c r="AB78" s="379"/>
      <c r="AC78" s="379"/>
      <c r="AD78" s="379"/>
      <c r="AE78" s="379"/>
      <c r="AF78" s="379"/>
      <c r="AG78" s="379"/>
      <c r="AH78" s="379"/>
      <c r="AI78" s="379"/>
      <c r="AJ78" s="379"/>
      <c r="AK78" s="379"/>
      <c r="AL78" s="379"/>
      <c r="AM78" s="379"/>
      <c r="AN78" s="379"/>
      <c r="AO78" s="379"/>
      <c r="AP78" s="379"/>
      <c r="AQ78" s="379"/>
      <c r="AR78" s="379"/>
      <c r="AS78" s="379"/>
      <c r="AT78" s="379"/>
      <c r="AU78" s="379"/>
      <c r="AV78" s="379"/>
      <c r="AW78" s="379"/>
      <c r="AX78" s="379"/>
      <c r="AY78" s="379"/>
      <c r="AZ78" s="379"/>
      <c r="BA78" s="379"/>
      <c r="BB78" s="379"/>
      <c r="BC78" s="379"/>
      <c r="BD78" s="379"/>
      <c r="BE78" s="379"/>
      <c r="BF78" s="379"/>
      <c r="BG78" s="379"/>
      <c r="BH78" s="379"/>
      <c r="BI78" s="379"/>
      <c r="BJ78" s="379"/>
      <c r="BK78" s="379"/>
      <c r="BL78" s="379"/>
      <c r="BM78" s="379"/>
      <c r="BN78" s="379"/>
      <c r="BO78" s="379"/>
      <c r="BP78" s="379"/>
      <c r="BQ78" s="379"/>
      <c r="BR78" s="379"/>
      <c r="BS78" s="379"/>
      <c r="BT78" s="379"/>
      <c r="BU78" s="379"/>
      <c r="BV78" s="379"/>
      <c r="BW78" s="379"/>
      <c r="BX78" s="379"/>
      <c r="BY78" s="379"/>
      <c r="BZ78" s="379"/>
      <c r="CA78" s="379"/>
      <c r="CB78" s="379"/>
      <c r="CC78" s="379"/>
      <c r="CD78" s="379"/>
      <c r="CE78" s="379"/>
      <c r="CF78" s="379"/>
      <c r="CG78" s="379"/>
      <c r="CH78" s="379"/>
      <c r="CI78" s="379"/>
      <c r="CJ78" s="379"/>
      <c r="CK78" s="379"/>
      <c r="CL78" s="379"/>
      <c r="CM78" s="379"/>
      <c r="CN78" s="379"/>
      <c r="CO78" s="379"/>
      <c r="CP78" s="379"/>
      <c r="CQ78" s="379"/>
      <c r="CR78" s="379"/>
      <c r="CS78" s="379"/>
      <c r="CT78" s="379"/>
      <c r="CU78" s="380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0"/>
      <c r="DJ78" s="50"/>
    </row>
    <row r="79" spans="1:124" s="7" customFormat="1" x14ac:dyDescent="0.25">
      <c r="B79" s="378" t="s">
        <v>751</v>
      </c>
      <c r="C79" s="379"/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379"/>
      <c r="V79" s="379"/>
      <c r="W79" s="379"/>
      <c r="X79" s="379"/>
      <c r="Y79" s="379"/>
      <c r="Z79" s="379"/>
      <c r="AA79" s="379"/>
      <c r="AB79" s="379"/>
      <c r="AC79" s="379"/>
      <c r="AD79" s="379"/>
      <c r="AE79" s="379"/>
      <c r="AF79" s="379"/>
      <c r="AG79" s="379"/>
      <c r="AH79" s="379"/>
      <c r="AI79" s="379"/>
      <c r="AJ79" s="379"/>
      <c r="AK79" s="379"/>
      <c r="AL79" s="379"/>
      <c r="AM79" s="379"/>
      <c r="AN79" s="379"/>
      <c r="AO79" s="379"/>
      <c r="AP79" s="379"/>
      <c r="AQ79" s="379"/>
      <c r="AR79" s="379"/>
      <c r="AS79" s="379"/>
      <c r="AT79" s="379"/>
      <c r="AU79" s="379"/>
      <c r="AV79" s="379"/>
      <c r="AW79" s="379"/>
      <c r="AX79" s="379"/>
      <c r="AY79" s="379"/>
      <c r="AZ79" s="379"/>
      <c r="BA79" s="379"/>
      <c r="BB79" s="379"/>
      <c r="BC79" s="379"/>
      <c r="BD79" s="379"/>
      <c r="BE79" s="379"/>
      <c r="BF79" s="379"/>
      <c r="BG79" s="379"/>
      <c r="BH79" s="379"/>
      <c r="BI79" s="379"/>
      <c r="BJ79" s="379"/>
      <c r="BK79" s="379"/>
      <c r="BL79" s="379"/>
      <c r="BM79" s="379"/>
      <c r="BN79" s="379"/>
      <c r="BO79" s="379"/>
      <c r="BP79" s="379"/>
      <c r="BQ79" s="379"/>
      <c r="BR79" s="379"/>
      <c r="BS79" s="379"/>
      <c r="BT79" s="379"/>
      <c r="BU79" s="379"/>
      <c r="BV79" s="379"/>
      <c r="BW79" s="379"/>
      <c r="BX79" s="379"/>
      <c r="BY79" s="379"/>
      <c r="BZ79" s="379"/>
      <c r="CA79" s="379"/>
      <c r="CB79" s="379"/>
      <c r="CC79" s="379"/>
      <c r="CD79" s="379"/>
      <c r="CE79" s="379"/>
      <c r="CF79" s="379"/>
      <c r="CG79" s="379"/>
      <c r="CH79" s="379"/>
      <c r="CI79" s="379"/>
      <c r="CJ79" s="379"/>
      <c r="CK79" s="379"/>
      <c r="CL79" s="379"/>
      <c r="CM79" s="379"/>
      <c r="CN79" s="379"/>
      <c r="CO79" s="379"/>
      <c r="CP79" s="379"/>
      <c r="CQ79" s="379"/>
      <c r="CR79" s="379"/>
      <c r="CS79" s="379"/>
      <c r="CT79" s="379"/>
      <c r="CU79" s="380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0"/>
      <c r="DJ79" s="50"/>
      <c r="DK79" s="43"/>
    </row>
    <row r="80" spans="1:124" s="7" customFormat="1" x14ac:dyDescent="0.25">
      <c r="B80" s="33"/>
      <c r="C80" s="34"/>
      <c r="D80" s="369" t="s">
        <v>684</v>
      </c>
      <c r="E80" s="370"/>
      <c r="F80" s="370"/>
      <c r="G80" s="370"/>
      <c r="H80" s="371"/>
      <c r="I80" s="369" t="s">
        <v>685</v>
      </c>
      <c r="J80" s="370"/>
      <c r="K80" s="370"/>
      <c r="L80" s="370"/>
      <c r="M80" s="371"/>
      <c r="N80" s="369" t="s">
        <v>686</v>
      </c>
      <c r="O80" s="370"/>
      <c r="P80" s="370"/>
      <c r="Q80" s="370"/>
      <c r="R80" s="371"/>
      <c r="S80" s="369" t="s">
        <v>687</v>
      </c>
      <c r="T80" s="370"/>
      <c r="U80" s="370"/>
      <c r="V80" s="370"/>
      <c r="W80" s="371"/>
      <c r="X80" s="369" t="s">
        <v>688</v>
      </c>
      <c r="Y80" s="370"/>
      <c r="Z80" s="370"/>
      <c r="AA80" s="370"/>
      <c r="AB80" s="371"/>
      <c r="AC80" s="369" t="s">
        <v>689</v>
      </c>
      <c r="AD80" s="370"/>
      <c r="AE80" s="370"/>
      <c r="AF80" s="370"/>
      <c r="AG80" s="371"/>
      <c r="AH80" s="369" t="s">
        <v>690</v>
      </c>
      <c r="AI80" s="370"/>
      <c r="AJ80" s="370"/>
      <c r="AK80" s="370"/>
      <c r="AL80" s="371"/>
      <c r="AM80" s="369" t="s">
        <v>691</v>
      </c>
      <c r="AN80" s="370"/>
      <c r="AO80" s="370"/>
      <c r="AP80" s="370"/>
      <c r="AQ80" s="371"/>
      <c r="AR80" s="369" t="s">
        <v>692</v>
      </c>
      <c r="AS80" s="370"/>
      <c r="AT80" s="370"/>
      <c r="AU80" s="370"/>
      <c r="AV80" s="371"/>
      <c r="AW80" s="369" t="s">
        <v>693</v>
      </c>
      <c r="AX80" s="370"/>
      <c r="AY80" s="370"/>
      <c r="AZ80" s="370"/>
      <c r="BA80" s="371"/>
      <c r="BB80" s="381"/>
      <c r="BC80" s="369" t="s">
        <v>694</v>
      </c>
      <c r="BD80" s="370"/>
      <c r="BE80" s="370"/>
      <c r="BF80" s="370"/>
      <c r="BG80" s="371"/>
      <c r="BH80" s="369" t="s">
        <v>695</v>
      </c>
      <c r="BI80" s="370"/>
      <c r="BJ80" s="370"/>
      <c r="BK80" s="370"/>
      <c r="BL80" s="371"/>
      <c r="BM80" s="369" t="s">
        <v>696</v>
      </c>
      <c r="BN80" s="370"/>
      <c r="BO80" s="370"/>
      <c r="BP80" s="370"/>
      <c r="BQ80" s="371"/>
      <c r="BR80" s="369" t="s">
        <v>697</v>
      </c>
      <c r="BS80" s="370"/>
      <c r="BT80" s="370"/>
      <c r="BU80" s="370"/>
      <c r="BV80" s="371"/>
      <c r="BW80" s="369" t="s">
        <v>698</v>
      </c>
      <c r="BX80" s="370"/>
      <c r="BY80" s="370"/>
      <c r="BZ80" s="370"/>
      <c r="CA80" s="371"/>
      <c r="CB80" s="369" t="s">
        <v>699</v>
      </c>
      <c r="CC80" s="370"/>
      <c r="CD80" s="370"/>
      <c r="CE80" s="370"/>
      <c r="CF80" s="371"/>
      <c r="CG80" s="369" t="s">
        <v>700</v>
      </c>
      <c r="CH80" s="370"/>
      <c r="CI80" s="370"/>
      <c r="CJ80" s="370"/>
      <c r="CK80" s="371"/>
      <c r="CL80" s="369" t="s">
        <v>701</v>
      </c>
      <c r="CM80" s="370"/>
      <c r="CN80" s="370"/>
      <c r="CO80" s="370"/>
      <c r="CP80" s="371"/>
      <c r="CQ80" s="369" t="s">
        <v>702</v>
      </c>
      <c r="CR80" s="370"/>
      <c r="CS80" s="370"/>
      <c r="CT80" s="370"/>
      <c r="CU80" s="371"/>
      <c r="CV80" s="47"/>
      <c r="CW80" s="47"/>
      <c r="CX80" s="47"/>
      <c r="CY80" s="47"/>
      <c r="CZ80" s="47"/>
    </row>
    <row r="81" spans="1:136" s="7" customFormat="1" x14ac:dyDescent="0.25">
      <c r="B81" s="33"/>
      <c r="C81" s="34"/>
      <c r="D81" s="372"/>
      <c r="E81" s="373"/>
      <c r="F81" s="373"/>
      <c r="G81" s="373"/>
      <c r="H81" s="374"/>
      <c r="I81" s="372"/>
      <c r="J81" s="373"/>
      <c r="K81" s="373"/>
      <c r="L81" s="373"/>
      <c r="M81" s="374"/>
      <c r="N81" s="372"/>
      <c r="O81" s="373"/>
      <c r="P81" s="373"/>
      <c r="Q81" s="373"/>
      <c r="R81" s="374"/>
      <c r="S81" s="372"/>
      <c r="T81" s="373"/>
      <c r="U81" s="373"/>
      <c r="V81" s="373"/>
      <c r="W81" s="374"/>
      <c r="X81" s="372"/>
      <c r="Y81" s="373"/>
      <c r="Z81" s="373"/>
      <c r="AA81" s="373"/>
      <c r="AB81" s="374"/>
      <c r="AC81" s="372"/>
      <c r="AD81" s="373"/>
      <c r="AE81" s="373"/>
      <c r="AF81" s="373"/>
      <c r="AG81" s="374"/>
      <c r="AH81" s="372"/>
      <c r="AI81" s="373"/>
      <c r="AJ81" s="373"/>
      <c r="AK81" s="373"/>
      <c r="AL81" s="374"/>
      <c r="AM81" s="372"/>
      <c r="AN81" s="373"/>
      <c r="AO81" s="373"/>
      <c r="AP81" s="373"/>
      <c r="AQ81" s="374"/>
      <c r="AR81" s="372"/>
      <c r="AS81" s="373"/>
      <c r="AT81" s="373"/>
      <c r="AU81" s="373"/>
      <c r="AV81" s="374"/>
      <c r="AW81" s="372"/>
      <c r="AX81" s="373"/>
      <c r="AY81" s="373"/>
      <c r="AZ81" s="373"/>
      <c r="BA81" s="374"/>
      <c r="BB81" s="382"/>
      <c r="BC81" s="372"/>
      <c r="BD81" s="373"/>
      <c r="BE81" s="373"/>
      <c r="BF81" s="373"/>
      <c r="BG81" s="374"/>
      <c r="BH81" s="372"/>
      <c r="BI81" s="373"/>
      <c r="BJ81" s="373"/>
      <c r="BK81" s="373"/>
      <c r="BL81" s="374"/>
      <c r="BM81" s="372"/>
      <c r="BN81" s="373"/>
      <c r="BO81" s="373"/>
      <c r="BP81" s="373"/>
      <c r="BQ81" s="374"/>
      <c r="BR81" s="372"/>
      <c r="BS81" s="373"/>
      <c r="BT81" s="373"/>
      <c r="BU81" s="373"/>
      <c r="BV81" s="374"/>
      <c r="BW81" s="372"/>
      <c r="BX81" s="373"/>
      <c r="BY81" s="373"/>
      <c r="BZ81" s="373"/>
      <c r="CA81" s="374"/>
      <c r="CB81" s="372"/>
      <c r="CC81" s="373"/>
      <c r="CD81" s="373"/>
      <c r="CE81" s="373"/>
      <c r="CF81" s="374"/>
      <c r="CG81" s="372"/>
      <c r="CH81" s="373"/>
      <c r="CI81" s="373"/>
      <c r="CJ81" s="373"/>
      <c r="CK81" s="374"/>
      <c r="CL81" s="372"/>
      <c r="CM81" s="373"/>
      <c r="CN81" s="373"/>
      <c r="CO81" s="373"/>
      <c r="CP81" s="374"/>
      <c r="CQ81" s="372"/>
      <c r="CR81" s="373"/>
      <c r="CS81" s="373"/>
      <c r="CT81" s="373"/>
      <c r="CU81" s="374"/>
      <c r="CV81" s="47"/>
      <c r="CW81" s="47"/>
      <c r="CX81" s="47"/>
      <c r="CY81" s="47"/>
      <c r="CZ81" s="47"/>
    </row>
    <row r="82" spans="1:136" s="7" customFormat="1" x14ac:dyDescent="0.25">
      <c r="B82" s="33"/>
      <c r="C82" s="34"/>
      <c r="D82" s="372"/>
      <c r="E82" s="373"/>
      <c r="F82" s="373"/>
      <c r="G82" s="373"/>
      <c r="H82" s="374"/>
      <c r="I82" s="372"/>
      <c r="J82" s="373"/>
      <c r="K82" s="373"/>
      <c r="L82" s="373"/>
      <c r="M82" s="374"/>
      <c r="N82" s="372"/>
      <c r="O82" s="373"/>
      <c r="P82" s="373"/>
      <c r="Q82" s="373"/>
      <c r="R82" s="374"/>
      <c r="S82" s="372"/>
      <c r="T82" s="373"/>
      <c r="U82" s="373"/>
      <c r="V82" s="373"/>
      <c r="W82" s="374"/>
      <c r="X82" s="372"/>
      <c r="Y82" s="373"/>
      <c r="Z82" s="373"/>
      <c r="AA82" s="373"/>
      <c r="AB82" s="374"/>
      <c r="AC82" s="372"/>
      <c r="AD82" s="373"/>
      <c r="AE82" s="373"/>
      <c r="AF82" s="373"/>
      <c r="AG82" s="374"/>
      <c r="AH82" s="372"/>
      <c r="AI82" s="373"/>
      <c r="AJ82" s="373"/>
      <c r="AK82" s="373"/>
      <c r="AL82" s="374"/>
      <c r="AM82" s="372"/>
      <c r="AN82" s="373"/>
      <c r="AO82" s="373"/>
      <c r="AP82" s="373"/>
      <c r="AQ82" s="374"/>
      <c r="AR82" s="372"/>
      <c r="AS82" s="373"/>
      <c r="AT82" s="373"/>
      <c r="AU82" s="373"/>
      <c r="AV82" s="374"/>
      <c r="AW82" s="372"/>
      <c r="AX82" s="373"/>
      <c r="AY82" s="373"/>
      <c r="AZ82" s="373"/>
      <c r="BA82" s="374"/>
      <c r="BB82" s="382"/>
      <c r="BC82" s="372"/>
      <c r="BD82" s="373"/>
      <c r="BE82" s="373"/>
      <c r="BF82" s="373"/>
      <c r="BG82" s="374"/>
      <c r="BH82" s="372"/>
      <c r="BI82" s="373"/>
      <c r="BJ82" s="373"/>
      <c r="BK82" s="373"/>
      <c r="BL82" s="374"/>
      <c r="BM82" s="372"/>
      <c r="BN82" s="373"/>
      <c r="BO82" s="373"/>
      <c r="BP82" s="373"/>
      <c r="BQ82" s="374"/>
      <c r="BR82" s="372"/>
      <c r="BS82" s="373"/>
      <c r="BT82" s="373"/>
      <c r="BU82" s="373"/>
      <c r="BV82" s="374"/>
      <c r="BW82" s="372"/>
      <c r="BX82" s="373"/>
      <c r="BY82" s="373"/>
      <c r="BZ82" s="373"/>
      <c r="CA82" s="374"/>
      <c r="CB82" s="372"/>
      <c r="CC82" s="373"/>
      <c r="CD82" s="373"/>
      <c r="CE82" s="373"/>
      <c r="CF82" s="374"/>
      <c r="CG82" s="372"/>
      <c r="CH82" s="373"/>
      <c r="CI82" s="373"/>
      <c r="CJ82" s="373"/>
      <c r="CK82" s="374"/>
      <c r="CL82" s="372"/>
      <c r="CM82" s="373"/>
      <c r="CN82" s="373"/>
      <c r="CO82" s="373"/>
      <c r="CP82" s="374"/>
      <c r="CQ82" s="372"/>
      <c r="CR82" s="373"/>
      <c r="CS82" s="373"/>
      <c r="CT82" s="373"/>
      <c r="CU82" s="374"/>
      <c r="CV82" s="47"/>
      <c r="CW82" s="47"/>
      <c r="CX82" s="47"/>
      <c r="CY82" s="47"/>
      <c r="CZ82" s="47"/>
    </row>
    <row r="83" spans="1:136" s="7" customFormat="1" x14ac:dyDescent="0.25">
      <c r="B83" s="33"/>
      <c r="D83" s="372"/>
      <c r="E83" s="373"/>
      <c r="F83" s="373"/>
      <c r="G83" s="373"/>
      <c r="H83" s="374"/>
      <c r="I83" s="372"/>
      <c r="J83" s="373"/>
      <c r="K83" s="373"/>
      <c r="L83" s="373"/>
      <c r="M83" s="374"/>
      <c r="N83" s="372"/>
      <c r="O83" s="373"/>
      <c r="P83" s="373"/>
      <c r="Q83" s="373"/>
      <c r="R83" s="374"/>
      <c r="S83" s="372"/>
      <c r="T83" s="373"/>
      <c r="U83" s="373"/>
      <c r="V83" s="373"/>
      <c r="W83" s="374"/>
      <c r="X83" s="372"/>
      <c r="Y83" s="373"/>
      <c r="Z83" s="373"/>
      <c r="AA83" s="373"/>
      <c r="AB83" s="374"/>
      <c r="AC83" s="372"/>
      <c r="AD83" s="373"/>
      <c r="AE83" s="373"/>
      <c r="AF83" s="373"/>
      <c r="AG83" s="374"/>
      <c r="AH83" s="372"/>
      <c r="AI83" s="373"/>
      <c r="AJ83" s="373"/>
      <c r="AK83" s="373"/>
      <c r="AL83" s="374"/>
      <c r="AM83" s="372"/>
      <c r="AN83" s="373"/>
      <c r="AO83" s="373"/>
      <c r="AP83" s="373"/>
      <c r="AQ83" s="374"/>
      <c r="AR83" s="372"/>
      <c r="AS83" s="373"/>
      <c r="AT83" s="373"/>
      <c r="AU83" s="373"/>
      <c r="AV83" s="374"/>
      <c r="AW83" s="372"/>
      <c r="AX83" s="373"/>
      <c r="AY83" s="373"/>
      <c r="AZ83" s="373"/>
      <c r="BA83" s="374"/>
      <c r="BB83" s="382"/>
      <c r="BC83" s="372"/>
      <c r="BD83" s="373"/>
      <c r="BE83" s="373"/>
      <c r="BF83" s="373"/>
      <c r="BG83" s="374"/>
      <c r="BH83" s="372"/>
      <c r="BI83" s="373"/>
      <c r="BJ83" s="373"/>
      <c r="BK83" s="373"/>
      <c r="BL83" s="374"/>
      <c r="BM83" s="372"/>
      <c r="BN83" s="373"/>
      <c r="BO83" s="373"/>
      <c r="BP83" s="373"/>
      <c r="BQ83" s="374"/>
      <c r="BR83" s="372"/>
      <c r="BS83" s="373"/>
      <c r="BT83" s="373"/>
      <c r="BU83" s="373"/>
      <c r="BV83" s="374"/>
      <c r="BW83" s="372"/>
      <c r="BX83" s="373"/>
      <c r="BY83" s="373"/>
      <c r="BZ83" s="373"/>
      <c r="CA83" s="374"/>
      <c r="CB83" s="372"/>
      <c r="CC83" s="373"/>
      <c r="CD83" s="373"/>
      <c r="CE83" s="373"/>
      <c r="CF83" s="374"/>
      <c r="CG83" s="372"/>
      <c r="CH83" s="373"/>
      <c r="CI83" s="373"/>
      <c r="CJ83" s="373"/>
      <c r="CK83" s="374"/>
      <c r="CL83" s="372"/>
      <c r="CM83" s="373"/>
      <c r="CN83" s="373"/>
      <c r="CO83" s="373"/>
      <c r="CP83" s="374"/>
      <c r="CQ83" s="372"/>
      <c r="CR83" s="373"/>
      <c r="CS83" s="373"/>
      <c r="CT83" s="373"/>
      <c r="CU83" s="374"/>
      <c r="CV83" s="47"/>
      <c r="CW83" s="47"/>
      <c r="CX83" s="47"/>
      <c r="CY83" s="47"/>
      <c r="CZ83" s="47"/>
    </row>
    <row r="84" spans="1:136" x14ac:dyDescent="0.25">
      <c r="B84" s="36"/>
      <c r="C84" s="7"/>
      <c r="D84" s="375"/>
      <c r="E84" s="376"/>
      <c r="F84" s="376"/>
      <c r="G84" s="376"/>
      <c r="H84" s="377"/>
      <c r="I84" s="375"/>
      <c r="J84" s="376"/>
      <c r="K84" s="376"/>
      <c r="L84" s="376"/>
      <c r="M84" s="377"/>
      <c r="N84" s="375"/>
      <c r="O84" s="376"/>
      <c r="P84" s="376"/>
      <c r="Q84" s="376"/>
      <c r="R84" s="377"/>
      <c r="S84" s="375"/>
      <c r="T84" s="376"/>
      <c r="U84" s="376"/>
      <c r="V84" s="376"/>
      <c r="W84" s="377"/>
      <c r="X84" s="375"/>
      <c r="Y84" s="376"/>
      <c r="Z84" s="376"/>
      <c r="AA84" s="376"/>
      <c r="AB84" s="377"/>
      <c r="AC84" s="375"/>
      <c r="AD84" s="376"/>
      <c r="AE84" s="376"/>
      <c r="AF84" s="376"/>
      <c r="AG84" s="377"/>
      <c r="AH84" s="375"/>
      <c r="AI84" s="376"/>
      <c r="AJ84" s="376"/>
      <c r="AK84" s="376"/>
      <c r="AL84" s="377"/>
      <c r="AM84" s="375"/>
      <c r="AN84" s="376"/>
      <c r="AO84" s="376"/>
      <c r="AP84" s="376"/>
      <c r="AQ84" s="377"/>
      <c r="AR84" s="375"/>
      <c r="AS84" s="376"/>
      <c r="AT84" s="376"/>
      <c r="AU84" s="376"/>
      <c r="AV84" s="377"/>
      <c r="AW84" s="375"/>
      <c r="AX84" s="376"/>
      <c r="AY84" s="376"/>
      <c r="AZ84" s="376"/>
      <c r="BA84" s="377"/>
      <c r="BB84" s="383"/>
      <c r="BC84" s="375"/>
      <c r="BD84" s="376"/>
      <c r="BE84" s="376"/>
      <c r="BF84" s="376"/>
      <c r="BG84" s="377"/>
      <c r="BH84" s="375"/>
      <c r="BI84" s="376"/>
      <c r="BJ84" s="376"/>
      <c r="BK84" s="376"/>
      <c r="BL84" s="377"/>
      <c r="BM84" s="375"/>
      <c r="BN84" s="376"/>
      <c r="BO84" s="376"/>
      <c r="BP84" s="376"/>
      <c r="BQ84" s="377"/>
      <c r="BR84" s="375"/>
      <c r="BS84" s="376"/>
      <c r="BT84" s="376"/>
      <c r="BU84" s="376"/>
      <c r="BV84" s="377"/>
      <c r="BW84" s="375"/>
      <c r="BX84" s="376"/>
      <c r="BY84" s="376"/>
      <c r="BZ84" s="376"/>
      <c r="CA84" s="377"/>
      <c r="CB84" s="375"/>
      <c r="CC84" s="376"/>
      <c r="CD84" s="376"/>
      <c r="CE84" s="376"/>
      <c r="CF84" s="377"/>
      <c r="CG84" s="375"/>
      <c r="CH84" s="376"/>
      <c r="CI84" s="376"/>
      <c r="CJ84" s="376"/>
      <c r="CK84" s="377"/>
      <c r="CL84" s="375"/>
      <c r="CM84" s="376"/>
      <c r="CN84" s="376"/>
      <c r="CO84" s="376"/>
      <c r="CP84" s="377"/>
      <c r="CQ84" s="375"/>
      <c r="CR84" s="376"/>
      <c r="CS84" s="376"/>
      <c r="CT84" s="376"/>
      <c r="CU84" s="377"/>
      <c r="CV84" s="47"/>
      <c r="CW84" s="47"/>
      <c r="CX84" s="47"/>
      <c r="CY84" s="47"/>
      <c r="CZ84" s="4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EF84" s="7"/>
    </row>
    <row r="85" spans="1:136" x14ac:dyDescent="0.25">
      <c r="B85" s="37"/>
      <c r="C85" s="38"/>
      <c r="D85" s="22">
        <f t="shared" ref="D85:AW85" si="10">+D49</f>
        <v>5</v>
      </c>
      <c r="E85" s="22">
        <f t="shared" si="10"/>
        <v>6</v>
      </c>
      <c r="F85" s="22">
        <f t="shared" si="10"/>
        <v>7</v>
      </c>
      <c r="G85" s="22">
        <f t="shared" si="10"/>
        <v>8</v>
      </c>
      <c r="H85" s="22">
        <f t="shared" si="10"/>
        <v>9</v>
      </c>
      <c r="I85" s="22">
        <f t="shared" si="10"/>
        <v>5</v>
      </c>
      <c r="J85" s="22">
        <f t="shared" si="10"/>
        <v>6</v>
      </c>
      <c r="K85" s="22">
        <f t="shared" si="10"/>
        <v>7</v>
      </c>
      <c r="L85" s="22">
        <f t="shared" si="10"/>
        <v>8</v>
      </c>
      <c r="M85" s="22">
        <f t="shared" si="10"/>
        <v>9</v>
      </c>
      <c r="N85" s="22">
        <f t="shared" si="10"/>
        <v>5</v>
      </c>
      <c r="O85" s="22">
        <f t="shared" si="10"/>
        <v>6</v>
      </c>
      <c r="P85" s="22">
        <f t="shared" si="10"/>
        <v>7</v>
      </c>
      <c r="Q85" s="22">
        <f t="shared" si="10"/>
        <v>8</v>
      </c>
      <c r="R85" s="22">
        <f t="shared" si="10"/>
        <v>9</v>
      </c>
      <c r="S85" s="22">
        <f t="shared" si="10"/>
        <v>5</v>
      </c>
      <c r="T85" s="22">
        <f t="shared" si="10"/>
        <v>6</v>
      </c>
      <c r="U85" s="22">
        <f t="shared" si="10"/>
        <v>7</v>
      </c>
      <c r="V85" s="22">
        <f t="shared" si="10"/>
        <v>8</v>
      </c>
      <c r="W85" s="22">
        <f t="shared" si="10"/>
        <v>9</v>
      </c>
      <c r="X85" s="22">
        <f t="shared" si="10"/>
        <v>5</v>
      </c>
      <c r="Y85" s="22">
        <f t="shared" si="10"/>
        <v>6</v>
      </c>
      <c r="Z85" s="22">
        <f t="shared" si="10"/>
        <v>7</v>
      </c>
      <c r="AA85" s="22">
        <f t="shared" si="10"/>
        <v>8</v>
      </c>
      <c r="AB85" s="22">
        <f t="shared" si="10"/>
        <v>9</v>
      </c>
      <c r="AC85" s="22">
        <f t="shared" si="10"/>
        <v>5</v>
      </c>
      <c r="AD85" s="22">
        <f t="shared" si="10"/>
        <v>6</v>
      </c>
      <c r="AE85" s="22">
        <f t="shared" si="10"/>
        <v>7</v>
      </c>
      <c r="AF85" s="22">
        <f t="shared" si="10"/>
        <v>8</v>
      </c>
      <c r="AG85" s="22">
        <f t="shared" si="10"/>
        <v>9</v>
      </c>
      <c r="AH85" s="22">
        <f t="shared" si="10"/>
        <v>5</v>
      </c>
      <c r="AI85" s="22">
        <f t="shared" si="10"/>
        <v>6</v>
      </c>
      <c r="AJ85" s="22">
        <f t="shared" si="10"/>
        <v>7</v>
      </c>
      <c r="AK85" s="22">
        <f t="shared" si="10"/>
        <v>8</v>
      </c>
      <c r="AL85" s="22">
        <f t="shared" si="10"/>
        <v>9</v>
      </c>
      <c r="AM85" s="22">
        <f t="shared" si="10"/>
        <v>5</v>
      </c>
      <c r="AN85" s="22">
        <f t="shared" si="10"/>
        <v>6</v>
      </c>
      <c r="AO85" s="22">
        <f t="shared" si="10"/>
        <v>7</v>
      </c>
      <c r="AP85" s="22">
        <f t="shared" si="10"/>
        <v>8</v>
      </c>
      <c r="AQ85" s="22">
        <f t="shared" si="10"/>
        <v>9</v>
      </c>
      <c r="AR85" s="22">
        <f t="shared" si="10"/>
        <v>5</v>
      </c>
      <c r="AS85" s="22">
        <f t="shared" si="10"/>
        <v>6</v>
      </c>
      <c r="AT85" s="22">
        <f t="shared" si="10"/>
        <v>7</v>
      </c>
      <c r="AU85" s="22">
        <f t="shared" si="10"/>
        <v>8</v>
      </c>
      <c r="AV85" s="22">
        <f t="shared" si="10"/>
        <v>9</v>
      </c>
      <c r="AW85" s="22">
        <f t="shared" si="10"/>
        <v>5</v>
      </c>
      <c r="AX85" s="22">
        <v>2</v>
      </c>
      <c r="AY85" s="22">
        <v>3</v>
      </c>
      <c r="AZ85" s="22">
        <v>4</v>
      </c>
      <c r="BA85" s="22">
        <v>5</v>
      </c>
      <c r="BB85" s="52"/>
      <c r="BC85" s="22">
        <f t="shared" ref="BC85:CU85" si="11">+BH49</f>
        <v>5</v>
      </c>
      <c r="BD85" s="22">
        <f t="shared" si="11"/>
        <v>6</v>
      </c>
      <c r="BE85" s="22">
        <f t="shared" si="11"/>
        <v>7</v>
      </c>
      <c r="BF85" s="22">
        <f t="shared" si="11"/>
        <v>8</v>
      </c>
      <c r="BG85" s="22">
        <f t="shared" si="11"/>
        <v>9</v>
      </c>
      <c r="BH85" s="22">
        <f t="shared" si="11"/>
        <v>5</v>
      </c>
      <c r="BI85" s="22">
        <f t="shared" si="11"/>
        <v>6</v>
      </c>
      <c r="BJ85" s="22">
        <f t="shared" si="11"/>
        <v>7</v>
      </c>
      <c r="BK85" s="22">
        <f t="shared" si="11"/>
        <v>8</v>
      </c>
      <c r="BL85" s="22">
        <f t="shared" si="11"/>
        <v>9</v>
      </c>
      <c r="BM85" s="22">
        <f t="shared" si="11"/>
        <v>5</v>
      </c>
      <c r="BN85" s="22">
        <f t="shared" si="11"/>
        <v>6</v>
      </c>
      <c r="BO85" s="22">
        <f t="shared" si="11"/>
        <v>7</v>
      </c>
      <c r="BP85" s="22">
        <f t="shared" si="11"/>
        <v>8</v>
      </c>
      <c r="BQ85" s="22">
        <f t="shared" si="11"/>
        <v>9</v>
      </c>
      <c r="BR85" s="22">
        <f t="shared" si="11"/>
        <v>5</v>
      </c>
      <c r="BS85" s="22">
        <f t="shared" si="11"/>
        <v>6</v>
      </c>
      <c r="BT85" s="22">
        <f t="shared" si="11"/>
        <v>7</v>
      </c>
      <c r="BU85" s="22">
        <f t="shared" si="11"/>
        <v>8</v>
      </c>
      <c r="BV85" s="22">
        <f t="shared" si="11"/>
        <v>9</v>
      </c>
      <c r="BW85" s="22">
        <f t="shared" si="11"/>
        <v>5</v>
      </c>
      <c r="BX85" s="22">
        <f t="shared" si="11"/>
        <v>6</v>
      </c>
      <c r="BY85" s="22">
        <f t="shared" si="11"/>
        <v>7</v>
      </c>
      <c r="BZ85" s="22">
        <f t="shared" si="11"/>
        <v>8</v>
      </c>
      <c r="CA85" s="22">
        <f t="shared" si="11"/>
        <v>9</v>
      </c>
      <c r="CB85" s="22">
        <f t="shared" si="11"/>
        <v>5</v>
      </c>
      <c r="CC85" s="22">
        <f t="shared" si="11"/>
        <v>6</v>
      </c>
      <c r="CD85" s="22">
        <f t="shared" si="11"/>
        <v>7</v>
      </c>
      <c r="CE85" s="22">
        <f t="shared" si="11"/>
        <v>8</v>
      </c>
      <c r="CF85" s="22">
        <f t="shared" si="11"/>
        <v>9</v>
      </c>
      <c r="CG85" s="22">
        <f t="shared" si="11"/>
        <v>5</v>
      </c>
      <c r="CH85" s="22">
        <f t="shared" si="11"/>
        <v>6</v>
      </c>
      <c r="CI85" s="22">
        <f t="shared" si="11"/>
        <v>7</v>
      </c>
      <c r="CJ85" s="22">
        <f t="shared" si="11"/>
        <v>8</v>
      </c>
      <c r="CK85" s="22">
        <f t="shared" si="11"/>
        <v>9</v>
      </c>
      <c r="CL85" s="22">
        <f t="shared" si="11"/>
        <v>5</v>
      </c>
      <c r="CM85" s="22">
        <f t="shared" si="11"/>
        <v>6</v>
      </c>
      <c r="CN85" s="22">
        <f t="shared" si="11"/>
        <v>7</v>
      </c>
      <c r="CO85" s="22">
        <f t="shared" si="11"/>
        <v>8</v>
      </c>
      <c r="CP85" s="22">
        <f t="shared" si="11"/>
        <v>9</v>
      </c>
      <c r="CQ85" s="22">
        <f t="shared" si="11"/>
        <v>5</v>
      </c>
      <c r="CR85" s="22">
        <f t="shared" si="11"/>
        <v>6</v>
      </c>
      <c r="CS85" s="22">
        <f t="shared" si="11"/>
        <v>7</v>
      </c>
      <c r="CT85" s="22">
        <f t="shared" si="11"/>
        <v>8</v>
      </c>
      <c r="CU85" s="22">
        <f t="shared" si="11"/>
        <v>9</v>
      </c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</row>
    <row r="86" spans="1:136" ht="15" customHeight="1" x14ac:dyDescent="0.25">
      <c r="A86" s="386" t="s">
        <v>755</v>
      </c>
      <c r="B86" s="22" t="s">
        <v>684</v>
      </c>
      <c r="C86" s="22"/>
      <c r="D86" s="24"/>
      <c r="E86" s="24"/>
      <c r="F86" s="24">
        <v>1</v>
      </c>
      <c r="G86" s="24">
        <v>1</v>
      </c>
      <c r="H86" s="24"/>
      <c r="I86" s="6">
        <v>1</v>
      </c>
      <c r="J86" s="6"/>
      <c r="K86" s="6"/>
      <c r="L86" s="6"/>
      <c r="M86" s="6"/>
      <c r="N86" s="6"/>
      <c r="O86" s="6"/>
      <c r="P86" s="6">
        <v>1</v>
      </c>
      <c r="Q86" s="6">
        <v>1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>
        <v>1</v>
      </c>
      <c r="AI86" s="6"/>
      <c r="AJ86" s="6"/>
      <c r="AK86" s="6"/>
      <c r="AL86" s="6"/>
      <c r="AM86" s="6">
        <v>1</v>
      </c>
      <c r="AN86" s="6"/>
      <c r="AO86" s="6"/>
      <c r="AP86" s="6"/>
      <c r="AQ86" s="6"/>
      <c r="AR86" s="6"/>
      <c r="AS86" s="6"/>
      <c r="AT86" s="6">
        <v>1</v>
      </c>
      <c r="AU86" s="6">
        <v>1</v>
      </c>
      <c r="AV86" s="6"/>
      <c r="AW86" s="6"/>
      <c r="AX86" s="6"/>
      <c r="AY86" s="6"/>
      <c r="AZ86" s="6"/>
      <c r="BA86" s="6"/>
      <c r="BB86" s="57"/>
      <c r="BC86" s="28"/>
      <c r="BD86" s="6"/>
      <c r="BE86" s="6"/>
      <c r="BF86" s="6"/>
      <c r="BG86" s="6">
        <v>1</v>
      </c>
      <c r="BH86" s="28"/>
      <c r="BI86" s="6"/>
      <c r="BJ86" s="6"/>
      <c r="BK86" s="6">
        <v>1</v>
      </c>
      <c r="BL86" s="6">
        <v>1</v>
      </c>
      <c r="BM86" s="28"/>
      <c r="BN86" s="6"/>
      <c r="BO86" s="6"/>
      <c r="BP86" s="6"/>
      <c r="BQ86" s="6"/>
      <c r="BR86" s="28"/>
      <c r="BS86" s="6"/>
      <c r="BT86" s="6"/>
      <c r="BU86" s="6"/>
      <c r="BV86" s="6"/>
      <c r="BW86" s="28"/>
      <c r="BX86" s="6"/>
      <c r="BY86" s="6"/>
      <c r="BZ86" s="6"/>
      <c r="CA86" s="28"/>
      <c r="CB86" s="6"/>
      <c r="CC86" s="6"/>
      <c r="CD86" s="6"/>
      <c r="CE86" s="28"/>
      <c r="CF86" s="6"/>
      <c r="CG86" s="6"/>
      <c r="CH86" s="6"/>
      <c r="CI86" s="28">
        <v>1</v>
      </c>
      <c r="CJ86" s="6">
        <v>1</v>
      </c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</row>
    <row r="87" spans="1:136" x14ac:dyDescent="0.25">
      <c r="A87" s="386"/>
      <c r="B87" s="22" t="s">
        <v>685</v>
      </c>
      <c r="C87" s="22"/>
      <c r="D87" s="6"/>
      <c r="E87" s="6"/>
      <c r="F87" s="6"/>
      <c r="G87" s="6"/>
      <c r="H87" s="6"/>
      <c r="I87" s="24"/>
      <c r="J87" s="24"/>
      <c r="K87" s="24"/>
      <c r="L87" s="24"/>
      <c r="M87" s="24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57"/>
      <c r="BC87" s="28"/>
      <c r="BD87" s="6"/>
      <c r="BE87" s="6"/>
      <c r="BF87" s="6"/>
      <c r="BG87" s="6"/>
      <c r="BH87" s="28"/>
      <c r="BI87" s="6"/>
      <c r="BJ87" s="6"/>
      <c r="BK87" s="6"/>
      <c r="BL87" s="6"/>
      <c r="BM87" s="28"/>
      <c r="BN87" s="6"/>
      <c r="BO87" s="6"/>
      <c r="BP87" s="6"/>
      <c r="BQ87" s="6"/>
      <c r="BR87" s="28"/>
      <c r="BS87" s="6"/>
      <c r="BT87" s="6"/>
      <c r="BU87" s="6"/>
      <c r="BV87" s="6"/>
      <c r="BW87" s="28"/>
      <c r="BX87" s="6"/>
      <c r="BY87" s="6"/>
      <c r="BZ87" s="6"/>
      <c r="CA87" s="28"/>
      <c r="CB87" s="6"/>
      <c r="CC87" s="6"/>
      <c r="CD87" s="6"/>
      <c r="CE87" s="28"/>
      <c r="CF87" s="6"/>
      <c r="CG87" s="6"/>
      <c r="CH87" s="6"/>
      <c r="CI87" s="28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</row>
    <row r="88" spans="1:136" x14ac:dyDescent="0.25">
      <c r="A88" s="386"/>
      <c r="B88" s="22" t="s">
        <v>686</v>
      </c>
      <c r="C88" s="22"/>
      <c r="D88" s="6"/>
      <c r="E88" s="6"/>
      <c r="F88" s="6"/>
      <c r="G88" s="6"/>
      <c r="H88" s="6"/>
      <c r="I88" s="6"/>
      <c r="J88" s="6"/>
      <c r="K88" s="6"/>
      <c r="L88" s="6"/>
      <c r="M88" s="6"/>
      <c r="N88" s="24"/>
      <c r="O88" s="24"/>
      <c r="P88" s="24"/>
      <c r="Q88" s="24"/>
      <c r="R88" s="24"/>
      <c r="S88" s="6"/>
      <c r="T88" s="6"/>
      <c r="U88" s="6"/>
      <c r="V88" s="6"/>
      <c r="W88" s="6">
        <v>1</v>
      </c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>
        <v>1</v>
      </c>
      <c r="AN88" s="6"/>
      <c r="AO88" s="6">
        <v>1</v>
      </c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>
        <v>1</v>
      </c>
      <c r="BA88" s="6"/>
      <c r="BB88" s="57"/>
      <c r="BC88" s="28"/>
      <c r="BD88" s="6">
        <v>1</v>
      </c>
      <c r="BE88" s="6"/>
      <c r="BF88" s="6"/>
      <c r="BG88" s="6">
        <v>1</v>
      </c>
      <c r="BH88" s="28"/>
      <c r="BI88" s="6"/>
      <c r="BJ88" s="6"/>
      <c r="BK88" s="6"/>
      <c r="BL88" s="6"/>
      <c r="BM88" s="28"/>
      <c r="BN88" s="6"/>
      <c r="BO88" s="6"/>
      <c r="BP88" s="6"/>
      <c r="BQ88" s="6"/>
      <c r="BR88" s="28"/>
      <c r="BS88" s="6"/>
      <c r="BT88" s="6"/>
      <c r="BU88" s="6"/>
      <c r="BV88" s="6"/>
      <c r="BW88" s="28"/>
      <c r="BX88" s="6"/>
      <c r="BY88" s="6"/>
      <c r="BZ88" s="6"/>
      <c r="CA88" s="28"/>
      <c r="CB88" s="6"/>
      <c r="CC88" s="6"/>
      <c r="CD88" s="6"/>
      <c r="CE88" s="28"/>
      <c r="CF88" s="6"/>
      <c r="CG88" s="6"/>
      <c r="CH88" s="6"/>
      <c r="CI88" s="28"/>
      <c r="CJ88" s="6">
        <v>1</v>
      </c>
      <c r="CK88" s="6"/>
      <c r="CL88" s="6"/>
      <c r="CM88" s="6"/>
      <c r="CN88" s="6"/>
      <c r="CO88" s="6">
        <v>1</v>
      </c>
      <c r="CP88" s="6"/>
      <c r="CQ88" s="6"/>
      <c r="CR88" s="6"/>
      <c r="CS88" s="6"/>
      <c r="CT88" s="6"/>
      <c r="CU88" s="6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</row>
    <row r="89" spans="1:136" x14ac:dyDescent="0.25">
      <c r="A89" s="386"/>
      <c r="B89" s="22" t="s">
        <v>687</v>
      </c>
      <c r="C89" s="2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24"/>
      <c r="T89" s="24"/>
      <c r="U89" s="24"/>
      <c r="V89" s="24"/>
      <c r="W89" s="24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57"/>
      <c r="BC89" s="28"/>
      <c r="BD89" s="6"/>
      <c r="BE89" s="6"/>
      <c r="BF89" s="6"/>
      <c r="BG89" s="6"/>
      <c r="BH89" s="28"/>
      <c r="BI89" s="6"/>
      <c r="BJ89" s="6"/>
      <c r="BK89" s="6"/>
      <c r="BL89" s="6"/>
      <c r="BM89" s="28"/>
      <c r="BN89" s="6"/>
      <c r="BO89" s="6"/>
      <c r="BP89" s="6"/>
      <c r="BQ89" s="6"/>
      <c r="BR89" s="28"/>
      <c r="BS89" s="6"/>
      <c r="BT89" s="6"/>
      <c r="BU89" s="6"/>
      <c r="BV89" s="6"/>
      <c r="BW89" s="28"/>
      <c r="BX89" s="6"/>
      <c r="BY89" s="6"/>
      <c r="BZ89" s="6"/>
      <c r="CA89" s="28"/>
      <c r="CB89" s="6"/>
      <c r="CC89" s="6"/>
      <c r="CD89" s="6"/>
      <c r="CE89" s="28"/>
      <c r="CF89" s="6"/>
      <c r="CG89" s="6"/>
      <c r="CH89" s="6"/>
      <c r="CI89" s="28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</row>
    <row r="90" spans="1:136" x14ac:dyDescent="0.25">
      <c r="A90" s="386"/>
      <c r="B90" s="22" t="s">
        <v>688</v>
      </c>
      <c r="C90" s="2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24"/>
      <c r="Y90" s="24"/>
      <c r="Z90" s="24"/>
      <c r="AA90" s="24"/>
      <c r="AB90" s="24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>
        <v>1</v>
      </c>
      <c r="AN90" s="6"/>
      <c r="AO90" s="6">
        <v>1</v>
      </c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57"/>
      <c r="BC90" s="28"/>
      <c r="BD90" s="6"/>
      <c r="BE90" s="6"/>
      <c r="BF90" s="6"/>
      <c r="BG90" s="6"/>
      <c r="BH90" s="28"/>
      <c r="BI90" s="6"/>
      <c r="BJ90" s="6"/>
      <c r="BK90" s="6"/>
      <c r="BL90" s="6"/>
      <c r="BM90" s="28"/>
      <c r="BN90" s="6"/>
      <c r="BO90" s="6"/>
      <c r="BP90" s="6"/>
      <c r="BQ90" s="6"/>
      <c r="BR90" s="28"/>
      <c r="BS90" s="6"/>
      <c r="BT90" s="6"/>
      <c r="BU90" s="6"/>
      <c r="BV90" s="6"/>
      <c r="BW90" s="28"/>
      <c r="BX90" s="6"/>
      <c r="BY90" s="6"/>
      <c r="BZ90" s="6"/>
      <c r="CA90" s="28"/>
      <c r="CB90" s="6"/>
      <c r="CC90" s="6"/>
      <c r="CD90" s="6"/>
      <c r="CE90" s="28"/>
      <c r="CF90" s="6"/>
      <c r="CG90" s="6"/>
      <c r="CH90" s="6"/>
      <c r="CI90" s="28"/>
      <c r="CJ90" s="6">
        <v>1</v>
      </c>
      <c r="CK90" s="6"/>
      <c r="CL90" s="6"/>
      <c r="CM90" s="6"/>
      <c r="CN90" s="6"/>
      <c r="CO90" s="6">
        <v>1</v>
      </c>
      <c r="CP90" s="6"/>
      <c r="CQ90" s="6"/>
      <c r="CR90" s="6"/>
      <c r="CS90" s="6"/>
      <c r="CT90" s="6"/>
      <c r="CU90" s="6"/>
      <c r="CV90" s="7"/>
      <c r="CW90" s="7"/>
      <c r="CX90" s="7"/>
      <c r="CY90" s="7"/>
      <c r="CZ90" s="7"/>
    </row>
    <row r="91" spans="1:136" x14ac:dyDescent="0.25">
      <c r="A91" s="386"/>
      <c r="B91" s="22" t="s">
        <v>689</v>
      </c>
      <c r="C91" s="2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24"/>
      <c r="AD91" s="24"/>
      <c r="AE91" s="24"/>
      <c r="AF91" s="24"/>
      <c r="AG91" s="24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57"/>
      <c r="BC91" s="28"/>
      <c r="BD91" s="6"/>
      <c r="BE91" s="6"/>
      <c r="BF91" s="6"/>
      <c r="BG91" s="6"/>
      <c r="BH91" s="28"/>
      <c r="BI91" s="6"/>
      <c r="BJ91" s="6"/>
      <c r="BK91" s="6"/>
      <c r="BL91" s="6"/>
      <c r="BM91" s="28"/>
      <c r="BN91" s="6"/>
      <c r="BO91" s="6"/>
      <c r="BP91" s="6"/>
      <c r="BQ91" s="6"/>
      <c r="BR91" s="28"/>
      <c r="BS91" s="6"/>
      <c r="BT91" s="6"/>
      <c r="BU91" s="6"/>
      <c r="BV91" s="6"/>
      <c r="BW91" s="28"/>
      <c r="BX91" s="6"/>
      <c r="BY91" s="6"/>
      <c r="BZ91" s="6"/>
      <c r="CA91" s="28"/>
      <c r="CB91" s="6"/>
      <c r="CC91" s="6"/>
      <c r="CD91" s="6"/>
      <c r="CE91" s="28"/>
      <c r="CF91" s="6"/>
      <c r="CG91" s="6"/>
      <c r="CH91" s="6"/>
      <c r="CI91" s="28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7"/>
      <c r="CW91" s="7"/>
      <c r="CX91" s="7"/>
      <c r="CY91" s="7"/>
      <c r="CZ91" s="7"/>
    </row>
    <row r="92" spans="1:136" x14ac:dyDescent="0.25">
      <c r="A92" s="386"/>
      <c r="B92" s="22" t="s">
        <v>690</v>
      </c>
      <c r="C92" s="2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24"/>
      <c r="AI92" s="24"/>
      <c r="AJ92" s="24"/>
      <c r="AK92" s="24"/>
      <c r="AL92" s="24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57"/>
      <c r="BC92" s="28"/>
      <c r="BD92" s="6"/>
      <c r="BE92" s="6"/>
      <c r="BF92" s="6"/>
      <c r="BG92" s="6"/>
      <c r="BH92" s="28"/>
      <c r="BI92" s="6"/>
      <c r="BJ92" s="6"/>
      <c r="BK92" s="6"/>
      <c r="BL92" s="6"/>
      <c r="BM92" s="28"/>
      <c r="BN92" s="6"/>
      <c r="BO92" s="6"/>
      <c r="BP92" s="6"/>
      <c r="BQ92" s="6"/>
      <c r="BR92" s="28"/>
      <c r="BS92" s="6"/>
      <c r="BT92" s="6"/>
      <c r="BU92" s="6"/>
      <c r="BV92" s="6"/>
      <c r="BW92" s="28"/>
      <c r="BX92" s="6"/>
      <c r="BY92" s="6"/>
      <c r="BZ92" s="6"/>
      <c r="CA92" s="28"/>
      <c r="CB92" s="6"/>
      <c r="CC92" s="6"/>
      <c r="CD92" s="6"/>
      <c r="CE92" s="28"/>
      <c r="CF92" s="6"/>
      <c r="CG92" s="6"/>
      <c r="CH92" s="6"/>
      <c r="CI92" s="28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7"/>
      <c r="CW92" s="7"/>
      <c r="CX92" s="7"/>
      <c r="CY92" s="7"/>
      <c r="CZ92" s="7"/>
    </row>
    <row r="93" spans="1:136" x14ac:dyDescent="0.25">
      <c r="A93" s="386"/>
      <c r="B93" s="22" t="s">
        <v>691</v>
      </c>
      <c r="C93" s="2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24"/>
      <c r="AN93" s="24"/>
      <c r="AO93" s="24"/>
      <c r="AP93" s="24"/>
      <c r="AQ93" s="24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57"/>
      <c r="BC93" s="28"/>
      <c r="BD93" s="6"/>
      <c r="BE93" s="6"/>
      <c r="BF93" s="6"/>
      <c r="BG93" s="6"/>
      <c r="BH93" s="28"/>
      <c r="BI93" s="6"/>
      <c r="BJ93" s="6"/>
      <c r="BK93" s="6"/>
      <c r="BL93" s="6"/>
      <c r="BM93" s="28"/>
      <c r="BN93" s="6"/>
      <c r="BO93" s="6"/>
      <c r="BP93" s="6"/>
      <c r="BQ93" s="6"/>
      <c r="BR93" s="28"/>
      <c r="BS93" s="6"/>
      <c r="BT93" s="6"/>
      <c r="BU93" s="6"/>
      <c r="BV93" s="6"/>
      <c r="BW93" s="28"/>
      <c r="BX93" s="6"/>
      <c r="BY93" s="6"/>
      <c r="BZ93" s="6"/>
      <c r="CA93" s="28"/>
      <c r="CB93" s="6"/>
      <c r="CC93" s="6"/>
      <c r="CD93" s="6"/>
      <c r="CE93" s="28"/>
      <c r="CF93" s="6"/>
      <c r="CG93" s="6"/>
      <c r="CH93" s="6"/>
      <c r="CI93" s="28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7"/>
      <c r="CW93" s="7"/>
      <c r="CX93" s="7"/>
      <c r="CY93" s="7"/>
      <c r="CZ93" s="7"/>
    </row>
    <row r="94" spans="1:136" x14ac:dyDescent="0.25">
      <c r="A94" s="386"/>
      <c r="B94" s="22" t="s">
        <v>692</v>
      </c>
      <c r="C94" s="22"/>
      <c r="D94" s="6"/>
      <c r="E94" s="6"/>
      <c r="F94" s="6"/>
      <c r="G94" s="6">
        <v>1</v>
      </c>
      <c r="H94" s="6"/>
      <c r="I94" s="6">
        <v>1</v>
      </c>
      <c r="J94" s="6"/>
      <c r="K94" s="6"/>
      <c r="L94" s="6"/>
      <c r="M94" s="6"/>
      <c r="N94" s="6"/>
      <c r="O94" s="6"/>
      <c r="P94" s="6"/>
      <c r="Q94" s="6">
        <v>1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>
        <v>1</v>
      </c>
      <c r="AI94" s="6"/>
      <c r="AJ94" s="6"/>
      <c r="AK94" s="6"/>
      <c r="AL94" s="6"/>
      <c r="AM94" s="6">
        <v>1</v>
      </c>
      <c r="AN94" s="6"/>
      <c r="AO94" s="6"/>
      <c r="AP94" s="6"/>
      <c r="AQ94" s="6"/>
      <c r="AR94" s="24"/>
      <c r="AS94" s="24"/>
      <c r="AT94" s="24"/>
      <c r="AU94" s="24">
        <v>1</v>
      </c>
      <c r="AV94" s="24"/>
      <c r="AW94" s="6"/>
      <c r="AX94" s="6"/>
      <c r="AY94" s="6">
        <v>1</v>
      </c>
      <c r="AZ94" s="6">
        <v>1</v>
      </c>
      <c r="BA94" s="6"/>
      <c r="BB94" s="57"/>
      <c r="BC94" s="28"/>
      <c r="BD94" s="6"/>
      <c r="BE94" s="6"/>
      <c r="BF94" s="6"/>
      <c r="BG94" s="6"/>
      <c r="BH94" s="28"/>
      <c r="BI94" s="6"/>
      <c r="BJ94" s="6"/>
      <c r="BK94" s="6"/>
      <c r="BL94" s="6"/>
      <c r="BM94" s="28"/>
      <c r="BN94" s="6"/>
      <c r="BO94" s="6"/>
      <c r="BP94" s="6"/>
      <c r="BQ94" s="6"/>
      <c r="BR94" s="28"/>
      <c r="BS94" s="6"/>
      <c r="BT94" s="6"/>
      <c r="BU94" s="6"/>
      <c r="BV94" s="6"/>
      <c r="BW94" s="28"/>
      <c r="BX94" s="6"/>
      <c r="BY94" s="6"/>
      <c r="BZ94" s="6"/>
      <c r="CA94" s="28"/>
      <c r="CB94" s="6"/>
      <c r="CC94" s="6"/>
      <c r="CD94" s="6"/>
      <c r="CE94" s="28"/>
      <c r="CF94" s="6"/>
      <c r="CG94" s="6"/>
      <c r="CH94" s="6"/>
      <c r="CI94" s="28">
        <v>1</v>
      </c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7"/>
      <c r="CW94" s="7"/>
      <c r="CX94" s="7"/>
      <c r="CY94" s="7"/>
      <c r="CZ94" s="7"/>
    </row>
    <row r="95" spans="1:136" x14ac:dyDescent="0.25">
      <c r="A95" s="386"/>
      <c r="B95" s="22" t="s">
        <v>693</v>
      </c>
      <c r="C95" s="22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>
        <v>1</v>
      </c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>
        <v>1</v>
      </c>
      <c r="AI95" s="44"/>
      <c r="AJ95" s="44"/>
      <c r="AK95" s="44"/>
      <c r="AL95" s="44"/>
      <c r="AM95" s="44">
        <v>1</v>
      </c>
      <c r="AN95" s="44"/>
      <c r="AO95" s="44"/>
      <c r="AP95" s="44"/>
      <c r="AQ95" s="44"/>
      <c r="AR95" s="44"/>
      <c r="AS95" s="44"/>
      <c r="AT95" s="44"/>
      <c r="AU95" s="44"/>
      <c r="AV95" s="44"/>
      <c r="AW95" s="60"/>
      <c r="AX95" s="60"/>
      <c r="AY95" s="60">
        <v>1</v>
      </c>
      <c r="AZ95" s="60"/>
      <c r="BA95" s="60"/>
      <c r="BB95" s="57"/>
      <c r="BC95" s="61"/>
      <c r="BD95" s="44"/>
      <c r="BE95" s="44"/>
      <c r="BF95" s="44">
        <v>1</v>
      </c>
      <c r="BG95" s="44"/>
      <c r="BH95" s="61"/>
      <c r="BI95" s="44"/>
      <c r="BJ95" s="44"/>
      <c r="BK95" s="44"/>
      <c r="BL95" s="44"/>
      <c r="BM95" s="61"/>
      <c r="BN95" s="44"/>
      <c r="BO95" s="44"/>
      <c r="BP95" s="44"/>
      <c r="BQ95" s="44"/>
      <c r="BR95" s="61"/>
      <c r="BS95" s="44"/>
      <c r="BT95" s="44"/>
      <c r="BU95" s="44"/>
      <c r="BV95" s="44"/>
      <c r="BW95" s="61"/>
      <c r="BX95" s="44"/>
      <c r="BY95" s="44"/>
      <c r="BZ95" s="44"/>
      <c r="CA95" s="61"/>
      <c r="CB95" s="44"/>
      <c r="CC95" s="44"/>
      <c r="CD95" s="44"/>
      <c r="CE95" s="61"/>
      <c r="CF95" s="44"/>
      <c r="CG95" s="44"/>
      <c r="CH95" s="44"/>
      <c r="CI95" s="61"/>
      <c r="CJ95" s="44">
        <v>1</v>
      </c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7"/>
      <c r="CW95" s="7"/>
      <c r="CX95" s="7"/>
      <c r="CY95" s="7"/>
      <c r="CZ95" s="7"/>
    </row>
    <row r="96" spans="1:136" x14ac:dyDescent="0.25">
      <c r="A96" s="386"/>
      <c r="B96" s="42"/>
      <c r="C96" s="52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7"/>
      <c r="CW96" s="7"/>
      <c r="CX96" s="7"/>
      <c r="CY96" s="7"/>
      <c r="CZ96" s="7"/>
    </row>
    <row r="97" spans="1:109" x14ac:dyDescent="0.25">
      <c r="A97" s="386"/>
      <c r="B97" s="22" t="s">
        <v>694</v>
      </c>
      <c r="C97" s="22"/>
      <c r="D97" s="30"/>
      <c r="E97" s="30"/>
      <c r="F97" s="30"/>
      <c r="G97" s="30">
        <v>1</v>
      </c>
      <c r="H97" s="30"/>
      <c r="I97" s="30"/>
      <c r="J97" s="30"/>
      <c r="K97" s="30"/>
      <c r="L97" s="30">
        <v>1</v>
      </c>
      <c r="M97" s="30"/>
      <c r="N97" s="30"/>
      <c r="O97" s="30"/>
      <c r="P97" s="30"/>
      <c r="Q97" s="30">
        <v>1</v>
      </c>
      <c r="R97" s="30"/>
      <c r="S97" s="30"/>
      <c r="T97" s="30"/>
      <c r="U97" s="30"/>
      <c r="V97" s="30">
        <v>1</v>
      </c>
      <c r="W97" s="30"/>
      <c r="X97" s="30"/>
      <c r="Y97" s="30"/>
      <c r="Z97" s="30"/>
      <c r="AA97" s="30">
        <v>1</v>
      </c>
      <c r="AB97" s="30"/>
      <c r="AC97" s="30"/>
      <c r="AD97" s="30"/>
      <c r="AE97" s="30"/>
      <c r="AF97" s="30">
        <v>1</v>
      </c>
      <c r="AG97" s="30"/>
      <c r="AH97" s="30"/>
      <c r="AI97" s="30"/>
      <c r="AJ97" s="30"/>
      <c r="AK97" s="30">
        <v>1</v>
      </c>
      <c r="AL97" s="30"/>
      <c r="AM97" s="30">
        <v>1</v>
      </c>
      <c r="AN97" s="30"/>
      <c r="AO97" s="30">
        <v>1</v>
      </c>
      <c r="AP97" s="30">
        <v>1</v>
      </c>
      <c r="AQ97" s="30"/>
      <c r="AR97" s="30"/>
      <c r="AS97" s="30"/>
      <c r="AT97" s="30"/>
      <c r="AU97" s="30">
        <v>1</v>
      </c>
      <c r="AV97" s="30"/>
      <c r="AW97" s="30"/>
      <c r="AX97" s="30"/>
      <c r="AY97" s="30"/>
      <c r="AZ97" s="30">
        <v>1</v>
      </c>
      <c r="BA97" s="30"/>
      <c r="BB97" s="57"/>
      <c r="BC97" s="62"/>
      <c r="BD97" s="62">
        <v>1</v>
      </c>
      <c r="BE97" s="62"/>
      <c r="BF97" s="62">
        <v>1</v>
      </c>
      <c r="BG97" s="62"/>
      <c r="BH97" s="30"/>
      <c r="BI97" s="30"/>
      <c r="BJ97" s="30"/>
      <c r="BK97" s="30">
        <v>1</v>
      </c>
      <c r="BL97" s="30"/>
      <c r="BM97" s="41"/>
      <c r="BN97" s="30"/>
      <c r="BO97" s="30"/>
      <c r="BP97" s="30">
        <v>1</v>
      </c>
      <c r="BQ97" s="30"/>
      <c r="BR97" s="41"/>
      <c r="BS97" s="30"/>
      <c r="BT97" s="30"/>
      <c r="BU97" s="30">
        <v>1</v>
      </c>
      <c r="BV97" s="30"/>
      <c r="BW97" s="41"/>
      <c r="BX97" s="30"/>
      <c r="BY97" s="30"/>
      <c r="BZ97" s="30">
        <v>1</v>
      </c>
      <c r="CA97" s="41"/>
      <c r="CB97" s="30"/>
      <c r="CC97" s="30"/>
      <c r="CD97" s="30"/>
      <c r="CE97" s="41">
        <v>1</v>
      </c>
      <c r="CF97" s="30"/>
      <c r="CG97" s="30"/>
      <c r="CH97" s="30"/>
      <c r="CI97" s="41">
        <v>1</v>
      </c>
      <c r="CJ97" s="30">
        <v>1</v>
      </c>
      <c r="CK97" s="30"/>
      <c r="CL97" s="30"/>
      <c r="CM97" s="30"/>
      <c r="CN97" s="30">
        <v>1</v>
      </c>
      <c r="CO97" s="30">
        <v>1</v>
      </c>
      <c r="CP97" s="30"/>
      <c r="CQ97" s="30"/>
      <c r="CR97" s="30"/>
      <c r="CS97" s="30"/>
      <c r="CT97" s="30">
        <v>1</v>
      </c>
      <c r="CU97" s="30"/>
      <c r="CV97" s="7"/>
      <c r="CW97" s="7"/>
      <c r="CX97" s="7"/>
      <c r="CY97" s="7"/>
      <c r="CZ97" s="7"/>
    </row>
    <row r="98" spans="1:109" x14ac:dyDescent="0.25">
      <c r="A98" s="386"/>
      <c r="B98" s="22" t="s">
        <v>695</v>
      </c>
      <c r="C98" s="2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57"/>
      <c r="BC98" s="6"/>
      <c r="BD98" s="6"/>
      <c r="BE98" s="6"/>
      <c r="BF98" s="6"/>
      <c r="BG98" s="6"/>
      <c r="BH98" s="24"/>
      <c r="BI98" s="24"/>
      <c r="BJ98" s="24"/>
      <c r="BK98" s="24"/>
      <c r="BL98" s="24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7"/>
      <c r="CW98" s="7"/>
      <c r="CX98" s="7"/>
      <c r="CY98" s="7"/>
      <c r="CZ98" s="7"/>
    </row>
    <row r="99" spans="1:109" x14ac:dyDescent="0.25">
      <c r="A99" s="386"/>
      <c r="B99" s="22" t="s">
        <v>696</v>
      </c>
      <c r="C99" s="2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57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24"/>
      <c r="BN99" s="24"/>
      <c r="BO99" s="24"/>
      <c r="BP99" s="24"/>
      <c r="BQ99" s="24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7"/>
      <c r="CW99" s="7"/>
      <c r="CX99" s="7"/>
      <c r="CY99" s="7"/>
      <c r="CZ99" s="7"/>
    </row>
    <row r="100" spans="1:109" x14ac:dyDescent="0.25">
      <c r="A100" s="386"/>
      <c r="B100" s="22" t="s">
        <v>697</v>
      </c>
      <c r="C100" s="2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>
        <v>1</v>
      </c>
      <c r="U100" s="6"/>
      <c r="V100" s="6"/>
      <c r="W100" s="6">
        <v>1</v>
      </c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>
        <v>1</v>
      </c>
      <c r="AI100" s="6"/>
      <c r="AJ100" s="6"/>
      <c r="AK100" s="6"/>
      <c r="AL100" s="6"/>
      <c r="AM100" s="6">
        <v>1</v>
      </c>
      <c r="AN100" s="6"/>
      <c r="AO100" s="6"/>
      <c r="AP100" s="6"/>
      <c r="AQ100" s="6"/>
      <c r="AR100" s="6"/>
      <c r="AS100" s="6"/>
      <c r="AT100" s="6"/>
      <c r="AU100" s="6">
        <v>1</v>
      </c>
      <c r="AV100" s="6"/>
      <c r="AW100" s="6"/>
      <c r="AX100" s="6"/>
      <c r="AY100" s="6"/>
      <c r="AZ100" s="6">
        <v>1</v>
      </c>
      <c r="BA100" s="6"/>
      <c r="BB100" s="57"/>
      <c r="BC100" s="6"/>
      <c r="BD100" s="6">
        <v>1</v>
      </c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24"/>
      <c r="BS100" s="24"/>
      <c r="BT100" s="24"/>
      <c r="BU100" s="24">
        <v>1</v>
      </c>
      <c r="BV100" s="24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>
        <v>1</v>
      </c>
      <c r="CK100" s="6"/>
      <c r="CL100" s="6"/>
      <c r="CM100" s="6"/>
      <c r="CN100" s="6">
        <v>1</v>
      </c>
      <c r="CO100" s="6"/>
      <c r="CP100" s="6"/>
      <c r="CQ100" s="6"/>
      <c r="CR100" s="6"/>
      <c r="CS100" s="6"/>
      <c r="CT100" s="6"/>
      <c r="CU100" s="6"/>
      <c r="CV100" s="7"/>
      <c r="CW100" s="7"/>
      <c r="CX100" s="7"/>
      <c r="CY100" s="7"/>
      <c r="CZ100" s="7"/>
    </row>
    <row r="101" spans="1:109" x14ac:dyDescent="0.25">
      <c r="A101" s="386"/>
      <c r="B101" s="22" t="s">
        <v>698</v>
      </c>
      <c r="C101" s="22"/>
      <c r="D101" s="6"/>
      <c r="E101" s="6"/>
      <c r="F101" s="6"/>
      <c r="G101" s="6">
        <v>1</v>
      </c>
      <c r="H101" s="6"/>
      <c r="I101" s="6"/>
      <c r="J101" s="6"/>
      <c r="K101" s="6"/>
      <c r="L101" s="6">
        <v>1</v>
      </c>
      <c r="M101" s="6"/>
      <c r="N101" s="6"/>
      <c r="O101" s="6"/>
      <c r="P101" s="6"/>
      <c r="Q101" s="6">
        <v>1</v>
      </c>
      <c r="R101" s="6"/>
      <c r="S101" s="6"/>
      <c r="T101" s="6"/>
      <c r="U101" s="6"/>
      <c r="V101" s="6">
        <v>1</v>
      </c>
      <c r="W101" s="6"/>
      <c r="X101" s="6"/>
      <c r="Y101" s="6"/>
      <c r="Z101" s="6"/>
      <c r="AA101" s="6">
        <v>1</v>
      </c>
      <c r="AB101" s="6"/>
      <c r="AC101" s="6"/>
      <c r="AD101" s="6"/>
      <c r="AE101" s="6"/>
      <c r="AF101" s="6">
        <v>1</v>
      </c>
      <c r="AG101" s="6"/>
      <c r="AH101" s="6"/>
      <c r="AI101" s="6"/>
      <c r="AJ101" s="6">
        <v>1</v>
      </c>
      <c r="AK101" s="6">
        <v>1</v>
      </c>
      <c r="AL101" s="6"/>
      <c r="AM101" s="6"/>
      <c r="AN101" s="6"/>
      <c r="AO101" s="6"/>
      <c r="AP101" s="6">
        <v>1</v>
      </c>
      <c r="AQ101" s="6"/>
      <c r="AR101" s="6"/>
      <c r="AS101" s="6"/>
      <c r="AT101" s="6"/>
      <c r="AU101" s="6">
        <v>1</v>
      </c>
      <c r="AV101" s="6"/>
      <c r="AW101" s="6"/>
      <c r="AX101" s="6"/>
      <c r="AY101" s="6"/>
      <c r="AZ101" s="6">
        <v>1</v>
      </c>
      <c r="BA101" s="6"/>
      <c r="BB101" s="57"/>
      <c r="BC101" s="6"/>
      <c r="BD101" s="6"/>
      <c r="BE101" s="6"/>
      <c r="BF101" s="6">
        <v>1</v>
      </c>
      <c r="BG101" s="6"/>
      <c r="BH101" s="6"/>
      <c r="BI101" s="6"/>
      <c r="BJ101" s="6"/>
      <c r="BK101" s="6">
        <v>1</v>
      </c>
      <c r="BL101" s="6"/>
      <c r="BM101" s="6"/>
      <c r="BN101" s="6"/>
      <c r="BO101" s="6"/>
      <c r="BP101" s="6">
        <v>1</v>
      </c>
      <c r="BQ101" s="6"/>
      <c r="BR101" s="6"/>
      <c r="BS101" s="6"/>
      <c r="BT101" s="6"/>
      <c r="BU101" s="6">
        <v>1</v>
      </c>
      <c r="BV101" s="6"/>
      <c r="BW101" s="24"/>
      <c r="BX101" s="24"/>
      <c r="BY101" s="24"/>
      <c r="BZ101" s="24">
        <v>1</v>
      </c>
      <c r="CA101" s="24"/>
      <c r="CB101" s="6"/>
      <c r="CC101" s="6"/>
      <c r="CD101" s="6"/>
      <c r="CE101" s="6">
        <v>1</v>
      </c>
      <c r="CF101" s="6"/>
      <c r="CG101" s="6"/>
      <c r="CH101" s="6"/>
      <c r="CI101" s="6"/>
      <c r="CJ101" s="6">
        <v>1</v>
      </c>
      <c r="CK101" s="6"/>
      <c r="CL101" s="6"/>
      <c r="CM101" s="6"/>
      <c r="CN101" s="6"/>
      <c r="CO101" s="6">
        <v>1</v>
      </c>
      <c r="CP101" s="6"/>
      <c r="CQ101" s="6"/>
      <c r="CR101" s="6"/>
      <c r="CS101" s="6"/>
      <c r="CT101" s="6">
        <v>1</v>
      </c>
      <c r="CU101" s="6"/>
      <c r="CV101" s="7"/>
      <c r="CW101" s="7"/>
      <c r="CX101" s="7"/>
      <c r="CY101" s="7"/>
      <c r="CZ101" s="7"/>
    </row>
    <row r="102" spans="1:109" x14ac:dyDescent="0.25">
      <c r="A102" s="386"/>
      <c r="B102" s="22" t="s">
        <v>699</v>
      </c>
      <c r="C102" s="2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57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24"/>
      <c r="CC102" s="24"/>
      <c r="CD102" s="24"/>
      <c r="CE102" s="24"/>
      <c r="CF102" s="24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7"/>
      <c r="CW102" s="7"/>
      <c r="CX102" s="7"/>
      <c r="CY102" s="7"/>
      <c r="CZ102" s="7"/>
    </row>
    <row r="103" spans="1:109" x14ac:dyDescent="0.25">
      <c r="A103" s="386"/>
      <c r="B103" s="22" t="s">
        <v>700</v>
      </c>
      <c r="C103" s="2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>
        <v>1</v>
      </c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>
        <v>1</v>
      </c>
      <c r="AI103" s="6"/>
      <c r="AJ103" s="6">
        <v>1</v>
      </c>
      <c r="AK103" s="6"/>
      <c r="AL103" s="6"/>
      <c r="AM103" s="6">
        <v>1</v>
      </c>
      <c r="AN103" s="6"/>
      <c r="AO103" s="6">
        <v>1</v>
      </c>
      <c r="AP103" s="6"/>
      <c r="AQ103" s="6"/>
      <c r="AR103" s="6"/>
      <c r="AS103" s="6"/>
      <c r="AT103" s="6"/>
      <c r="AU103" s="6">
        <v>1</v>
      </c>
      <c r="AV103" s="6"/>
      <c r="AW103" s="6"/>
      <c r="AX103" s="6"/>
      <c r="AY103" s="6"/>
      <c r="AZ103" s="6">
        <v>1</v>
      </c>
      <c r="BA103" s="6"/>
      <c r="BB103" s="57"/>
      <c r="BC103" s="6"/>
      <c r="BD103" s="6">
        <v>1</v>
      </c>
      <c r="BE103" s="6"/>
      <c r="BF103" s="6"/>
      <c r="BG103" s="6"/>
      <c r="BH103" s="6"/>
      <c r="BI103" s="6"/>
      <c r="BJ103" s="6"/>
      <c r="BK103" s="6">
        <v>1</v>
      </c>
      <c r="BL103" s="6"/>
      <c r="BM103" s="6"/>
      <c r="BN103" s="6"/>
      <c r="BO103" s="6"/>
      <c r="BP103" s="6"/>
      <c r="BQ103" s="6"/>
      <c r="BR103" s="6"/>
      <c r="BS103" s="6"/>
      <c r="BT103" s="6"/>
      <c r="BU103" s="6">
        <v>1</v>
      </c>
      <c r="BV103" s="6">
        <v>1</v>
      </c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24"/>
      <c r="CH103" s="24"/>
      <c r="CI103" s="24"/>
      <c r="CJ103" s="24"/>
      <c r="CK103" s="24">
        <v>1</v>
      </c>
      <c r="CL103" s="6"/>
      <c r="CM103" s="6"/>
      <c r="CN103" s="6"/>
      <c r="CO103" s="6"/>
      <c r="CP103" s="6">
        <v>1</v>
      </c>
      <c r="CQ103" s="6"/>
      <c r="CR103" s="6">
        <v>1</v>
      </c>
      <c r="CS103" s="6"/>
      <c r="CT103" s="6"/>
      <c r="CU103" s="6"/>
      <c r="CV103" s="7"/>
      <c r="CW103" s="7"/>
      <c r="CX103" s="7"/>
      <c r="CY103" s="7"/>
      <c r="CZ103" s="7"/>
    </row>
    <row r="104" spans="1:109" x14ac:dyDescent="0.25">
      <c r="A104" s="386"/>
      <c r="B104" s="22" t="s">
        <v>701</v>
      </c>
      <c r="C104" s="2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>
        <v>1</v>
      </c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57"/>
      <c r="BC104" s="6"/>
      <c r="BD104" s="6"/>
      <c r="BE104" s="6"/>
      <c r="BF104" s="6">
        <v>1</v>
      </c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>
        <v>1</v>
      </c>
      <c r="CJ104" s="6"/>
      <c r="CK104" s="6"/>
      <c r="CL104" s="24"/>
      <c r="CM104" s="24"/>
      <c r="CN104" s="24"/>
      <c r="CO104" s="24">
        <v>1</v>
      </c>
      <c r="CP104" s="24"/>
      <c r="CQ104" s="6"/>
      <c r="CR104" s="6"/>
      <c r="CS104" s="6"/>
      <c r="CT104" s="6"/>
      <c r="CU104" s="6"/>
      <c r="CV104" s="7"/>
      <c r="CW104" s="7"/>
      <c r="CX104" s="7"/>
      <c r="CY104" s="7"/>
      <c r="CZ104" s="7"/>
    </row>
    <row r="105" spans="1:109" x14ac:dyDescent="0.25">
      <c r="A105" s="386"/>
      <c r="B105" s="22" t="s">
        <v>702</v>
      </c>
      <c r="C105" s="2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57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24"/>
      <c r="CR105" s="24"/>
      <c r="CS105" s="24"/>
      <c r="CT105" s="24"/>
      <c r="CU105" s="24"/>
      <c r="CV105" s="7"/>
      <c r="CW105" s="7"/>
      <c r="CX105" s="7"/>
      <c r="CY105" s="7"/>
      <c r="CZ105" s="7"/>
    </row>
    <row r="106" spans="1:109" x14ac:dyDescent="0.25">
      <c r="A106" s="81"/>
      <c r="B106" s="22"/>
      <c r="C106" s="2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57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24"/>
      <c r="CR106" s="24"/>
      <c r="CS106" s="24"/>
      <c r="CT106" s="24"/>
      <c r="CU106" s="24"/>
      <c r="CV106" s="7"/>
      <c r="CW106" s="7"/>
      <c r="CX106" s="7"/>
      <c r="CY106" s="7"/>
      <c r="CZ106" s="7"/>
    </row>
    <row r="107" spans="1:109" x14ac:dyDescent="0.25">
      <c r="B107" s="77" t="s">
        <v>865</v>
      </c>
      <c r="C107" s="77"/>
      <c r="D107" s="79">
        <f>COUNTIF(D86:D105,"&gt;0")</f>
        <v>0</v>
      </c>
      <c r="E107" s="79">
        <f t="shared" ref="E107:BP107" si="12">COUNTIF(E86:E105,"&gt;0")</f>
        <v>0</v>
      </c>
      <c r="F107" s="79">
        <f t="shared" si="12"/>
        <v>1</v>
      </c>
      <c r="G107" s="79">
        <f t="shared" si="12"/>
        <v>4</v>
      </c>
      <c r="H107" s="79">
        <f t="shared" si="12"/>
        <v>0</v>
      </c>
      <c r="I107" s="79">
        <f t="shared" si="12"/>
        <v>2</v>
      </c>
      <c r="J107" s="79">
        <f t="shared" si="12"/>
        <v>0</v>
      </c>
      <c r="K107" s="79">
        <f t="shared" si="12"/>
        <v>0</v>
      </c>
      <c r="L107" s="79">
        <f t="shared" si="12"/>
        <v>2</v>
      </c>
      <c r="M107" s="79">
        <f t="shared" si="12"/>
        <v>0</v>
      </c>
      <c r="N107" s="79">
        <f t="shared" si="12"/>
        <v>1</v>
      </c>
      <c r="O107" s="79">
        <f t="shared" si="12"/>
        <v>0</v>
      </c>
      <c r="P107" s="79">
        <f t="shared" si="12"/>
        <v>1</v>
      </c>
      <c r="Q107" s="79">
        <f t="shared" si="12"/>
        <v>4</v>
      </c>
      <c r="R107" s="79">
        <f t="shared" si="12"/>
        <v>0</v>
      </c>
      <c r="S107" s="79">
        <f t="shared" si="12"/>
        <v>0</v>
      </c>
      <c r="T107" s="79">
        <f t="shared" si="12"/>
        <v>2</v>
      </c>
      <c r="U107" s="79">
        <f t="shared" si="12"/>
        <v>0</v>
      </c>
      <c r="V107" s="79">
        <f t="shared" si="12"/>
        <v>2</v>
      </c>
      <c r="W107" s="79">
        <f t="shared" si="12"/>
        <v>2</v>
      </c>
      <c r="X107" s="79">
        <f t="shared" si="12"/>
        <v>0</v>
      </c>
      <c r="Y107" s="79">
        <f t="shared" si="12"/>
        <v>0</v>
      </c>
      <c r="Z107" s="79">
        <f t="shared" si="12"/>
        <v>0</v>
      </c>
      <c r="AA107" s="79">
        <f t="shared" si="12"/>
        <v>2</v>
      </c>
      <c r="AB107" s="79">
        <f t="shared" si="12"/>
        <v>0</v>
      </c>
      <c r="AC107" s="79">
        <f t="shared" si="12"/>
        <v>0</v>
      </c>
      <c r="AD107" s="79">
        <f t="shared" si="12"/>
        <v>0</v>
      </c>
      <c r="AE107" s="79">
        <f t="shared" si="12"/>
        <v>0</v>
      </c>
      <c r="AF107" s="79">
        <f t="shared" si="12"/>
        <v>2</v>
      </c>
      <c r="AG107" s="79">
        <f t="shared" si="12"/>
        <v>0</v>
      </c>
      <c r="AH107" s="79">
        <f t="shared" si="12"/>
        <v>5</v>
      </c>
      <c r="AI107" s="79">
        <f t="shared" si="12"/>
        <v>0</v>
      </c>
      <c r="AJ107" s="79">
        <f t="shared" si="12"/>
        <v>2</v>
      </c>
      <c r="AK107" s="79">
        <f t="shared" si="12"/>
        <v>2</v>
      </c>
      <c r="AL107" s="79">
        <f t="shared" si="12"/>
        <v>0</v>
      </c>
      <c r="AM107" s="79">
        <f t="shared" si="12"/>
        <v>9</v>
      </c>
      <c r="AN107" s="79">
        <f t="shared" si="12"/>
        <v>0</v>
      </c>
      <c r="AO107" s="79">
        <f t="shared" si="12"/>
        <v>4</v>
      </c>
      <c r="AP107" s="79">
        <f t="shared" si="12"/>
        <v>2</v>
      </c>
      <c r="AQ107" s="79">
        <f t="shared" si="12"/>
        <v>0</v>
      </c>
      <c r="AR107" s="79">
        <f t="shared" si="12"/>
        <v>0</v>
      </c>
      <c r="AS107" s="79">
        <f t="shared" si="12"/>
        <v>0</v>
      </c>
      <c r="AT107" s="79">
        <f t="shared" si="12"/>
        <v>1</v>
      </c>
      <c r="AU107" s="79">
        <f t="shared" si="12"/>
        <v>6</v>
      </c>
      <c r="AV107" s="79">
        <f t="shared" si="12"/>
        <v>0</v>
      </c>
      <c r="AW107" s="79">
        <f t="shared" si="12"/>
        <v>0</v>
      </c>
      <c r="AX107" s="79">
        <f t="shared" si="12"/>
        <v>0</v>
      </c>
      <c r="AY107" s="79">
        <f t="shared" si="12"/>
        <v>2</v>
      </c>
      <c r="AZ107" s="79">
        <f t="shared" si="12"/>
        <v>6</v>
      </c>
      <c r="BA107" s="79">
        <f t="shared" si="12"/>
        <v>0</v>
      </c>
      <c r="BB107" s="79">
        <f t="shared" si="12"/>
        <v>0</v>
      </c>
      <c r="BC107" s="79">
        <f t="shared" si="12"/>
        <v>0</v>
      </c>
      <c r="BD107" s="79">
        <f t="shared" si="12"/>
        <v>4</v>
      </c>
      <c r="BE107" s="79">
        <f t="shared" si="12"/>
        <v>0</v>
      </c>
      <c r="BF107" s="79">
        <f t="shared" si="12"/>
        <v>4</v>
      </c>
      <c r="BG107" s="79">
        <f t="shared" si="12"/>
        <v>2</v>
      </c>
      <c r="BH107" s="79">
        <f t="shared" si="12"/>
        <v>0</v>
      </c>
      <c r="BI107" s="79">
        <f t="shared" si="12"/>
        <v>0</v>
      </c>
      <c r="BJ107" s="79">
        <f t="shared" si="12"/>
        <v>0</v>
      </c>
      <c r="BK107" s="79">
        <f t="shared" si="12"/>
        <v>4</v>
      </c>
      <c r="BL107" s="79">
        <f t="shared" si="12"/>
        <v>1</v>
      </c>
      <c r="BM107" s="79">
        <f t="shared" si="12"/>
        <v>0</v>
      </c>
      <c r="BN107" s="79">
        <f t="shared" si="12"/>
        <v>0</v>
      </c>
      <c r="BO107" s="79">
        <f t="shared" si="12"/>
        <v>0</v>
      </c>
      <c r="BP107" s="79">
        <f t="shared" si="12"/>
        <v>2</v>
      </c>
      <c r="BQ107" s="79">
        <f t="shared" ref="BQ107:CU107" si="13">COUNTIF(BQ86:BQ105,"&gt;0")</f>
        <v>0</v>
      </c>
      <c r="BR107" s="79">
        <f t="shared" si="13"/>
        <v>0</v>
      </c>
      <c r="BS107" s="79">
        <f t="shared" si="13"/>
        <v>0</v>
      </c>
      <c r="BT107" s="79">
        <f t="shared" si="13"/>
        <v>0</v>
      </c>
      <c r="BU107" s="79">
        <f t="shared" si="13"/>
        <v>4</v>
      </c>
      <c r="BV107" s="79">
        <f t="shared" si="13"/>
        <v>1</v>
      </c>
      <c r="BW107" s="79">
        <f t="shared" si="13"/>
        <v>0</v>
      </c>
      <c r="BX107" s="79">
        <f t="shared" si="13"/>
        <v>0</v>
      </c>
      <c r="BY107" s="79">
        <f t="shared" si="13"/>
        <v>0</v>
      </c>
      <c r="BZ107" s="79">
        <f t="shared" si="13"/>
        <v>2</v>
      </c>
      <c r="CA107" s="79">
        <f t="shared" si="13"/>
        <v>0</v>
      </c>
      <c r="CB107" s="79">
        <f t="shared" si="13"/>
        <v>0</v>
      </c>
      <c r="CC107" s="79">
        <f t="shared" si="13"/>
        <v>0</v>
      </c>
      <c r="CD107" s="79">
        <f t="shared" si="13"/>
        <v>0</v>
      </c>
      <c r="CE107" s="79">
        <f t="shared" si="13"/>
        <v>2</v>
      </c>
      <c r="CF107" s="79">
        <f t="shared" si="13"/>
        <v>0</v>
      </c>
      <c r="CG107" s="79">
        <f t="shared" si="13"/>
        <v>0</v>
      </c>
      <c r="CH107" s="79">
        <f t="shared" si="13"/>
        <v>0</v>
      </c>
      <c r="CI107" s="79">
        <f t="shared" si="13"/>
        <v>4</v>
      </c>
      <c r="CJ107" s="79">
        <f t="shared" si="13"/>
        <v>7</v>
      </c>
      <c r="CK107" s="79">
        <f t="shared" si="13"/>
        <v>1</v>
      </c>
      <c r="CL107" s="79">
        <f t="shared" si="13"/>
        <v>0</v>
      </c>
      <c r="CM107" s="79">
        <f t="shared" si="13"/>
        <v>0</v>
      </c>
      <c r="CN107" s="79">
        <f t="shared" si="13"/>
        <v>2</v>
      </c>
      <c r="CO107" s="79">
        <f t="shared" si="13"/>
        <v>5</v>
      </c>
      <c r="CP107" s="79">
        <f t="shared" si="13"/>
        <v>1</v>
      </c>
      <c r="CQ107" s="79">
        <f t="shared" si="13"/>
        <v>0</v>
      </c>
      <c r="CR107" s="79">
        <f t="shared" si="13"/>
        <v>1</v>
      </c>
      <c r="CS107" s="79">
        <f t="shared" si="13"/>
        <v>0</v>
      </c>
      <c r="CT107" s="79">
        <f t="shared" si="13"/>
        <v>2</v>
      </c>
      <c r="CU107" s="79">
        <f t="shared" si="13"/>
        <v>0</v>
      </c>
      <c r="CV107" s="7"/>
      <c r="CW107" s="7"/>
      <c r="CX107" s="7"/>
      <c r="CY107" s="7"/>
      <c r="CZ107" s="7"/>
      <c r="DA107" s="7"/>
    </row>
    <row r="108" spans="1:109" x14ac:dyDescent="0.25">
      <c r="B108" s="31"/>
      <c r="C108" s="31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</row>
    <row r="109" spans="1:109" x14ac:dyDescent="0.25">
      <c r="B109" s="31"/>
      <c r="C109" s="31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</row>
    <row r="110" spans="1:109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</row>
    <row r="111" spans="1:109" x14ac:dyDescent="0.25">
      <c r="B111" s="378" t="s">
        <v>89</v>
      </c>
      <c r="C111" s="379"/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79"/>
      <c r="Q111" s="379"/>
      <c r="R111" s="379"/>
      <c r="S111" s="379"/>
      <c r="T111" s="379"/>
      <c r="U111" s="379"/>
      <c r="V111" s="379"/>
      <c r="W111" s="379"/>
      <c r="X111" s="379"/>
      <c r="Y111" s="379"/>
      <c r="Z111" s="379"/>
      <c r="AA111" s="379"/>
      <c r="AB111" s="379"/>
      <c r="AC111" s="379"/>
      <c r="AD111" s="379"/>
      <c r="AE111" s="379"/>
      <c r="AF111" s="379"/>
      <c r="AG111" s="379"/>
      <c r="AH111" s="379"/>
      <c r="AI111" s="379"/>
      <c r="AJ111" s="379"/>
      <c r="AK111" s="379"/>
      <c r="AL111" s="379"/>
      <c r="AM111" s="379"/>
      <c r="AN111" s="379"/>
      <c r="AO111" s="379"/>
      <c r="AP111" s="379"/>
      <c r="AQ111" s="379"/>
      <c r="AR111" s="379"/>
      <c r="AS111" s="379"/>
      <c r="AT111" s="379"/>
      <c r="AU111" s="379"/>
      <c r="AV111" s="379"/>
      <c r="AW111" s="379"/>
      <c r="AX111" s="379"/>
      <c r="AY111" s="379"/>
      <c r="AZ111" s="379"/>
      <c r="BA111" s="379"/>
      <c r="BB111" s="379"/>
      <c r="BC111" s="379"/>
      <c r="BD111" s="379"/>
      <c r="BE111" s="379"/>
      <c r="BF111" s="379"/>
      <c r="BG111" s="379"/>
      <c r="BH111" s="379"/>
      <c r="BI111" s="379"/>
      <c r="BJ111" s="379"/>
      <c r="BK111" s="379"/>
      <c r="BL111" s="379"/>
      <c r="BM111" s="379"/>
      <c r="BN111" s="379"/>
      <c r="BO111" s="379"/>
      <c r="BP111" s="379"/>
      <c r="BQ111" s="379"/>
      <c r="BR111" s="379"/>
      <c r="BS111" s="379"/>
      <c r="BT111" s="379"/>
      <c r="BU111" s="379"/>
      <c r="BV111" s="379"/>
      <c r="BW111" s="379"/>
      <c r="BX111" s="379"/>
      <c r="BY111" s="379"/>
      <c r="BZ111" s="379"/>
      <c r="CA111" s="379"/>
      <c r="CB111" s="379"/>
      <c r="CC111" s="379"/>
      <c r="CD111" s="379"/>
      <c r="CE111" s="379"/>
      <c r="CF111" s="379"/>
      <c r="CG111" s="379"/>
      <c r="CH111" s="379"/>
      <c r="CI111" s="379"/>
      <c r="CJ111" s="379"/>
      <c r="CK111" s="379"/>
      <c r="CL111" s="379"/>
      <c r="CM111" s="379"/>
      <c r="CN111" s="379"/>
      <c r="CO111" s="379"/>
      <c r="CP111" s="379"/>
      <c r="CQ111" s="379"/>
      <c r="CR111" s="379"/>
      <c r="CS111" s="379"/>
      <c r="CT111" s="379"/>
      <c r="CU111" s="379"/>
      <c r="CV111" s="379"/>
      <c r="CW111" s="379"/>
      <c r="CX111" s="379"/>
      <c r="CY111" s="379"/>
      <c r="CZ111" s="379"/>
      <c r="DA111" s="379"/>
      <c r="DB111" s="379"/>
      <c r="DC111" s="379"/>
      <c r="DD111" s="379"/>
      <c r="DE111" s="380"/>
    </row>
    <row r="112" spans="1:109" x14ac:dyDescent="0.25">
      <c r="B112" s="378" t="s">
        <v>751</v>
      </c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79"/>
      <c r="Q112" s="379"/>
      <c r="R112" s="379"/>
      <c r="S112" s="379"/>
      <c r="T112" s="379"/>
      <c r="U112" s="379"/>
      <c r="V112" s="379"/>
      <c r="W112" s="379"/>
      <c r="X112" s="379"/>
      <c r="Y112" s="379"/>
      <c r="Z112" s="379"/>
      <c r="AA112" s="379"/>
      <c r="AB112" s="379"/>
      <c r="AC112" s="379"/>
      <c r="AD112" s="379"/>
      <c r="AE112" s="379"/>
      <c r="AF112" s="379"/>
      <c r="AG112" s="379"/>
      <c r="AH112" s="379"/>
      <c r="AI112" s="379"/>
      <c r="AJ112" s="379"/>
      <c r="AK112" s="379"/>
      <c r="AL112" s="379"/>
      <c r="AM112" s="379"/>
      <c r="AN112" s="379"/>
      <c r="AO112" s="379"/>
      <c r="AP112" s="379"/>
      <c r="AQ112" s="379"/>
      <c r="AR112" s="379"/>
      <c r="AS112" s="379"/>
      <c r="AT112" s="379"/>
      <c r="AU112" s="379"/>
      <c r="AV112" s="379"/>
      <c r="AW112" s="379"/>
      <c r="AX112" s="379"/>
      <c r="AY112" s="379"/>
      <c r="AZ112" s="379"/>
      <c r="BA112" s="379"/>
      <c r="BB112" s="379"/>
      <c r="BC112" s="379"/>
      <c r="BD112" s="379"/>
      <c r="BE112" s="379"/>
      <c r="BF112" s="379"/>
      <c r="BG112" s="379"/>
      <c r="BH112" s="379"/>
      <c r="BI112" s="379"/>
      <c r="BJ112" s="379"/>
      <c r="BK112" s="379"/>
      <c r="BL112" s="379"/>
      <c r="BM112" s="379"/>
      <c r="BN112" s="379"/>
      <c r="BO112" s="379"/>
      <c r="BP112" s="379"/>
      <c r="BQ112" s="379"/>
      <c r="BR112" s="379"/>
      <c r="BS112" s="379"/>
      <c r="BT112" s="379"/>
      <c r="BU112" s="379"/>
      <c r="BV112" s="379"/>
      <c r="BW112" s="379"/>
      <c r="BX112" s="379"/>
      <c r="BY112" s="379"/>
      <c r="BZ112" s="379"/>
      <c r="CA112" s="379"/>
      <c r="CB112" s="379"/>
      <c r="CC112" s="379"/>
      <c r="CD112" s="379"/>
      <c r="CE112" s="379"/>
      <c r="CF112" s="379"/>
      <c r="CG112" s="379"/>
      <c r="CH112" s="379"/>
      <c r="CI112" s="379"/>
      <c r="CJ112" s="379"/>
      <c r="CK112" s="379"/>
      <c r="CL112" s="379"/>
      <c r="CM112" s="379"/>
      <c r="CN112" s="379"/>
      <c r="CO112" s="379"/>
      <c r="CP112" s="379"/>
      <c r="CQ112" s="379"/>
      <c r="CR112" s="379"/>
      <c r="CS112" s="379"/>
      <c r="CT112" s="379"/>
      <c r="CU112" s="379"/>
      <c r="CV112" s="379"/>
      <c r="CW112" s="379"/>
      <c r="CX112" s="379"/>
      <c r="CY112" s="379"/>
      <c r="CZ112" s="379"/>
      <c r="DA112" s="379"/>
      <c r="DB112" s="379"/>
      <c r="DC112" s="379"/>
      <c r="DD112" s="379"/>
      <c r="DE112" s="380"/>
    </row>
    <row r="113" spans="1:109" x14ac:dyDescent="0.25">
      <c r="B113" s="33"/>
      <c r="C113" s="34"/>
      <c r="D113" s="369" t="s">
        <v>703</v>
      </c>
      <c r="E113" s="370"/>
      <c r="F113" s="370"/>
      <c r="G113" s="370"/>
      <c r="H113" s="371"/>
      <c r="I113" s="369" t="s">
        <v>704</v>
      </c>
      <c r="J113" s="370"/>
      <c r="K113" s="370"/>
      <c r="L113" s="370"/>
      <c r="M113" s="371"/>
      <c r="N113" s="369" t="s">
        <v>705</v>
      </c>
      <c r="O113" s="370"/>
      <c r="P113" s="370"/>
      <c r="Q113" s="370"/>
      <c r="R113" s="371"/>
      <c r="S113" s="369" t="s">
        <v>706</v>
      </c>
      <c r="T113" s="370"/>
      <c r="U113" s="370"/>
      <c r="V113" s="370"/>
      <c r="W113" s="371"/>
      <c r="X113" s="369" t="s">
        <v>707</v>
      </c>
      <c r="Y113" s="370"/>
      <c r="Z113" s="370"/>
      <c r="AA113" s="370"/>
      <c r="AB113" s="371"/>
      <c r="AC113" s="369" t="s">
        <v>708</v>
      </c>
      <c r="AD113" s="370"/>
      <c r="AE113" s="370"/>
      <c r="AF113" s="370"/>
      <c r="AG113" s="371"/>
      <c r="AH113" s="369" t="s">
        <v>709</v>
      </c>
      <c r="AI113" s="370"/>
      <c r="AJ113" s="370"/>
      <c r="AK113" s="370"/>
      <c r="AL113" s="371"/>
      <c r="AM113" s="369" t="s">
        <v>710</v>
      </c>
      <c r="AN113" s="370"/>
      <c r="AO113" s="370"/>
      <c r="AP113" s="370"/>
      <c r="AQ113" s="371"/>
      <c r="AR113" s="369" t="s">
        <v>711</v>
      </c>
      <c r="AS113" s="370"/>
      <c r="AT113" s="370"/>
      <c r="AU113" s="370"/>
      <c r="AV113" s="371"/>
      <c r="AW113" s="369" t="s">
        <v>712</v>
      </c>
      <c r="AX113" s="370"/>
      <c r="AY113" s="370"/>
      <c r="AZ113" s="370"/>
      <c r="BA113" s="371"/>
      <c r="BB113" s="381"/>
      <c r="BC113" s="369" t="s">
        <v>713</v>
      </c>
      <c r="BD113" s="370"/>
      <c r="BE113" s="370"/>
      <c r="BF113" s="370"/>
      <c r="BG113" s="371"/>
      <c r="BH113" s="369" t="s">
        <v>714</v>
      </c>
      <c r="BI113" s="370"/>
      <c r="BJ113" s="370"/>
      <c r="BK113" s="370"/>
      <c r="BL113" s="371"/>
      <c r="BM113" s="369" t="s">
        <v>715</v>
      </c>
      <c r="BN113" s="370"/>
      <c r="BO113" s="370"/>
      <c r="BP113" s="370"/>
      <c r="BQ113" s="371"/>
      <c r="BR113" s="369" t="s">
        <v>716</v>
      </c>
      <c r="BS113" s="370"/>
      <c r="BT113" s="370"/>
      <c r="BU113" s="370"/>
      <c r="BV113" s="371"/>
      <c r="BW113" s="369" t="s">
        <v>717</v>
      </c>
      <c r="BX113" s="370"/>
      <c r="BY113" s="370"/>
      <c r="BZ113" s="370"/>
      <c r="CA113" s="371"/>
      <c r="CB113" s="369" t="s">
        <v>718</v>
      </c>
      <c r="CC113" s="370"/>
      <c r="CD113" s="370"/>
      <c r="CE113" s="370"/>
      <c r="CF113" s="371"/>
      <c r="CG113" s="369" t="s">
        <v>719</v>
      </c>
      <c r="CH113" s="370"/>
      <c r="CI113" s="370"/>
      <c r="CJ113" s="370"/>
      <c r="CK113" s="371"/>
      <c r="CL113" s="369" t="s">
        <v>720</v>
      </c>
      <c r="CM113" s="370"/>
      <c r="CN113" s="370"/>
      <c r="CO113" s="370"/>
      <c r="CP113" s="371"/>
      <c r="CQ113" s="369" t="s">
        <v>721</v>
      </c>
      <c r="CR113" s="370"/>
      <c r="CS113" s="370"/>
      <c r="CT113" s="370"/>
      <c r="CU113" s="371"/>
      <c r="CV113" s="369" t="s">
        <v>722</v>
      </c>
      <c r="CW113" s="370"/>
      <c r="CX113" s="370"/>
      <c r="CY113" s="370"/>
      <c r="CZ113" s="371"/>
      <c r="DA113" s="369" t="s">
        <v>723</v>
      </c>
      <c r="DB113" s="370"/>
      <c r="DC113" s="370"/>
      <c r="DD113" s="370"/>
      <c r="DE113" s="371"/>
    </row>
    <row r="114" spans="1:109" x14ac:dyDescent="0.25">
      <c r="B114" s="33"/>
      <c r="C114" s="34"/>
      <c r="D114" s="372"/>
      <c r="E114" s="373"/>
      <c r="F114" s="373"/>
      <c r="G114" s="373"/>
      <c r="H114" s="374"/>
      <c r="I114" s="372"/>
      <c r="J114" s="373"/>
      <c r="K114" s="373"/>
      <c r="L114" s="373"/>
      <c r="M114" s="374"/>
      <c r="N114" s="372"/>
      <c r="O114" s="373"/>
      <c r="P114" s="373"/>
      <c r="Q114" s="373"/>
      <c r="R114" s="374"/>
      <c r="S114" s="372"/>
      <c r="T114" s="373"/>
      <c r="U114" s="373"/>
      <c r="V114" s="373"/>
      <c r="W114" s="374"/>
      <c r="X114" s="372"/>
      <c r="Y114" s="373"/>
      <c r="Z114" s="373"/>
      <c r="AA114" s="373"/>
      <c r="AB114" s="374"/>
      <c r="AC114" s="372"/>
      <c r="AD114" s="373"/>
      <c r="AE114" s="373"/>
      <c r="AF114" s="373"/>
      <c r="AG114" s="374"/>
      <c r="AH114" s="372"/>
      <c r="AI114" s="373"/>
      <c r="AJ114" s="373"/>
      <c r="AK114" s="373"/>
      <c r="AL114" s="374"/>
      <c r="AM114" s="372"/>
      <c r="AN114" s="373"/>
      <c r="AO114" s="373"/>
      <c r="AP114" s="373"/>
      <c r="AQ114" s="374"/>
      <c r="AR114" s="372"/>
      <c r="AS114" s="373"/>
      <c r="AT114" s="373"/>
      <c r="AU114" s="373"/>
      <c r="AV114" s="374"/>
      <c r="AW114" s="372"/>
      <c r="AX114" s="373"/>
      <c r="AY114" s="373"/>
      <c r="AZ114" s="373"/>
      <c r="BA114" s="374"/>
      <c r="BB114" s="382"/>
      <c r="BC114" s="372"/>
      <c r="BD114" s="373"/>
      <c r="BE114" s="373"/>
      <c r="BF114" s="373"/>
      <c r="BG114" s="374"/>
      <c r="BH114" s="372"/>
      <c r="BI114" s="373"/>
      <c r="BJ114" s="373"/>
      <c r="BK114" s="373"/>
      <c r="BL114" s="374"/>
      <c r="BM114" s="372"/>
      <c r="BN114" s="373"/>
      <c r="BO114" s="373"/>
      <c r="BP114" s="373"/>
      <c r="BQ114" s="374"/>
      <c r="BR114" s="372"/>
      <c r="BS114" s="373"/>
      <c r="BT114" s="373"/>
      <c r="BU114" s="373"/>
      <c r="BV114" s="374"/>
      <c r="BW114" s="372"/>
      <c r="BX114" s="373"/>
      <c r="BY114" s="373"/>
      <c r="BZ114" s="373"/>
      <c r="CA114" s="374"/>
      <c r="CB114" s="372"/>
      <c r="CC114" s="373"/>
      <c r="CD114" s="373"/>
      <c r="CE114" s="373"/>
      <c r="CF114" s="374"/>
      <c r="CG114" s="372"/>
      <c r="CH114" s="373"/>
      <c r="CI114" s="373"/>
      <c r="CJ114" s="373"/>
      <c r="CK114" s="374"/>
      <c r="CL114" s="372"/>
      <c r="CM114" s="373"/>
      <c r="CN114" s="373"/>
      <c r="CO114" s="373"/>
      <c r="CP114" s="374"/>
      <c r="CQ114" s="372"/>
      <c r="CR114" s="373"/>
      <c r="CS114" s="373"/>
      <c r="CT114" s="373"/>
      <c r="CU114" s="374"/>
      <c r="CV114" s="372"/>
      <c r="CW114" s="373"/>
      <c r="CX114" s="373"/>
      <c r="CY114" s="373"/>
      <c r="CZ114" s="374"/>
      <c r="DA114" s="372"/>
      <c r="DB114" s="373"/>
      <c r="DC114" s="373"/>
      <c r="DD114" s="373"/>
      <c r="DE114" s="374"/>
    </row>
    <row r="115" spans="1:109" x14ac:dyDescent="0.25">
      <c r="B115" s="33"/>
      <c r="C115" s="34"/>
      <c r="D115" s="372"/>
      <c r="E115" s="373"/>
      <c r="F115" s="373"/>
      <c r="G115" s="373"/>
      <c r="H115" s="374"/>
      <c r="I115" s="372"/>
      <c r="J115" s="373"/>
      <c r="K115" s="373"/>
      <c r="L115" s="373"/>
      <c r="M115" s="374"/>
      <c r="N115" s="372"/>
      <c r="O115" s="373"/>
      <c r="P115" s="373"/>
      <c r="Q115" s="373"/>
      <c r="R115" s="374"/>
      <c r="S115" s="372"/>
      <c r="T115" s="373"/>
      <c r="U115" s="373"/>
      <c r="V115" s="373"/>
      <c r="W115" s="374"/>
      <c r="X115" s="372"/>
      <c r="Y115" s="373"/>
      <c r="Z115" s="373"/>
      <c r="AA115" s="373"/>
      <c r="AB115" s="374"/>
      <c r="AC115" s="372"/>
      <c r="AD115" s="373"/>
      <c r="AE115" s="373"/>
      <c r="AF115" s="373"/>
      <c r="AG115" s="374"/>
      <c r="AH115" s="372"/>
      <c r="AI115" s="373"/>
      <c r="AJ115" s="373"/>
      <c r="AK115" s="373"/>
      <c r="AL115" s="374"/>
      <c r="AM115" s="372"/>
      <c r="AN115" s="373"/>
      <c r="AO115" s="373"/>
      <c r="AP115" s="373"/>
      <c r="AQ115" s="374"/>
      <c r="AR115" s="372"/>
      <c r="AS115" s="373"/>
      <c r="AT115" s="373"/>
      <c r="AU115" s="373"/>
      <c r="AV115" s="374"/>
      <c r="AW115" s="372"/>
      <c r="AX115" s="373"/>
      <c r="AY115" s="373"/>
      <c r="AZ115" s="373"/>
      <c r="BA115" s="374"/>
      <c r="BB115" s="382"/>
      <c r="BC115" s="372"/>
      <c r="BD115" s="373"/>
      <c r="BE115" s="373"/>
      <c r="BF115" s="373"/>
      <c r="BG115" s="374"/>
      <c r="BH115" s="372"/>
      <c r="BI115" s="373"/>
      <c r="BJ115" s="373"/>
      <c r="BK115" s="373"/>
      <c r="BL115" s="374"/>
      <c r="BM115" s="372"/>
      <c r="BN115" s="373"/>
      <c r="BO115" s="373"/>
      <c r="BP115" s="373"/>
      <c r="BQ115" s="374"/>
      <c r="BR115" s="372"/>
      <c r="BS115" s="373"/>
      <c r="BT115" s="373"/>
      <c r="BU115" s="373"/>
      <c r="BV115" s="374"/>
      <c r="BW115" s="372"/>
      <c r="BX115" s="373"/>
      <c r="BY115" s="373"/>
      <c r="BZ115" s="373"/>
      <c r="CA115" s="374"/>
      <c r="CB115" s="372"/>
      <c r="CC115" s="373"/>
      <c r="CD115" s="373"/>
      <c r="CE115" s="373"/>
      <c r="CF115" s="374"/>
      <c r="CG115" s="372"/>
      <c r="CH115" s="373"/>
      <c r="CI115" s="373"/>
      <c r="CJ115" s="373"/>
      <c r="CK115" s="374"/>
      <c r="CL115" s="372"/>
      <c r="CM115" s="373"/>
      <c r="CN115" s="373"/>
      <c r="CO115" s="373"/>
      <c r="CP115" s="374"/>
      <c r="CQ115" s="372"/>
      <c r="CR115" s="373"/>
      <c r="CS115" s="373"/>
      <c r="CT115" s="373"/>
      <c r="CU115" s="374"/>
      <c r="CV115" s="372"/>
      <c r="CW115" s="373"/>
      <c r="CX115" s="373"/>
      <c r="CY115" s="373"/>
      <c r="CZ115" s="374"/>
      <c r="DA115" s="372"/>
      <c r="DB115" s="373"/>
      <c r="DC115" s="373"/>
      <c r="DD115" s="373"/>
      <c r="DE115" s="374"/>
    </row>
    <row r="116" spans="1:109" x14ac:dyDescent="0.25">
      <c r="B116" s="33"/>
      <c r="C116" s="7"/>
      <c r="D116" s="372"/>
      <c r="E116" s="373"/>
      <c r="F116" s="373"/>
      <c r="G116" s="373"/>
      <c r="H116" s="374"/>
      <c r="I116" s="372"/>
      <c r="J116" s="373"/>
      <c r="K116" s="373"/>
      <c r="L116" s="373"/>
      <c r="M116" s="374"/>
      <c r="N116" s="372"/>
      <c r="O116" s="373"/>
      <c r="P116" s="373"/>
      <c r="Q116" s="373"/>
      <c r="R116" s="374"/>
      <c r="S116" s="372"/>
      <c r="T116" s="373"/>
      <c r="U116" s="373"/>
      <c r="V116" s="373"/>
      <c r="W116" s="374"/>
      <c r="X116" s="372"/>
      <c r="Y116" s="373"/>
      <c r="Z116" s="373"/>
      <c r="AA116" s="373"/>
      <c r="AB116" s="374"/>
      <c r="AC116" s="372"/>
      <c r="AD116" s="373"/>
      <c r="AE116" s="373"/>
      <c r="AF116" s="373"/>
      <c r="AG116" s="374"/>
      <c r="AH116" s="372"/>
      <c r="AI116" s="373"/>
      <c r="AJ116" s="373"/>
      <c r="AK116" s="373"/>
      <c r="AL116" s="374"/>
      <c r="AM116" s="372"/>
      <c r="AN116" s="373"/>
      <c r="AO116" s="373"/>
      <c r="AP116" s="373"/>
      <c r="AQ116" s="374"/>
      <c r="AR116" s="372"/>
      <c r="AS116" s="373"/>
      <c r="AT116" s="373"/>
      <c r="AU116" s="373"/>
      <c r="AV116" s="374"/>
      <c r="AW116" s="372"/>
      <c r="AX116" s="373"/>
      <c r="AY116" s="373"/>
      <c r="AZ116" s="373"/>
      <c r="BA116" s="374"/>
      <c r="BB116" s="382"/>
      <c r="BC116" s="372"/>
      <c r="BD116" s="373"/>
      <c r="BE116" s="373"/>
      <c r="BF116" s="373"/>
      <c r="BG116" s="374"/>
      <c r="BH116" s="372"/>
      <c r="BI116" s="373"/>
      <c r="BJ116" s="373"/>
      <c r="BK116" s="373"/>
      <c r="BL116" s="374"/>
      <c r="BM116" s="372"/>
      <c r="BN116" s="373"/>
      <c r="BO116" s="373"/>
      <c r="BP116" s="373"/>
      <c r="BQ116" s="374"/>
      <c r="BR116" s="372"/>
      <c r="BS116" s="373"/>
      <c r="BT116" s="373"/>
      <c r="BU116" s="373"/>
      <c r="BV116" s="374"/>
      <c r="BW116" s="372"/>
      <c r="BX116" s="373"/>
      <c r="BY116" s="373"/>
      <c r="BZ116" s="373"/>
      <c r="CA116" s="374"/>
      <c r="CB116" s="372"/>
      <c r="CC116" s="373"/>
      <c r="CD116" s="373"/>
      <c r="CE116" s="373"/>
      <c r="CF116" s="374"/>
      <c r="CG116" s="372"/>
      <c r="CH116" s="373"/>
      <c r="CI116" s="373"/>
      <c r="CJ116" s="373"/>
      <c r="CK116" s="374"/>
      <c r="CL116" s="372"/>
      <c r="CM116" s="373"/>
      <c r="CN116" s="373"/>
      <c r="CO116" s="373"/>
      <c r="CP116" s="374"/>
      <c r="CQ116" s="372"/>
      <c r="CR116" s="373"/>
      <c r="CS116" s="373"/>
      <c r="CT116" s="373"/>
      <c r="CU116" s="374"/>
      <c r="CV116" s="372"/>
      <c r="CW116" s="373"/>
      <c r="CX116" s="373"/>
      <c r="CY116" s="373"/>
      <c r="CZ116" s="374"/>
      <c r="DA116" s="372"/>
      <c r="DB116" s="373"/>
      <c r="DC116" s="373"/>
      <c r="DD116" s="373"/>
      <c r="DE116" s="374"/>
    </row>
    <row r="117" spans="1:109" x14ac:dyDescent="0.25">
      <c r="B117" s="36"/>
      <c r="C117" s="7"/>
      <c r="D117" s="375"/>
      <c r="E117" s="376"/>
      <c r="F117" s="376"/>
      <c r="G117" s="376"/>
      <c r="H117" s="377"/>
      <c r="I117" s="375"/>
      <c r="J117" s="376"/>
      <c r="K117" s="376"/>
      <c r="L117" s="376"/>
      <c r="M117" s="377"/>
      <c r="N117" s="375"/>
      <c r="O117" s="376"/>
      <c r="P117" s="376"/>
      <c r="Q117" s="376"/>
      <c r="R117" s="377"/>
      <c r="S117" s="375"/>
      <c r="T117" s="376"/>
      <c r="U117" s="376"/>
      <c r="V117" s="376"/>
      <c r="W117" s="377"/>
      <c r="X117" s="375"/>
      <c r="Y117" s="376"/>
      <c r="Z117" s="376"/>
      <c r="AA117" s="376"/>
      <c r="AB117" s="377"/>
      <c r="AC117" s="375"/>
      <c r="AD117" s="376"/>
      <c r="AE117" s="376"/>
      <c r="AF117" s="376"/>
      <c r="AG117" s="377"/>
      <c r="AH117" s="375"/>
      <c r="AI117" s="376"/>
      <c r="AJ117" s="376"/>
      <c r="AK117" s="376"/>
      <c r="AL117" s="377"/>
      <c r="AM117" s="375"/>
      <c r="AN117" s="376"/>
      <c r="AO117" s="376"/>
      <c r="AP117" s="376"/>
      <c r="AQ117" s="377"/>
      <c r="AR117" s="375"/>
      <c r="AS117" s="376"/>
      <c r="AT117" s="376"/>
      <c r="AU117" s="376"/>
      <c r="AV117" s="377"/>
      <c r="AW117" s="375"/>
      <c r="AX117" s="376"/>
      <c r="AY117" s="376"/>
      <c r="AZ117" s="376"/>
      <c r="BA117" s="377"/>
      <c r="BB117" s="383"/>
      <c r="BC117" s="375"/>
      <c r="BD117" s="376"/>
      <c r="BE117" s="376"/>
      <c r="BF117" s="376"/>
      <c r="BG117" s="377"/>
      <c r="BH117" s="375"/>
      <c r="BI117" s="376"/>
      <c r="BJ117" s="376"/>
      <c r="BK117" s="376"/>
      <c r="BL117" s="377"/>
      <c r="BM117" s="375"/>
      <c r="BN117" s="376"/>
      <c r="BO117" s="376"/>
      <c r="BP117" s="376"/>
      <c r="BQ117" s="377"/>
      <c r="BR117" s="375"/>
      <c r="BS117" s="376"/>
      <c r="BT117" s="376"/>
      <c r="BU117" s="376"/>
      <c r="BV117" s="377"/>
      <c r="BW117" s="375"/>
      <c r="BX117" s="376"/>
      <c r="BY117" s="376"/>
      <c r="BZ117" s="376"/>
      <c r="CA117" s="377"/>
      <c r="CB117" s="375"/>
      <c r="CC117" s="376"/>
      <c r="CD117" s="376"/>
      <c r="CE117" s="376"/>
      <c r="CF117" s="377"/>
      <c r="CG117" s="375"/>
      <c r="CH117" s="376"/>
      <c r="CI117" s="376"/>
      <c r="CJ117" s="376"/>
      <c r="CK117" s="377"/>
      <c r="CL117" s="375"/>
      <c r="CM117" s="376"/>
      <c r="CN117" s="376"/>
      <c r="CO117" s="376"/>
      <c r="CP117" s="377"/>
      <c r="CQ117" s="375"/>
      <c r="CR117" s="376"/>
      <c r="CS117" s="376"/>
      <c r="CT117" s="376"/>
      <c r="CU117" s="377"/>
      <c r="CV117" s="375"/>
      <c r="CW117" s="376"/>
      <c r="CX117" s="376"/>
      <c r="CY117" s="376"/>
      <c r="CZ117" s="377"/>
      <c r="DA117" s="375"/>
      <c r="DB117" s="376"/>
      <c r="DC117" s="376"/>
      <c r="DD117" s="376"/>
      <c r="DE117" s="377"/>
    </row>
    <row r="118" spans="1:109" x14ac:dyDescent="0.25">
      <c r="B118" s="37"/>
      <c r="C118" s="38"/>
      <c r="D118" s="22">
        <v>1</v>
      </c>
      <c r="E118" s="22">
        <v>2</v>
      </c>
      <c r="F118" s="22">
        <v>3</v>
      </c>
      <c r="G118" s="22">
        <v>4</v>
      </c>
      <c r="H118" s="22">
        <v>5</v>
      </c>
      <c r="I118" s="22">
        <v>1</v>
      </c>
      <c r="J118" s="22">
        <v>2</v>
      </c>
      <c r="K118" s="22">
        <v>3</v>
      </c>
      <c r="L118" s="22">
        <v>4</v>
      </c>
      <c r="M118" s="22">
        <v>5</v>
      </c>
      <c r="N118" s="22">
        <v>1</v>
      </c>
      <c r="O118" s="22">
        <v>2</v>
      </c>
      <c r="P118" s="22">
        <v>3</v>
      </c>
      <c r="Q118" s="22">
        <v>4</v>
      </c>
      <c r="R118" s="22">
        <v>5</v>
      </c>
      <c r="S118" s="22">
        <v>1</v>
      </c>
      <c r="T118" s="22">
        <v>2</v>
      </c>
      <c r="U118" s="22">
        <v>3</v>
      </c>
      <c r="V118" s="22">
        <v>4</v>
      </c>
      <c r="W118" s="22">
        <v>5</v>
      </c>
      <c r="X118" s="22">
        <v>1</v>
      </c>
      <c r="Y118" s="22">
        <v>2</v>
      </c>
      <c r="Z118" s="22">
        <v>3</v>
      </c>
      <c r="AA118" s="22">
        <v>4</v>
      </c>
      <c r="AB118" s="22">
        <v>5</v>
      </c>
      <c r="AC118" s="22">
        <v>1</v>
      </c>
      <c r="AD118" s="22">
        <v>2</v>
      </c>
      <c r="AE118" s="22">
        <v>3</v>
      </c>
      <c r="AF118" s="22">
        <v>4</v>
      </c>
      <c r="AG118" s="22">
        <v>5</v>
      </c>
      <c r="AH118" s="22">
        <v>1</v>
      </c>
      <c r="AI118" s="22">
        <v>2</v>
      </c>
      <c r="AJ118" s="22">
        <v>3</v>
      </c>
      <c r="AK118" s="22">
        <v>4</v>
      </c>
      <c r="AL118" s="22">
        <v>5</v>
      </c>
      <c r="AM118" s="22">
        <v>1</v>
      </c>
      <c r="AN118" s="22">
        <v>2</v>
      </c>
      <c r="AO118" s="22">
        <v>3</v>
      </c>
      <c r="AP118" s="22">
        <v>4</v>
      </c>
      <c r="AQ118" s="22">
        <v>5</v>
      </c>
      <c r="AR118" s="22">
        <v>1</v>
      </c>
      <c r="AS118" s="22">
        <v>2</v>
      </c>
      <c r="AT118" s="22">
        <v>3</v>
      </c>
      <c r="AU118" s="22">
        <v>4</v>
      </c>
      <c r="AV118" s="22">
        <v>5</v>
      </c>
      <c r="AW118" s="22">
        <v>1</v>
      </c>
      <c r="AX118" s="22">
        <v>2</v>
      </c>
      <c r="AY118" s="22">
        <v>3</v>
      </c>
      <c r="AZ118" s="22">
        <v>4</v>
      </c>
      <c r="BA118" s="22">
        <v>5</v>
      </c>
      <c r="BB118" s="52"/>
      <c r="BC118" s="65">
        <v>1</v>
      </c>
      <c r="BD118" s="22">
        <v>2</v>
      </c>
      <c r="BE118" s="22">
        <v>3</v>
      </c>
      <c r="BF118" s="22">
        <v>4</v>
      </c>
      <c r="BG118" s="22">
        <v>5</v>
      </c>
      <c r="BH118" s="22">
        <v>1</v>
      </c>
      <c r="BI118" s="22">
        <v>2</v>
      </c>
      <c r="BJ118" s="22">
        <v>3</v>
      </c>
      <c r="BK118" s="22">
        <v>4</v>
      </c>
      <c r="BL118" s="22">
        <v>5</v>
      </c>
      <c r="BM118" s="22">
        <v>1</v>
      </c>
      <c r="BN118" s="22">
        <v>2</v>
      </c>
      <c r="BO118" s="22">
        <v>3</v>
      </c>
      <c r="BP118" s="22">
        <v>4</v>
      </c>
      <c r="BQ118" s="22">
        <v>5</v>
      </c>
      <c r="BR118" s="22">
        <v>1</v>
      </c>
      <c r="BS118" s="22">
        <v>2</v>
      </c>
      <c r="BT118" s="22">
        <v>3</v>
      </c>
      <c r="BU118" s="22">
        <v>4</v>
      </c>
      <c r="BV118" s="22">
        <v>5</v>
      </c>
      <c r="BW118" s="22">
        <v>1</v>
      </c>
      <c r="BX118" s="22">
        <v>2</v>
      </c>
      <c r="BY118" s="22">
        <v>3</v>
      </c>
      <c r="BZ118" s="22">
        <v>4</v>
      </c>
      <c r="CA118" s="22">
        <v>5</v>
      </c>
      <c r="CB118" s="22">
        <v>1</v>
      </c>
      <c r="CC118" s="22">
        <v>2</v>
      </c>
      <c r="CD118" s="22">
        <v>3</v>
      </c>
      <c r="CE118" s="22">
        <v>4</v>
      </c>
      <c r="CF118" s="22">
        <v>5</v>
      </c>
      <c r="CG118" s="22">
        <v>1</v>
      </c>
      <c r="CH118" s="22">
        <v>2</v>
      </c>
      <c r="CI118" s="22">
        <v>3</v>
      </c>
      <c r="CJ118" s="22">
        <v>4</v>
      </c>
      <c r="CK118" s="22">
        <v>5</v>
      </c>
      <c r="CL118" s="22">
        <v>1</v>
      </c>
      <c r="CM118" s="22">
        <v>2</v>
      </c>
      <c r="CN118" s="22">
        <v>3</v>
      </c>
      <c r="CO118" s="22">
        <v>4</v>
      </c>
      <c r="CP118" s="22">
        <v>5</v>
      </c>
      <c r="CQ118" s="22">
        <v>1</v>
      </c>
      <c r="CR118" s="22">
        <v>2</v>
      </c>
      <c r="CS118" s="22">
        <v>3</v>
      </c>
      <c r="CT118" s="22">
        <v>4</v>
      </c>
      <c r="CU118" s="22">
        <v>5</v>
      </c>
      <c r="CV118" s="22">
        <v>1</v>
      </c>
      <c r="CW118" s="22">
        <v>2</v>
      </c>
      <c r="CX118" s="22">
        <v>3</v>
      </c>
      <c r="CY118" s="22">
        <v>4</v>
      </c>
      <c r="CZ118" s="22">
        <v>5</v>
      </c>
      <c r="DA118" s="22">
        <v>1</v>
      </c>
      <c r="DB118" s="22">
        <v>2</v>
      </c>
      <c r="DC118" s="22">
        <v>3</v>
      </c>
      <c r="DD118" s="64">
        <v>4</v>
      </c>
      <c r="DE118" s="22">
        <v>5</v>
      </c>
    </row>
    <row r="119" spans="1:109" ht="15" customHeight="1" x14ac:dyDescent="0.25">
      <c r="A119" s="386" t="s">
        <v>755</v>
      </c>
      <c r="B119" s="22" t="s">
        <v>703</v>
      </c>
      <c r="C119" s="22"/>
      <c r="D119" s="24"/>
      <c r="E119" s="24"/>
      <c r="F119" s="24"/>
      <c r="G119" s="24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>
        <v>1</v>
      </c>
      <c r="T119" s="6"/>
      <c r="U119" s="6"/>
      <c r="V119" s="6"/>
      <c r="W119" s="6">
        <v>1</v>
      </c>
      <c r="X119" s="6"/>
      <c r="Y119" s="6"/>
      <c r="Z119" s="6">
        <v>1</v>
      </c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>
        <v>1</v>
      </c>
      <c r="AU119" s="6"/>
      <c r="AV119" s="6"/>
      <c r="AW119" s="6"/>
      <c r="AX119" s="6"/>
      <c r="AY119" s="6"/>
      <c r="AZ119" s="6"/>
      <c r="BA119" s="6"/>
      <c r="BB119" s="57"/>
      <c r="BC119" s="28"/>
      <c r="BD119" s="6"/>
      <c r="BE119" s="6"/>
      <c r="BF119" s="29"/>
      <c r="BG119" s="29"/>
      <c r="BH119" s="29"/>
      <c r="BI119" s="29"/>
      <c r="BJ119" s="29"/>
      <c r="BK119" s="29"/>
      <c r="BL119" s="29"/>
      <c r="BM119" s="6"/>
      <c r="BN119" s="6"/>
      <c r="BO119" s="6"/>
      <c r="BP119" s="29"/>
      <c r="BQ119" s="29"/>
      <c r="BR119" s="6"/>
      <c r="BS119" s="6"/>
      <c r="BT119" s="6"/>
      <c r="BU119" s="29"/>
      <c r="BV119" s="29"/>
      <c r="BW119" s="6"/>
      <c r="BX119" s="6"/>
      <c r="BY119" s="6"/>
      <c r="BZ119" s="29"/>
      <c r="CA119" s="29"/>
      <c r="CB119" s="6"/>
      <c r="CC119" s="6"/>
      <c r="CD119" s="6"/>
      <c r="CE119" s="29"/>
      <c r="CF119" s="6"/>
      <c r="CG119" s="6"/>
      <c r="CH119" s="6"/>
      <c r="CI119" s="6"/>
      <c r="CJ119" s="29"/>
      <c r="CK119" s="6"/>
      <c r="CL119" s="6"/>
      <c r="CM119" s="6"/>
      <c r="CN119" s="6"/>
      <c r="CO119" s="6">
        <v>1</v>
      </c>
      <c r="CP119" s="6"/>
      <c r="CQ119" s="6"/>
      <c r="CR119" s="6"/>
      <c r="CS119" s="6"/>
      <c r="CT119" s="6">
        <v>1</v>
      </c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</row>
    <row r="120" spans="1:109" x14ac:dyDescent="0.25">
      <c r="A120" s="386"/>
      <c r="B120" s="22" t="s">
        <v>704</v>
      </c>
      <c r="C120" s="22"/>
      <c r="D120" s="6"/>
      <c r="E120" s="6">
        <v>1</v>
      </c>
      <c r="F120" s="6"/>
      <c r="G120" s="6"/>
      <c r="H120" s="6"/>
      <c r="I120" s="24"/>
      <c r="J120" s="24">
        <v>1</v>
      </c>
      <c r="K120" s="24"/>
      <c r="L120" s="24"/>
      <c r="M120" s="24"/>
      <c r="N120" s="6"/>
      <c r="O120" s="6">
        <v>1</v>
      </c>
      <c r="P120" s="6"/>
      <c r="Q120" s="6"/>
      <c r="R120" s="6"/>
      <c r="S120" s="6">
        <v>1</v>
      </c>
      <c r="T120" s="6">
        <v>1</v>
      </c>
      <c r="U120" s="6"/>
      <c r="V120" s="6"/>
      <c r="W120" s="6"/>
      <c r="X120" s="6"/>
      <c r="Y120" s="6">
        <v>1</v>
      </c>
      <c r="Z120" s="6"/>
      <c r="AA120" s="6"/>
      <c r="AB120" s="6"/>
      <c r="AC120" s="6"/>
      <c r="AD120" s="6">
        <v>1</v>
      </c>
      <c r="AE120" s="6"/>
      <c r="AF120" s="6"/>
      <c r="AG120" s="6"/>
      <c r="AH120" s="6"/>
      <c r="AI120" s="6">
        <v>1</v>
      </c>
      <c r="AJ120" s="6"/>
      <c r="AK120" s="6"/>
      <c r="AL120" s="6"/>
      <c r="AM120" s="6"/>
      <c r="AN120" s="6">
        <v>1</v>
      </c>
      <c r="AO120" s="6"/>
      <c r="AP120" s="6"/>
      <c r="AQ120" s="6"/>
      <c r="AR120" s="6"/>
      <c r="AS120" s="6">
        <v>1</v>
      </c>
      <c r="AT120" s="6"/>
      <c r="AU120" s="6"/>
      <c r="AV120" s="6"/>
      <c r="AW120" s="6"/>
      <c r="AX120" s="6">
        <v>1</v>
      </c>
      <c r="AY120" s="6"/>
      <c r="AZ120" s="6"/>
      <c r="BA120" s="6"/>
      <c r="BB120" s="57"/>
      <c r="BC120" s="28"/>
      <c r="BD120" s="6">
        <v>1</v>
      </c>
      <c r="BE120" s="6"/>
      <c r="BF120" s="29"/>
      <c r="BG120" s="29"/>
      <c r="BH120" s="29"/>
      <c r="BI120" s="29">
        <v>1</v>
      </c>
      <c r="BJ120" s="29"/>
      <c r="BK120" s="29"/>
      <c r="BL120" s="29"/>
      <c r="BM120" s="6"/>
      <c r="BN120" s="6">
        <v>1</v>
      </c>
      <c r="BO120" s="6"/>
      <c r="BP120" s="29"/>
      <c r="BQ120" s="29"/>
      <c r="BR120" s="6"/>
      <c r="BS120" s="6">
        <v>1</v>
      </c>
      <c r="BT120" s="6"/>
      <c r="BU120" s="29"/>
      <c r="BV120" s="29"/>
      <c r="BW120" s="6"/>
      <c r="BX120" s="6">
        <v>1</v>
      </c>
      <c r="BY120" s="6"/>
      <c r="BZ120" s="29"/>
      <c r="CA120" s="29"/>
      <c r="CB120" s="6"/>
      <c r="CC120" s="6">
        <v>1</v>
      </c>
      <c r="CD120" s="6"/>
      <c r="CE120" s="29"/>
      <c r="CF120" s="6"/>
      <c r="CG120" s="6"/>
      <c r="CH120" s="6">
        <v>1</v>
      </c>
      <c r="CI120" s="6"/>
      <c r="CJ120" s="29"/>
      <c r="CK120" s="6"/>
      <c r="CL120" s="6"/>
      <c r="CM120" s="6">
        <v>1</v>
      </c>
      <c r="CN120" s="6"/>
      <c r="CO120" s="6"/>
      <c r="CP120" s="6"/>
      <c r="CQ120" s="6"/>
      <c r="CR120" s="6">
        <v>1</v>
      </c>
      <c r="CS120" s="6">
        <v>1</v>
      </c>
      <c r="CT120" s="6"/>
      <c r="CU120" s="6"/>
      <c r="CV120" s="6"/>
      <c r="CW120" s="6">
        <v>1</v>
      </c>
      <c r="CX120" s="6"/>
      <c r="CY120" s="6"/>
      <c r="CZ120" s="6"/>
      <c r="DA120" s="6"/>
      <c r="DB120" s="6">
        <v>1</v>
      </c>
      <c r="DC120" s="6"/>
      <c r="DD120" s="6"/>
      <c r="DE120" s="6"/>
    </row>
    <row r="121" spans="1:109" x14ac:dyDescent="0.25">
      <c r="A121" s="386"/>
      <c r="B121" s="22" t="s">
        <v>705</v>
      </c>
      <c r="C121" s="22"/>
      <c r="D121" s="6"/>
      <c r="E121" s="6"/>
      <c r="F121" s="6"/>
      <c r="G121" s="6"/>
      <c r="H121" s="6"/>
      <c r="I121" s="6"/>
      <c r="J121" s="6">
        <v>1</v>
      </c>
      <c r="K121" s="6"/>
      <c r="L121" s="6"/>
      <c r="M121" s="6"/>
      <c r="N121" s="24"/>
      <c r="O121" s="24"/>
      <c r="P121" s="24"/>
      <c r="Q121" s="24"/>
      <c r="R121" s="24"/>
      <c r="S121" s="6">
        <v>1</v>
      </c>
      <c r="T121" s="6"/>
      <c r="U121" s="6"/>
      <c r="V121" s="6"/>
      <c r="W121" s="6">
        <v>1</v>
      </c>
      <c r="X121" s="6"/>
      <c r="Y121" s="6"/>
      <c r="Z121" s="6"/>
      <c r="AA121" s="6"/>
      <c r="AB121" s="6"/>
      <c r="AC121" s="6"/>
      <c r="AD121" s="6"/>
      <c r="AE121" s="6"/>
      <c r="AF121" s="6">
        <v>1</v>
      </c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>
        <v>1</v>
      </c>
      <c r="BA121" s="6"/>
      <c r="BB121" s="57"/>
      <c r="BC121" s="28"/>
      <c r="BD121" s="6"/>
      <c r="BE121" s="6"/>
      <c r="BF121" s="29"/>
      <c r="BG121" s="29"/>
      <c r="BH121" s="29"/>
      <c r="BI121" s="29"/>
      <c r="BJ121" s="29"/>
      <c r="BK121" s="29"/>
      <c r="BL121" s="29"/>
      <c r="BM121" s="6"/>
      <c r="BN121" s="6"/>
      <c r="BO121" s="6"/>
      <c r="BP121" s="29"/>
      <c r="BQ121" s="29"/>
      <c r="BR121" s="6"/>
      <c r="BS121" s="6"/>
      <c r="BT121" s="6"/>
      <c r="BU121" s="29"/>
      <c r="BV121" s="29"/>
      <c r="BW121" s="6"/>
      <c r="BX121" s="6"/>
      <c r="BY121" s="6"/>
      <c r="BZ121" s="29"/>
      <c r="CA121" s="29"/>
      <c r="CB121" s="6"/>
      <c r="CC121" s="6"/>
      <c r="CD121" s="6"/>
      <c r="CE121" s="29"/>
      <c r="CF121" s="6"/>
      <c r="CG121" s="6"/>
      <c r="CH121" s="6">
        <v>1</v>
      </c>
      <c r="CI121" s="6"/>
      <c r="CJ121" s="29"/>
      <c r="CK121" s="6"/>
      <c r="CL121" s="6"/>
      <c r="CM121" s="6"/>
      <c r="CN121" s="6"/>
      <c r="CO121" s="6"/>
      <c r="CP121" s="6"/>
      <c r="CQ121" s="6">
        <v>1</v>
      </c>
      <c r="CR121" s="6"/>
      <c r="CS121" s="6">
        <v>1</v>
      </c>
      <c r="CT121" s="6"/>
      <c r="CU121" s="6"/>
      <c r="CV121" s="6"/>
      <c r="CW121" s="6"/>
      <c r="CX121" s="6"/>
      <c r="CY121" s="6">
        <v>1</v>
      </c>
      <c r="CZ121" s="6"/>
      <c r="DA121" s="6"/>
      <c r="DB121" s="6"/>
      <c r="DC121" s="6"/>
      <c r="DD121" s="6"/>
      <c r="DE121" s="6"/>
    </row>
    <row r="122" spans="1:109" x14ac:dyDescent="0.25">
      <c r="A122" s="386"/>
      <c r="B122" s="22" t="s">
        <v>706</v>
      </c>
      <c r="C122" s="22"/>
      <c r="D122" s="6">
        <v>1</v>
      </c>
      <c r="E122" s="6"/>
      <c r="F122" s="6"/>
      <c r="G122" s="6"/>
      <c r="H122" s="6"/>
      <c r="I122" s="6"/>
      <c r="J122" s="6"/>
      <c r="K122" s="6"/>
      <c r="L122" s="6"/>
      <c r="M122" s="6"/>
      <c r="N122" s="6">
        <v>1</v>
      </c>
      <c r="O122" s="6"/>
      <c r="P122" s="6"/>
      <c r="Q122" s="6"/>
      <c r="R122" s="6"/>
      <c r="S122" s="24">
        <v>1</v>
      </c>
      <c r="T122" s="24"/>
      <c r="U122" s="24">
        <v>1</v>
      </c>
      <c r="V122" s="24">
        <v>1</v>
      </c>
      <c r="W122" s="24"/>
      <c r="X122" s="6">
        <v>1</v>
      </c>
      <c r="Y122" s="6"/>
      <c r="Z122" s="6">
        <v>1</v>
      </c>
      <c r="AA122" s="6">
        <v>1</v>
      </c>
      <c r="AB122" s="6"/>
      <c r="AC122" s="6">
        <v>1</v>
      </c>
      <c r="AD122" s="6"/>
      <c r="AE122" s="6"/>
      <c r="AF122" s="6"/>
      <c r="AG122" s="6"/>
      <c r="AH122" s="6">
        <v>1</v>
      </c>
      <c r="AI122" s="6"/>
      <c r="AJ122" s="6"/>
      <c r="AK122" s="6"/>
      <c r="AL122" s="6"/>
      <c r="AM122" s="6">
        <v>1</v>
      </c>
      <c r="AN122" s="6"/>
      <c r="AO122" s="6"/>
      <c r="AP122" s="6"/>
      <c r="AQ122" s="6"/>
      <c r="AR122" s="6">
        <v>1</v>
      </c>
      <c r="AS122" s="6"/>
      <c r="AT122" s="6">
        <v>1</v>
      </c>
      <c r="AU122" s="6">
        <v>1</v>
      </c>
      <c r="AV122" s="6"/>
      <c r="AW122" s="6"/>
      <c r="AX122" s="6"/>
      <c r="AY122" s="6">
        <v>1</v>
      </c>
      <c r="AZ122" s="6">
        <v>1</v>
      </c>
      <c r="BA122" s="6"/>
      <c r="BB122" s="57"/>
      <c r="BC122" s="28"/>
      <c r="BD122" s="6"/>
      <c r="BE122" s="6"/>
      <c r="BF122" s="29"/>
      <c r="BG122" s="29"/>
      <c r="BH122" s="29"/>
      <c r="BI122" s="29"/>
      <c r="BJ122" s="29"/>
      <c r="BK122" s="29"/>
      <c r="BL122" s="29"/>
      <c r="BM122" s="6"/>
      <c r="BN122" s="6"/>
      <c r="BO122" s="6"/>
      <c r="BP122" s="29"/>
      <c r="BQ122" s="29"/>
      <c r="BR122" s="6"/>
      <c r="BS122" s="6"/>
      <c r="BT122" s="6"/>
      <c r="BU122" s="29"/>
      <c r="BV122" s="29"/>
      <c r="BW122" s="6"/>
      <c r="BX122" s="6"/>
      <c r="BY122" s="6"/>
      <c r="BZ122" s="29"/>
      <c r="CA122" s="29"/>
      <c r="CB122" s="6"/>
      <c r="CC122" s="6"/>
      <c r="CD122" s="6"/>
      <c r="CE122" s="29"/>
      <c r="CF122" s="6"/>
      <c r="CG122" s="6"/>
      <c r="CH122" s="6"/>
      <c r="CI122" s="6"/>
      <c r="CJ122" s="29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</row>
    <row r="123" spans="1:109" x14ac:dyDescent="0.25">
      <c r="A123" s="386"/>
      <c r="B123" s="22" t="s">
        <v>707</v>
      </c>
      <c r="C123" s="22"/>
      <c r="D123" s="6"/>
      <c r="E123" s="6">
        <v>1</v>
      </c>
      <c r="F123" s="6"/>
      <c r="G123" s="6"/>
      <c r="H123" s="6"/>
      <c r="I123" s="6"/>
      <c r="J123" s="6">
        <v>1</v>
      </c>
      <c r="K123" s="6"/>
      <c r="L123" s="6"/>
      <c r="M123" s="6"/>
      <c r="N123" s="6"/>
      <c r="O123" s="6">
        <v>1</v>
      </c>
      <c r="P123" s="6">
        <v>1</v>
      </c>
      <c r="Q123" s="6"/>
      <c r="R123" s="6"/>
      <c r="S123" s="6">
        <v>1</v>
      </c>
      <c r="T123" s="6">
        <v>1</v>
      </c>
      <c r="U123" s="6"/>
      <c r="V123" s="6"/>
      <c r="W123" s="6">
        <v>1</v>
      </c>
      <c r="X123" s="24"/>
      <c r="Y123" s="24">
        <v>1</v>
      </c>
      <c r="Z123" s="24"/>
      <c r="AA123" s="24"/>
      <c r="AB123" s="24"/>
      <c r="AC123" s="6"/>
      <c r="AD123" s="6">
        <v>1</v>
      </c>
      <c r="AE123" s="6"/>
      <c r="AF123" s="6"/>
      <c r="AG123" s="6"/>
      <c r="AH123" s="6"/>
      <c r="AI123" s="6">
        <v>1</v>
      </c>
      <c r="AJ123" s="6"/>
      <c r="AK123" s="6"/>
      <c r="AL123" s="6"/>
      <c r="AM123" s="6"/>
      <c r="AN123" s="6">
        <v>1</v>
      </c>
      <c r="AO123" s="6"/>
      <c r="AP123" s="6"/>
      <c r="AQ123" s="6"/>
      <c r="AR123" s="6"/>
      <c r="AS123" s="6">
        <v>1</v>
      </c>
      <c r="AT123" s="6"/>
      <c r="AU123" s="6"/>
      <c r="AV123" s="6"/>
      <c r="AW123" s="6"/>
      <c r="AX123" s="6">
        <v>1</v>
      </c>
      <c r="AY123" s="6"/>
      <c r="AZ123" s="6"/>
      <c r="BA123" s="6"/>
      <c r="BB123" s="57"/>
      <c r="BC123" s="28"/>
      <c r="BD123" s="6">
        <v>1</v>
      </c>
      <c r="BE123" s="6"/>
      <c r="BF123" s="29"/>
      <c r="BG123" s="29"/>
      <c r="BH123" s="29"/>
      <c r="BI123" s="29">
        <v>1</v>
      </c>
      <c r="BJ123" s="29"/>
      <c r="BK123" s="29"/>
      <c r="BL123" s="29"/>
      <c r="BM123" s="6"/>
      <c r="BN123" s="6">
        <v>1</v>
      </c>
      <c r="BO123" s="6"/>
      <c r="BP123" s="29"/>
      <c r="BQ123" s="29"/>
      <c r="BR123" s="6"/>
      <c r="BS123" s="6">
        <v>1</v>
      </c>
      <c r="BT123" s="6"/>
      <c r="BU123" s="29"/>
      <c r="BV123" s="29"/>
      <c r="BW123" s="6"/>
      <c r="BX123" s="6">
        <v>1</v>
      </c>
      <c r="BY123" s="6"/>
      <c r="BZ123" s="29"/>
      <c r="CA123" s="29"/>
      <c r="CB123" s="6"/>
      <c r="CC123" s="6">
        <v>1</v>
      </c>
      <c r="CD123" s="6"/>
      <c r="CE123" s="29"/>
      <c r="CF123" s="6"/>
      <c r="CG123" s="6"/>
      <c r="CH123" s="6">
        <v>1</v>
      </c>
      <c r="CI123" s="6"/>
      <c r="CJ123" s="29"/>
      <c r="CK123" s="6"/>
      <c r="CL123" s="6"/>
      <c r="CM123" s="6">
        <v>1</v>
      </c>
      <c r="CN123" s="6"/>
      <c r="CO123" s="6"/>
      <c r="CP123" s="6"/>
      <c r="CQ123" s="6"/>
      <c r="CR123" s="6">
        <v>1</v>
      </c>
      <c r="CS123" s="6"/>
      <c r="CT123" s="6">
        <v>1</v>
      </c>
      <c r="CU123" s="6"/>
      <c r="CV123" s="6"/>
      <c r="CW123" s="6">
        <v>1</v>
      </c>
      <c r="CX123" s="6"/>
      <c r="CY123" s="6"/>
      <c r="CZ123" s="6"/>
      <c r="DA123" s="6"/>
      <c r="DB123" s="6">
        <v>1</v>
      </c>
      <c r="DC123" s="6"/>
      <c r="DD123" s="6"/>
      <c r="DE123" s="6"/>
    </row>
    <row r="124" spans="1:109" x14ac:dyDescent="0.25">
      <c r="A124" s="386"/>
      <c r="B124" s="22" t="s">
        <v>708</v>
      </c>
      <c r="C124" s="2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>
        <v>1</v>
      </c>
      <c r="T124" s="6"/>
      <c r="U124" s="6"/>
      <c r="V124" s="6"/>
      <c r="W124" s="6"/>
      <c r="X124" s="6"/>
      <c r="Y124" s="6"/>
      <c r="Z124" s="6">
        <v>1</v>
      </c>
      <c r="AA124" s="6"/>
      <c r="AB124" s="6"/>
      <c r="AC124" s="24"/>
      <c r="AD124" s="24"/>
      <c r="AE124" s="24"/>
      <c r="AF124" s="24"/>
      <c r="AG124" s="24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>
        <v>1</v>
      </c>
      <c r="AU124" s="6"/>
      <c r="AV124" s="6"/>
      <c r="AW124" s="6"/>
      <c r="AX124" s="6"/>
      <c r="AY124" s="6"/>
      <c r="AZ124" s="6">
        <v>1</v>
      </c>
      <c r="BA124" s="6"/>
      <c r="BB124" s="57"/>
      <c r="BC124" s="28"/>
      <c r="BD124" s="6"/>
      <c r="BE124" s="6"/>
      <c r="BF124" s="29">
        <v>1</v>
      </c>
      <c r="BG124" s="29"/>
      <c r="BH124" s="29"/>
      <c r="BI124" s="29"/>
      <c r="BJ124" s="29"/>
      <c r="BK124" s="29"/>
      <c r="BL124" s="29"/>
      <c r="BM124" s="6"/>
      <c r="BN124" s="6">
        <v>1</v>
      </c>
      <c r="BO124" s="6"/>
      <c r="BP124" s="29"/>
      <c r="BQ124" s="29"/>
      <c r="BR124" s="6"/>
      <c r="BS124" s="6"/>
      <c r="BT124" s="6"/>
      <c r="BU124" s="29"/>
      <c r="BV124" s="29"/>
      <c r="BW124" s="6"/>
      <c r="BX124" s="6"/>
      <c r="BY124" s="6"/>
      <c r="BZ124" s="29"/>
      <c r="CA124" s="29"/>
      <c r="CB124" s="6"/>
      <c r="CC124" s="6"/>
      <c r="CD124" s="6"/>
      <c r="CE124" s="29"/>
      <c r="CF124" s="6"/>
      <c r="CG124" s="6"/>
      <c r="CH124" s="6"/>
      <c r="CI124" s="6"/>
      <c r="CJ124" s="29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</row>
    <row r="125" spans="1:109" x14ac:dyDescent="0.25">
      <c r="A125" s="386"/>
      <c r="B125" s="22" t="s">
        <v>709</v>
      </c>
      <c r="C125" s="2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>
        <v>1</v>
      </c>
      <c r="T125" s="6"/>
      <c r="U125" s="6"/>
      <c r="V125" s="6"/>
      <c r="W125" s="6">
        <v>1</v>
      </c>
      <c r="X125" s="6"/>
      <c r="Y125" s="6"/>
      <c r="Z125" s="6">
        <v>1</v>
      </c>
      <c r="AA125" s="6"/>
      <c r="AB125" s="6"/>
      <c r="AC125" s="6"/>
      <c r="AD125" s="6"/>
      <c r="AE125" s="6"/>
      <c r="AF125" s="6"/>
      <c r="AG125" s="6"/>
      <c r="AH125" s="24"/>
      <c r="AI125" s="24"/>
      <c r="AJ125" s="24"/>
      <c r="AK125" s="24"/>
      <c r="AL125" s="24"/>
      <c r="AM125" s="6"/>
      <c r="AN125" s="6"/>
      <c r="AO125" s="6"/>
      <c r="AP125" s="6"/>
      <c r="AQ125" s="6"/>
      <c r="AR125" s="6"/>
      <c r="AS125" s="6"/>
      <c r="AT125" s="6">
        <v>1</v>
      </c>
      <c r="AU125" s="6"/>
      <c r="AV125" s="6"/>
      <c r="AW125" s="6"/>
      <c r="AX125" s="6"/>
      <c r="AY125" s="6"/>
      <c r="AZ125" s="6"/>
      <c r="BA125" s="6"/>
      <c r="BB125" s="57"/>
      <c r="BC125" s="28"/>
      <c r="BD125" s="6"/>
      <c r="BE125" s="6"/>
      <c r="BF125" s="29"/>
      <c r="BG125" s="29"/>
      <c r="BH125" s="29"/>
      <c r="BI125" s="29"/>
      <c r="BJ125" s="29"/>
      <c r="BK125" s="29"/>
      <c r="BL125" s="29"/>
      <c r="BM125" s="6"/>
      <c r="BN125" s="6"/>
      <c r="BO125" s="6"/>
      <c r="BP125" s="29"/>
      <c r="BQ125" s="29"/>
      <c r="BR125" s="6"/>
      <c r="BS125" s="6"/>
      <c r="BT125" s="6"/>
      <c r="BU125" s="29"/>
      <c r="BV125" s="29"/>
      <c r="BW125" s="6"/>
      <c r="BX125" s="6"/>
      <c r="BY125" s="6"/>
      <c r="BZ125" s="29"/>
      <c r="CA125" s="29"/>
      <c r="CB125" s="6"/>
      <c r="CC125" s="6"/>
      <c r="CD125" s="6"/>
      <c r="CE125" s="29">
        <v>1</v>
      </c>
      <c r="CF125" s="6"/>
      <c r="CG125" s="6"/>
      <c r="CH125" s="6"/>
      <c r="CI125" s="6"/>
      <c r="CJ125" s="29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</row>
    <row r="126" spans="1:109" x14ac:dyDescent="0.25">
      <c r="A126" s="386"/>
      <c r="B126" s="22" t="s">
        <v>710</v>
      </c>
      <c r="C126" s="22"/>
      <c r="D126" s="6"/>
      <c r="E126" s="6"/>
      <c r="F126" s="6"/>
      <c r="G126" s="6">
        <v>1</v>
      </c>
      <c r="H126" s="6"/>
      <c r="I126" s="6"/>
      <c r="J126" s="6"/>
      <c r="K126" s="6"/>
      <c r="L126" s="6">
        <v>1</v>
      </c>
      <c r="M126" s="6"/>
      <c r="N126" s="6"/>
      <c r="O126" s="6"/>
      <c r="P126" s="6"/>
      <c r="Q126" s="6">
        <v>1</v>
      </c>
      <c r="R126" s="6"/>
      <c r="S126" s="6"/>
      <c r="T126" s="6"/>
      <c r="U126" s="6"/>
      <c r="V126" s="6">
        <v>1</v>
      </c>
      <c r="W126" s="6"/>
      <c r="X126" s="6"/>
      <c r="Y126" s="6"/>
      <c r="Z126" s="6"/>
      <c r="AA126" s="6">
        <v>1</v>
      </c>
      <c r="AB126" s="6"/>
      <c r="AC126" s="6"/>
      <c r="AD126" s="6"/>
      <c r="AE126" s="6"/>
      <c r="AF126" s="6">
        <v>1</v>
      </c>
      <c r="AG126" s="6"/>
      <c r="AH126" s="6"/>
      <c r="AI126" s="6"/>
      <c r="AJ126" s="6"/>
      <c r="AK126" s="6">
        <v>1</v>
      </c>
      <c r="AL126" s="6"/>
      <c r="AM126" s="24"/>
      <c r="AN126" s="24"/>
      <c r="AO126" s="24"/>
      <c r="AP126" s="24">
        <v>1</v>
      </c>
      <c r="AQ126" s="24"/>
      <c r="AR126" s="6"/>
      <c r="AS126" s="6"/>
      <c r="AT126" s="6"/>
      <c r="AU126" s="6">
        <v>1</v>
      </c>
      <c r="AV126" s="6"/>
      <c r="AW126" s="6"/>
      <c r="AX126" s="6"/>
      <c r="AY126" s="6"/>
      <c r="AZ126" s="6">
        <v>1</v>
      </c>
      <c r="BA126" s="6"/>
      <c r="BB126" s="57"/>
      <c r="BC126" s="28"/>
      <c r="BD126" s="6"/>
      <c r="BE126" s="6"/>
      <c r="BF126" s="29">
        <v>1</v>
      </c>
      <c r="BG126" s="29"/>
      <c r="BH126" s="29"/>
      <c r="BI126" s="29"/>
      <c r="BJ126" s="29"/>
      <c r="BK126" s="29">
        <v>1</v>
      </c>
      <c r="BL126" s="29"/>
      <c r="BM126" s="6"/>
      <c r="BN126" s="6"/>
      <c r="BO126" s="6"/>
      <c r="BP126" s="29">
        <v>1</v>
      </c>
      <c r="BQ126" s="29"/>
      <c r="BR126" s="6"/>
      <c r="BS126" s="6"/>
      <c r="BT126" s="6"/>
      <c r="BU126" s="29">
        <v>1</v>
      </c>
      <c r="BV126" s="29"/>
      <c r="BW126" s="6"/>
      <c r="BX126" s="6"/>
      <c r="BY126" s="6"/>
      <c r="BZ126" s="29">
        <v>1</v>
      </c>
      <c r="CA126" s="29"/>
      <c r="CB126" s="6"/>
      <c r="CC126" s="6"/>
      <c r="CD126" s="6"/>
      <c r="CE126" s="29">
        <v>1</v>
      </c>
      <c r="CF126" s="6"/>
      <c r="CG126" s="6"/>
      <c r="CH126" s="6"/>
      <c r="CI126" s="6"/>
      <c r="CJ126" s="29">
        <v>1</v>
      </c>
      <c r="CK126" s="6"/>
      <c r="CL126" s="6"/>
      <c r="CM126" s="6"/>
      <c r="CN126" s="6"/>
      <c r="CO126" s="6">
        <v>1</v>
      </c>
      <c r="CP126" s="6"/>
      <c r="CQ126" s="6"/>
      <c r="CR126" s="6"/>
      <c r="CS126" s="6"/>
      <c r="CT126" s="6">
        <v>1</v>
      </c>
      <c r="CU126" s="6"/>
      <c r="CV126" s="6"/>
      <c r="CW126" s="6"/>
      <c r="CX126" s="6"/>
      <c r="CY126" s="6">
        <v>1</v>
      </c>
      <c r="CZ126" s="6"/>
      <c r="DA126" s="6"/>
      <c r="DB126" s="6"/>
      <c r="DC126" s="6"/>
      <c r="DD126" s="6">
        <v>1</v>
      </c>
      <c r="DE126" s="6"/>
    </row>
    <row r="127" spans="1:109" x14ac:dyDescent="0.25">
      <c r="A127" s="386"/>
      <c r="B127" s="22" t="s">
        <v>711</v>
      </c>
      <c r="C127" s="2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>
        <v>1</v>
      </c>
      <c r="T127" s="6"/>
      <c r="U127" s="6"/>
      <c r="V127" s="6">
        <v>1</v>
      </c>
      <c r="W127" s="6"/>
      <c r="X127" s="6"/>
      <c r="Y127" s="6"/>
      <c r="Z127" s="6">
        <v>1</v>
      </c>
      <c r="AA127" s="6">
        <v>1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>
        <v>1</v>
      </c>
      <c r="AL127" s="6"/>
      <c r="AM127" s="6"/>
      <c r="AN127" s="6"/>
      <c r="AO127" s="6"/>
      <c r="AP127" s="6">
        <v>1</v>
      </c>
      <c r="AQ127" s="6"/>
      <c r="AR127" s="24"/>
      <c r="AS127" s="24"/>
      <c r="AT127" s="24">
        <v>1</v>
      </c>
      <c r="AU127" s="24">
        <v>1</v>
      </c>
      <c r="AV127" s="24"/>
      <c r="AW127" s="6"/>
      <c r="AX127" s="6"/>
      <c r="AY127" s="6"/>
      <c r="AZ127" s="6"/>
      <c r="BA127" s="6"/>
      <c r="BB127" s="57"/>
      <c r="BC127" s="28"/>
      <c r="BD127" s="6"/>
      <c r="BE127" s="6"/>
      <c r="BF127" s="29"/>
      <c r="BG127" s="29"/>
      <c r="BH127" s="29"/>
      <c r="BI127" s="29"/>
      <c r="BJ127" s="29"/>
      <c r="BK127" s="29"/>
      <c r="BL127" s="29"/>
      <c r="BM127" s="6"/>
      <c r="BN127" s="6">
        <v>1</v>
      </c>
      <c r="BO127" s="6"/>
      <c r="BP127" s="29"/>
      <c r="BQ127" s="29"/>
      <c r="BR127" s="6"/>
      <c r="BS127" s="6"/>
      <c r="BT127" s="6"/>
      <c r="BU127" s="29"/>
      <c r="BV127" s="29"/>
      <c r="BW127" s="6"/>
      <c r="BX127" s="6"/>
      <c r="BY127" s="6"/>
      <c r="BZ127" s="29"/>
      <c r="CA127" s="29"/>
      <c r="CB127" s="6"/>
      <c r="CC127" s="6"/>
      <c r="CD127" s="6"/>
      <c r="CE127" s="29"/>
      <c r="CF127" s="6"/>
      <c r="CG127" s="6"/>
      <c r="CH127" s="6"/>
      <c r="CI127" s="6"/>
      <c r="CJ127" s="29"/>
      <c r="CK127" s="6"/>
      <c r="CL127" s="6"/>
      <c r="CM127" s="6"/>
      <c r="CN127" s="6"/>
      <c r="CO127" s="6"/>
      <c r="CP127" s="6"/>
      <c r="CQ127" s="6"/>
      <c r="CR127" s="6"/>
      <c r="CS127" s="6">
        <v>1</v>
      </c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>
        <v>1</v>
      </c>
      <c r="DE127" s="6"/>
    </row>
    <row r="128" spans="1:109" x14ac:dyDescent="0.25">
      <c r="A128" s="386"/>
      <c r="B128" s="22" t="s">
        <v>712</v>
      </c>
      <c r="C128" s="22"/>
      <c r="D128" s="6"/>
      <c r="E128" s="6"/>
      <c r="F128" s="6"/>
      <c r="G128" s="6"/>
      <c r="H128" s="6"/>
      <c r="I128" s="6"/>
      <c r="J128" s="6">
        <v>1</v>
      </c>
      <c r="K128" s="6"/>
      <c r="L128" s="6"/>
      <c r="M128" s="6"/>
      <c r="N128" s="6"/>
      <c r="O128" s="6"/>
      <c r="P128" s="6"/>
      <c r="Q128" s="6"/>
      <c r="R128" s="6"/>
      <c r="S128" s="6">
        <v>1</v>
      </c>
      <c r="T128" s="6">
        <v>1</v>
      </c>
      <c r="U128" s="6"/>
      <c r="V128" s="6">
        <v>1</v>
      </c>
      <c r="W128" s="6">
        <v>1</v>
      </c>
      <c r="X128" s="6">
        <v>1</v>
      </c>
      <c r="Y128" s="6"/>
      <c r="Z128" s="6"/>
      <c r="AA128" s="6">
        <v>1</v>
      </c>
      <c r="AB128" s="6"/>
      <c r="AC128" s="6"/>
      <c r="AD128" s="6"/>
      <c r="AE128" s="6"/>
      <c r="AF128" s="6"/>
      <c r="AG128" s="6"/>
      <c r="AH128" s="6"/>
      <c r="AI128" s="6"/>
      <c r="AJ128" s="6">
        <v>1</v>
      </c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24"/>
      <c r="AX128" s="24"/>
      <c r="AY128" s="24"/>
      <c r="AZ128" s="24"/>
      <c r="BA128" s="24"/>
      <c r="BB128" s="57"/>
      <c r="BC128" s="28"/>
      <c r="BD128" s="6"/>
      <c r="BE128" s="6"/>
      <c r="BF128" s="29"/>
      <c r="BG128" s="29"/>
      <c r="BH128" s="29"/>
      <c r="BI128" s="29"/>
      <c r="BJ128" s="29"/>
      <c r="BK128" s="29"/>
      <c r="BL128" s="29"/>
      <c r="BM128" s="6"/>
      <c r="BN128" s="6"/>
      <c r="BO128" s="6"/>
      <c r="BP128" s="29"/>
      <c r="BQ128" s="29"/>
      <c r="BR128" s="6"/>
      <c r="BS128" s="6"/>
      <c r="BT128" s="6"/>
      <c r="BU128" s="29"/>
      <c r="BV128" s="29"/>
      <c r="BW128" s="6"/>
      <c r="BX128" s="6"/>
      <c r="BY128" s="6"/>
      <c r="BZ128" s="29"/>
      <c r="CA128" s="29"/>
      <c r="CB128" s="6"/>
      <c r="CC128" s="6"/>
      <c r="CD128" s="6"/>
      <c r="CE128" s="29"/>
      <c r="CF128" s="6"/>
      <c r="CG128" s="6"/>
      <c r="CH128" s="6">
        <v>1</v>
      </c>
      <c r="CI128" s="6"/>
      <c r="CJ128" s="29"/>
      <c r="CK128" s="6"/>
      <c r="CL128" s="6"/>
      <c r="CM128" s="6"/>
      <c r="CN128" s="6"/>
      <c r="CO128" s="6"/>
      <c r="CP128" s="6"/>
      <c r="CQ128" s="6"/>
      <c r="CR128" s="6"/>
      <c r="CS128" s="6">
        <v>1</v>
      </c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</row>
    <row r="129" spans="1:109" x14ac:dyDescent="0.25">
      <c r="A129" s="386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</row>
    <row r="130" spans="1:109" x14ac:dyDescent="0.25">
      <c r="A130" s="386"/>
      <c r="B130" s="22" t="s">
        <v>713</v>
      </c>
      <c r="C130" s="2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>
        <v>1</v>
      </c>
      <c r="T130" s="6"/>
      <c r="U130" s="6"/>
      <c r="V130" s="6"/>
      <c r="W130" s="6"/>
      <c r="X130" s="6">
        <v>1</v>
      </c>
      <c r="Y130" s="6"/>
      <c r="Z130" s="6"/>
      <c r="AA130" s="6">
        <v>1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>
        <v>1</v>
      </c>
      <c r="AV130" s="6"/>
      <c r="AW130" s="6"/>
      <c r="AX130" s="6"/>
      <c r="AY130" s="6"/>
      <c r="AZ130" s="6"/>
      <c r="BA130" s="6"/>
      <c r="BB130" s="57"/>
      <c r="BC130" s="27"/>
      <c r="BD130" s="24"/>
      <c r="BE130" s="24"/>
      <c r="BF130" s="24"/>
      <c r="BG130" s="24"/>
      <c r="BH130" s="46"/>
      <c r="BI130" s="46"/>
      <c r="BJ130" s="46"/>
      <c r="BK130" s="46"/>
      <c r="BL130" s="46"/>
      <c r="BM130" s="6"/>
      <c r="BN130" s="6">
        <v>1</v>
      </c>
      <c r="BO130" s="6"/>
      <c r="BP130" s="6">
        <v>1</v>
      </c>
      <c r="BQ130" s="6">
        <v>1</v>
      </c>
      <c r="BR130" s="28"/>
      <c r="BS130" s="6"/>
      <c r="BT130" s="6"/>
      <c r="BU130" s="6"/>
      <c r="BV130" s="6"/>
      <c r="BW130" s="28"/>
      <c r="BX130" s="6"/>
      <c r="BY130" s="6"/>
      <c r="BZ130" s="6"/>
      <c r="CA130" s="6"/>
      <c r="CB130" s="28"/>
      <c r="CC130" s="6"/>
      <c r="CD130" s="6"/>
      <c r="CE130" s="6">
        <v>1</v>
      </c>
      <c r="CF130" s="28"/>
      <c r="CG130" s="6"/>
      <c r="CH130" s="6"/>
      <c r="CI130" s="6"/>
      <c r="CJ130" s="40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>
        <v>1</v>
      </c>
      <c r="DE130" s="6"/>
    </row>
    <row r="131" spans="1:109" x14ac:dyDescent="0.25">
      <c r="A131" s="386"/>
      <c r="B131" s="22" t="s">
        <v>714</v>
      </c>
      <c r="C131" s="22"/>
      <c r="D131" s="6"/>
      <c r="E131" s="6"/>
      <c r="F131" s="6"/>
      <c r="G131" s="6">
        <v>1</v>
      </c>
      <c r="H131" s="6"/>
      <c r="I131" s="6"/>
      <c r="J131" s="6">
        <v>1</v>
      </c>
      <c r="K131" s="6"/>
      <c r="L131" s="6">
        <v>1</v>
      </c>
      <c r="M131" s="6"/>
      <c r="N131" s="6"/>
      <c r="O131" s="6"/>
      <c r="P131" s="6"/>
      <c r="Q131" s="6"/>
      <c r="R131" s="6"/>
      <c r="S131" s="6">
        <v>1</v>
      </c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57"/>
      <c r="BC131" s="28"/>
      <c r="BD131" s="6">
        <v>1</v>
      </c>
      <c r="BE131" s="6"/>
      <c r="BF131" s="6">
        <v>1</v>
      </c>
      <c r="BG131" s="6"/>
      <c r="BH131" s="24"/>
      <c r="BI131" s="24">
        <v>1</v>
      </c>
      <c r="BJ131" s="24"/>
      <c r="BK131" s="24"/>
      <c r="BL131" s="24">
        <v>1</v>
      </c>
      <c r="BM131" s="46"/>
      <c r="BN131" s="46">
        <v>1</v>
      </c>
      <c r="BO131" s="46"/>
      <c r="BP131" s="46"/>
      <c r="BQ131" s="46">
        <v>1</v>
      </c>
      <c r="BR131" s="6"/>
      <c r="BS131" s="6">
        <v>1</v>
      </c>
      <c r="BT131" s="6"/>
      <c r="BU131" s="6">
        <v>1</v>
      </c>
      <c r="BV131" s="6"/>
      <c r="BW131" s="6"/>
      <c r="BX131" s="6"/>
      <c r="BY131" s="6">
        <v>1</v>
      </c>
      <c r="BZ131" s="6"/>
      <c r="CA131" s="6"/>
      <c r="CB131" s="6"/>
      <c r="CC131" s="6"/>
      <c r="CD131" s="6"/>
      <c r="CE131" s="6">
        <v>1</v>
      </c>
      <c r="CF131" s="6"/>
      <c r="CG131" s="6"/>
      <c r="CH131" s="6"/>
      <c r="CI131" s="6"/>
      <c r="CJ131" s="29"/>
      <c r="CK131" s="6"/>
      <c r="CL131" s="6"/>
      <c r="CM131" s="6"/>
      <c r="CN131" s="6"/>
      <c r="CO131" s="6">
        <v>1</v>
      </c>
      <c r="CP131" s="6"/>
      <c r="CQ131" s="6"/>
      <c r="CR131" s="6"/>
      <c r="CS131" s="6">
        <v>1</v>
      </c>
      <c r="CT131" s="6">
        <v>1</v>
      </c>
      <c r="CU131" s="6"/>
      <c r="CV131" s="6"/>
      <c r="CW131" s="6"/>
      <c r="CX131" s="6"/>
      <c r="CY131" s="6"/>
      <c r="CZ131" s="6"/>
      <c r="DA131" s="6"/>
      <c r="DB131" s="6"/>
      <c r="DC131" s="6"/>
      <c r="DD131" s="6">
        <v>1</v>
      </c>
      <c r="DE131" s="6"/>
    </row>
    <row r="132" spans="1:109" x14ac:dyDescent="0.25">
      <c r="A132" s="386"/>
      <c r="B132" s="22" t="s">
        <v>715</v>
      </c>
      <c r="C132" s="2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>
        <v>1</v>
      </c>
      <c r="T132" s="6"/>
      <c r="U132" s="6"/>
      <c r="V132" s="6"/>
      <c r="W132" s="6"/>
      <c r="X132" s="6"/>
      <c r="Y132" s="6"/>
      <c r="Z132" s="6">
        <v>1</v>
      </c>
      <c r="AA132" s="6">
        <v>1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>
        <v>1</v>
      </c>
      <c r="AL132" s="6"/>
      <c r="AM132" s="6"/>
      <c r="AN132" s="6"/>
      <c r="AO132" s="6"/>
      <c r="AP132" s="6"/>
      <c r="AQ132" s="6"/>
      <c r="AR132" s="6"/>
      <c r="AS132" s="6"/>
      <c r="AT132" s="6"/>
      <c r="AU132" s="6">
        <v>1</v>
      </c>
      <c r="AV132" s="6"/>
      <c r="AW132" s="6"/>
      <c r="AX132" s="6"/>
      <c r="AY132" s="6"/>
      <c r="AZ132" s="6"/>
      <c r="BA132" s="6"/>
      <c r="BB132" s="57"/>
      <c r="BC132" s="28"/>
      <c r="BD132" s="6"/>
      <c r="BE132" s="6">
        <v>1</v>
      </c>
      <c r="BF132" s="6"/>
      <c r="BG132" s="6"/>
      <c r="BH132" s="6"/>
      <c r="BI132" s="6"/>
      <c r="BJ132" s="6"/>
      <c r="BK132" s="6"/>
      <c r="BL132" s="6">
        <v>1</v>
      </c>
      <c r="BM132" s="24"/>
      <c r="BN132" s="24">
        <v>1</v>
      </c>
      <c r="BO132" s="24"/>
      <c r="BP132" s="24"/>
      <c r="BQ132" s="24"/>
      <c r="BR132" s="46"/>
      <c r="BS132" s="46"/>
      <c r="BT132" s="46">
        <v>1</v>
      </c>
      <c r="BU132" s="46"/>
      <c r="BV132" s="46">
        <v>1</v>
      </c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29"/>
      <c r="CK132" s="6"/>
      <c r="CL132" s="6"/>
      <c r="CM132" s="6"/>
      <c r="CN132" s="6"/>
      <c r="CO132" s="6"/>
      <c r="CP132" s="6">
        <v>1</v>
      </c>
      <c r="CQ132" s="6"/>
      <c r="CR132" s="6"/>
      <c r="CS132" s="6">
        <v>1</v>
      </c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spans="1:109" x14ac:dyDescent="0.25">
      <c r="A133" s="386"/>
      <c r="B133" s="22" t="s">
        <v>716</v>
      </c>
      <c r="C133" s="2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>
        <v>1</v>
      </c>
      <c r="V133" s="6">
        <v>1</v>
      </c>
      <c r="W133" s="6">
        <v>1</v>
      </c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57"/>
      <c r="BC133" s="28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24"/>
      <c r="BS133" s="24"/>
      <c r="BT133" s="24"/>
      <c r="BU133" s="24"/>
      <c r="BV133" s="24"/>
      <c r="BW133" s="46"/>
      <c r="BX133" s="46"/>
      <c r="BY133" s="46"/>
      <c r="BZ133" s="46"/>
      <c r="CA133" s="46"/>
      <c r="CB133" s="6"/>
      <c r="CC133" s="6"/>
      <c r="CD133" s="6"/>
      <c r="CE133" s="6"/>
      <c r="CF133" s="6"/>
      <c r="CG133" s="6"/>
      <c r="CH133" s="6"/>
      <c r="CI133" s="6"/>
      <c r="CJ133" s="29"/>
      <c r="CK133" s="6"/>
      <c r="CL133" s="6"/>
      <c r="CM133" s="6"/>
      <c r="CN133" s="6"/>
      <c r="CO133" s="6"/>
      <c r="CP133" s="6"/>
      <c r="CQ133" s="6"/>
      <c r="CR133" s="6"/>
      <c r="CS133" s="6">
        <v>1</v>
      </c>
      <c r="CT133" s="6">
        <v>1</v>
      </c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spans="1:109" x14ac:dyDescent="0.25">
      <c r="A134" s="386"/>
      <c r="B134" s="22" t="s">
        <v>717</v>
      </c>
      <c r="C134" s="2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>
        <v>1</v>
      </c>
      <c r="T134" s="6"/>
      <c r="U134" s="6"/>
      <c r="V134" s="6"/>
      <c r="W134" s="6"/>
      <c r="X134" s="6"/>
      <c r="Y134" s="6"/>
      <c r="Z134" s="6">
        <v>1</v>
      </c>
      <c r="AA134" s="6"/>
      <c r="AB134" s="6"/>
      <c r="AC134" s="6"/>
      <c r="AD134" s="6"/>
      <c r="AE134" s="6"/>
      <c r="AF134" s="6"/>
      <c r="AG134" s="6"/>
      <c r="AH134" s="6"/>
      <c r="AI134" s="6"/>
      <c r="AJ134" s="6">
        <v>1</v>
      </c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57"/>
      <c r="BC134" s="28"/>
      <c r="BD134" s="6"/>
      <c r="BE134" s="6"/>
      <c r="BF134" s="6">
        <v>1</v>
      </c>
      <c r="BG134" s="6"/>
      <c r="BH134" s="6"/>
      <c r="BI134" s="6"/>
      <c r="BJ134" s="6"/>
      <c r="BK134" s="6">
        <v>1</v>
      </c>
      <c r="BL134" s="6"/>
      <c r="BM134" s="6"/>
      <c r="BN134" s="6">
        <v>1</v>
      </c>
      <c r="BO134" s="6"/>
      <c r="BP134" s="6"/>
      <c r="BQ134" s="6"/>
      <c r="BR134" s="6"/>
      <c r="BS134" s="6"/>
      <c r="BT134" s="6"/>
      <c r="BU134" s="6"/>
      <c r="BV134" s="6"/>
      <c r="BW134" s="24"/>
      <c r="BX134" s="24"/>
      <c r="BY134" s="24"/>
      <c r="BZ134" s="24">
        <v>1</v>
      </c>
      <c r="CA134" s="24"/>
      <c r="CB134" s="46"/>
      <c r="CC134" s="46"/>
      <c r="CD134" s="46"/>
      <c r="CE134" s="46">
        <v>1</v>
      </c>
      <c r="CF134" s="4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>
        <v>1</v>
      </c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spans="1:109" x14ac:dyDescent="0.25">
      <c r="A135" s="386"/>
      <c r="B135" s="22" t="s">
        <v>718</v>
      </c>
      <c r="C135" s="22"/>
      <c r="D135" s="6"/>
      <c r="E135" s="6"/>
      <c r="F135" s="6"/>
      <c r="G135" s="6">
        <v>1</v>
      </c>
      <c r="H135" s="6"/>
      <c r="I135" s="6"/>
      <c r="J135" s="6"/>
      <c r="K135" s="6"/>
      <c r="L135" s="6"/>
      <c r="M135" s="6"/>
      <c r="N135" s="6"/>
      <c r="O135" s="6"/>
      <c r="P135" s="6"/>
      <c r="Q135" s="6">
        <v>1</v>
      </c>
      <c r="R135" s="6"/>
      <c r="S135" s="6">
        <v>1</v>
      </c>
      <c r="T135" s="6"/>
      <c r="U135" s="6"/>
      <c r="V135" s="6">
        <v>1</v>
      </c>
      <c r="W135" s="6">
        <v>1</v>
      </c>
      <c r="X135" s="6">
        <v>1</v>
      </c>
      <c r="Y135" s="6"/>
      <c r="Z135" s="6"/>
      <c r="AA135" s="6">
        <v>1</v>
      </c>
      <c r="AB135" s="6">
        <v>1</v>
      </c>
      <c r="AC135" s="6"/>
      <c r="AD135" s="6"/>
      <c r="AE135" s="6"/>
      <c r="AF135" s="6">
        <v>1</v>
      </c>
      <c r="AG135" s="6"/>
      <c r="AH135" s="6"/>
      <c r="AI135" s="6"/>
      <c r="AJ135" s="6"/>
      <c r="AK135" s="6"/>
      <c r="AL135" s="6"/>
      <c r="AM135" s="6"/>
      <c r="AN135" s="6"/>
      <c r="AO135" s="6"/>
      <c r="AP135" s="6">
        <v>1</v>
      </c>
      <c r="AQ135" s="6"/>
      <c r="AR135" s="6"/>
      <c r="AS135" s="6"/>
      <c r="AT135" s="6"/>
      <c r="AU135" s="6">
        <v>1</v>
      </c>
      <c r="AV135" s="6"/>
      <c r="AW135" s="6">
        <v>1</v>
      </c>
      <c r="AX135" s="6"/>
      <c r="AY135" s="6"/>
      <c r="AZ135" s="6"/>
      <c r="BA135" s="6"/>
      <c r="BB135" s="57"/>
      <c r="BC135" s="28"/>
      <c r="BD135" s="6"/>
      <c r="BE135" s="6"/>
      <c r="BF135" s="6">
        <v>1</v>
      </c>
      <c r="BG135" s="6"/>
      <c r="BH135" s="6"/>
      <c r="BI135" s="6"/>
      <c r="BJ135" s="6"/>
      <c r="BK135" s="6">
        <v>1</v>
      </c>
      <c r="BL135" s="6"/>
      <c r="BM135" s="6"/>
      <c r="BN135" s="6"/>
      <c r="BO135" s="6"/>
      <c r="BP135" s="6">
        <v>1</v>
      </c>
      <c r="BQ135" s="6"/>
      <c r="BR135" s="6"/>
      <c r="BS135" s="6"/>
      <c r="BT135" s="6"/>
      <c r="BU135" s="6">
        <v>1</v>
      </c>
      <c r="BV135" s="6"/>
      <c r="BW135" s="6"/>
      <c r="BX135" s="6"/>
      <c r="BY135" s="6">
        <v>1</v>
      </c>
      <c r="BZ135" s="6"/>
      <c r="CA135" s="6"/>
      <c r="CB135" s="24"/>
      <c r="CC135" s="24"/>
      <c r="CD135" s="24"/>
      <c r="CE135" s="24">
        <v>1</v>
      </c>
      <c r="CF135" s="24"/>
      <c r="CG135" s="46"/>
      <c r="CH135" s="46"/>
      <c r="CI135" s="46">
        <v>1</v>
      </c>
      <c r="CJ135" s="46">
        <v>1</v>
      </c>
      <c r="CK135" s="46"/>
      <c r="CL135" s="6"/>
      <c r="CM135" s="6"/>
      <c r="CN135" s="6">
        <v>1</v>
      </c>
      <c r="CO135" s="6">
        <v>1</v>
      </c>
      <c r="CP135" s="6"/>
      <c r="CQ135" s="6"/>
      <c r="CR135" s="6"/>
      <c r="CS135" s="6">
        <v>1</v>
      </c>
      <c r="CT135" s="6">
        <v>1</v>
      </c>
      <c r="CU135" s="6"/>
      <c r="CV135" s="6"/>
      <c r="CW135" s="6"/>
      <c r="CX135" s="6"/>
      <c r="CY135" s="6">
        <v>1</v>
      </c>
      <c r="CZ135" s="6"/>
      <c r="DA135" s="6"/>
      <c r="DB135" s="6"/>
      <c r="DC135" s="6"/>
      <c r="DD135" s="6">
        <v>1</v>
      </c>
      <c r="DE135" s="6"/>
    </row>
    <row r="136" spans="1:109" x14ac:dyDescent="0.25">
      <c r="A136" s="386"/>
      <c r="B136" s="22" t="s">
        <v>719</v>
      </c>
      <c r="C136" s="22"/>
      <c r="D136" s="6">
        <v>1</v>
      </c>
      <c r="E136" s="6"/>
      <c r="F136" s="6"/>
      <c r="G136" s="6"/>
      <c r="H136" s="6"/>
      <c r="I136" s="6"/>
      <c r="J136" s="6"/>
      <c r="K136" s="6"/>
      <c r="L136" s="6">
        <v>1</v>
      </c>
      <c r="M136" s="6"/>
      <c r="N136" s="6">
        <v>1</v>
      </c>
      <c r="O136" s="6"/>
      <c r="P136" s="6"/>
      <c r="Q136" s="6"/>
      <c r="R136" s="6"/>
      <c r="S136" s="6">
        <v>1</v>
      </c>
      <c r="T136" s="6"/>
      <c r="U136" s="6"/>
      <c r="V136" s="6"/>
      <c r="W136" s="6">
        <v>1</v>
      </c>
      <c r="X136" s="6"/>
      <c r="Y136" s="6"/>
      <c r="Z136" s="6"/>
      <c r="AA136" s="6"/>
      <c r="AB136" s="6"/>
      <c r="AC136" s="6">
        <v>1</v>
      </c>
      <c r="AD136" s="6"/>
      <c r="AE136" s="6"/>
      <c r="AF136" s="6">
        <v>1</v>
      </c>
      <c r="AG136" s="6"/>
      <c r="AH136" s="6"/>
      <c r="AI136" s="6"/>
      <c r="AJ136" s="6">
        <v>1</v>
      </c>
      <c r="AK136" s="6">
        <v>1</v>
      </c>
      <c r="AL136" s="6"/>
      <c r="AM136" s="6"/>
      <c r="AN136" s="6"/>
      <c r="AO136" s="6"/>
      <c r="AP136" s="6">
        <v>1</v>
      </c>
      <c r="AQ136" s="6"/>
      <c r="AR136" s="6"/>
      <c r="AS136" s="6"/>
      <c r="AT136" s="6"/>
      <c r="AU136" s="6"/>
      <c r="AV136" s="6"/>
      <c r="AW136" s="6">
        <v>1</v>
      </c>
      <c r="AX136" s="6"/>
      <c r="AY136" s="6"/>
      <c r="AZ136" s="6">
        <v>1</v>
      </c>
      <c r="BA136" s="6"/>
      <c r="BB136" s="57"/>
      <c r="BC136" s="28"/>
      <c r="BD136" s="6"/>
      <c r="BE136" s="6"/>
      <c r="BF136" s="6"/>
      <c r="BG136" s="6"/>
      <c r="BH136" s="6"/>
      <c r="BI136" s="6">
        <v>1</v>
      </c>
      <c r="BJ136" s="6"/>
      <c r="BK136" s="6"/>
      <c r="BL136" s="6"/>
      <c r="BM136" s="6"/>
      <c r="BN136" s="6">
        <v>1</v>
      </c>
      <c r="BO136" s="6"/>
      <c r="BP136" s="6"/>
      <c r="BQ136" s="6"/>
      <c r="BR136" s="6"/>
      <c r="BS136" s="6">
        <v>1</v>
      </c>
      <c r="BT136" s="6"/>
      <c r="BU136" s="6"/>
      <c r="BV136" s="6"/>
      <c r="BW136" s="6"/>
      <c r="BX136" s="6"/>
      <c r="BY136" s="6"/>
      <c r="BZ136" s="6"/>
      <c r="CA136" s="6">
        <v>1</v>
      </c>
      <c r="CB136" s="6"/>
      <c r="CC136" s="6"/>
      <c r="CD136" s="6"/>
      <c r="CE136" s="6"/>
      <c r="CF136" s="6"/>
      <c r="CG136" s="24"/>
      <c r="CH136" s="24"/>
      <c r="CI136" s="24"/>
      <c r="CJ136" s="26"/>
      <c r="CK136" s="24"/>
      <c r="CL136" s="46"/>
      <c r="CM136" s="46"/>
      <c r="CN136" s="46"/>
      <c r="CO136" s="46"/>
      <c r="CP136" s="46"/>
      <c r="CQ136" s="46"/>
      <c r="CR136" s="6"/>
      <c r="CS136" s="6">
        <v>1</v>
      </c>
      <c r="CT136" s="6">
        <v>1</v>
      </c>
      <c r="CU136" s="6"/>
      <c r="CV136" s="6"/>
      <c r="CW136" s="6"/>
      <c r="CX136" s="6"/>
      <c r="CY136" s="6">
        <v>1</v>
      </c>
      <c r="CZ136" s="6"/>
      <c r="DA136" s="6"/>
      <c r="DB136" s="6"/>
      <c r="DC136" s="6"/>
      <c r="DD136" s="6"/>
      <c r="DE136" s="6"/>
    </row>
    <row r="137" spans="1:109" x14ac:dyDescent="0.25">
      <c r="A137" s="386"/>
      <c r="B137" s="22" t="s">
        <v>720</v>
      </c>
      <c r="C137" s="2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>
        <v>1</v>
      </c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>
        <v>1</v>
      </c>
      <c r="AU137" s="6"/>
      <c r="AV137" s="6"/>
      <c r="AW137" s="6"/>
      <c r="AX137" s="6"/>
      <c r="AY137" s="6"/>
      <c r="AZ137" s="6"/>
      <c r="BA137" s="6"/>
      <c r="BB137" s="57"/>
      <c r="BC137" s="28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>
        <v>1</v>
      </c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29"/>
      <c r="CK137" s="6"/>
      <c r="CL137" s="24"/>
      <c r="CM137" s="24"/>
      <c r="CN137" s="24"/>
      <c r="CO137" s="24"/>
      <c r="CP137" s="24"/>
      <c r="CQ137" s="46"/>
      <c r="CR137" s="46"/>
      <c r="CS137" s="46">
        <v>1</v>
      </c>
      <c r="CT137" s="46"/>
      <c r="CU137" s="46"/>
      <c r="CV137" s="6"/>
      <c r="CW137" s="6"/>
      <c r="CX137" s="6"/>
      <c r="CY137" s="6"/>
      <c r="CZ137" s="6"/>
      <c r="DA137" s="6"/>
      <c r="DB137" s="6"/>
      <c r="DC137" s="6"/>
      <c r="DD137" s="6"/>
      <c r="DE137" s="6"/>
    </row>
    <row r="138" spans="1:109" x14ac:dyDescent="0.25">
      <c r="A138" s="386"/>
      <c r="B138" s="22" t="s">
        <v>721</v>
      </c>
      <c r="C138" s="22"/>
      <c r="D138" s="6"/>
      <c r="E138" s="6"/>
      <c r="F138" s="6"/>
      <c r="G138" s="6">
        <v>1</v>
      </c>
      <c r="H138" s="6"/>
      <c r="I138" s="6"/>
      <c r="J138" s="6"/>
      <c r="K138" s="6"/>
      <c r="L138" s="6">
        <v>1</v>
      </c>
      <c r="M138" s="6"/>
      <c r="N138" s="6"/>
      <c r="O138" s="6"/>
      <c r="P138" s="6"/>
      <c r="Q138" s="6">
        <v>1</v>
      </c>
      <c r="R138" s="6"/>
      <c r="S138" s="6">
        <v>1</v>
      </c>
      <c r="T138" s="6"/>
      <c r="U138" s="6"/>
      <c r="V138" s="6">
        <v>1</v>
      </c>
      <c r="W138" s="6"/>
      <c r="X138" s="6"/>
      <c r="Y138" s="6"/>
      <c r="Z138" s="6"/>
      <c r="AA138" s="6">
        <v>1</v>
      </c>
      <c r="AB138" s="6"/>
      <c r="AC138" s="6"/>
      <c r="AD138" s="6"/>
      <c r="AE138" s="6"/>
      <c r="AF138" s="6">
        <v>1</v>
      </c>
      <c r="AG138" s="6"/>
      <c r="AH138" s="6"/>
      <c r="AI138" s="6"/>
      <c r="AJ138" s="6"/>
      <c r="AK138" s="6">
        <v>1</v>
      </c>
      <c r="AL138" s="6"/>
      <c r="AM138" s="6"/>
      <c r="AN138" s="6"/>
      <c r="AO138" s="6"/>
      <c r="AP138" s="6">
        <v>1</v>
      </c>
      <c r="AQ138" s="6"/>
      <c r="AR138" s="6"/>
      <c r="AS138" s="6"/>
      <c r="AT138" s="6"/>
      <c r="AU138" s="6">
        <v>1</v>
      </c>
      <c r="AV138" s="6"/>
      <c r="AW138" s="6"/>
      <c r="AX138" s="6"/>
      <c r="AY138" s="6"/>
      <c r="AZ138" s="6">
        <v>1</v>
      </c>
      <c r="BA138" s="6"/>
      <c r="BB138" s="57"/>
      <c r="BC138" s="28"/>
      <c r="BD138" s="6"/>
      <c r="BE138" s="6"/>
      <c r="BF138" s="6">
        <v>1</v>
      </c>
      <c r="BG138" s="6"/>
      <c r="BH138" s="6"/>
      <c r="BI138" s="6"/>
      <c r="BJ138" s="6"/>
      <c r="BK138" s="6">
        <v>1</v>
      </c>
      <c r="BL138" s="6"/>
      <c r="BM138" s="6"/>
      <c r="BN138" s="6"/>
      <c r="BO138" s="6"/>
      <c r="BP138" s="6">
        <v>1</v>
      </c>
      <c r="BQ138" s="6"/>
      <c r="BR138" s="6"/>
      <c r="BS138" s="6"/>
      <c r="BT138" s="6"/>
      <c r="BU138" s="6">
        <v>1</v>
      </c>
      <c r="BV138" s="6"/>
      <c r="BW138" s="6"/>
      <c r="BX138" s="6"/>
      <c r="BY138" s="6"/>
      <c r="BZ138" s="6">
        <v>1</v>
      </c>
      <c r="CA138" s="6"/>
      <c r="CB138" s="6"/>
      <c r="CC138" s="6"/>
      <c r="CD138" s="6"/>
      <c r="CE138" s="6">
        <v>1</v>
      </c>
      <c r="CF138" s="6"/>
      <c r="CG138" s="6"/>
      <c r="CH138" s="6"/>
      <c r="CI138" s="6"/>
      <c r="CJ138" s="29">
        <v>1</v>
      </c>
      <c r="CK138" s="6"/>
      <c r="CL138" s="6"/>
      <c r="CM138" s="6"/>
      <c r="CN138" s="6"/>
      <c r="CO138" s="6">
        <v>1</v>
      </c>
      <c r="CP138" s="46"/>
      <c r="CQ138" s="24"/>
      <c r="CR138" s="24"/>
      <c r="CS138" s="24"/>
      <c r="CT138" s="24">
        <v>1</v>
      </c>
      <c r="CU138" s="24"/>
      <c r="CV138" s="46"/>
      <c r="CW138" s="46"/>
      <c r="CX138" s="46"/>
      <c r="CY138" s="6">
        <v>1</v>
      </c>
      <c r="CZ138" s="46"/>
      <c r="DA138" s="6"/>
      <c r="DB138" s="6"/>
      <c r="DC138" s="6"/>
      <c r="DD138" s="6">
        <v>1</v>
      </c>
      <c r="DE138" s="6"/>
    </row>
    <row r="139" spans="1:109" x14ac:dyDescent="0.25">
      <c r="A139" s="386"/>
      <c r="B139" s="22" t="s">
        <v>722</v>
      </c>
      <c r="C139" s="22"/>
      <c r="D139" s="6"/>
      <c r="E139" s="6"/>
      <c r="F139" s="6"/>
      <c r="G139" s="6">
        <v>1</v>
      </c>
      <c r="H139" s="6"/>
      <c r="I139" s="6"/>
      <c r="J139" s="6">
        <v>1</v>
      </c>
      <c r="K139" s="6"/>
      <c r="L139" s="6">
        <v>1</v>
      </c>
      <c r="M139" s="6"/>
      <c r="N139" s="6"/>
      <c r="O139" s="6"/>
      <c r="P139" s="6"/>
      <c r="Q139" s="6">
        <v>1</v>
      </c>
      <c r="R139" s="6"/>
      <c r="S139" s="6">
        <v>1</v>
      </c>
      <c r="T139" s="6"/>
      <c r="U139" s="6"/>
      <c r="V139" s="6"/>
      <c r="W139" s="6"/>
      <c r="X139" s="6"/>
      <c r="Y139" s="6"/>
      <c r="Z139" s="6">
        <v>1</v>
      </c>
      <c r="AA139" s="6">
        <v>1</v>
      </c>
      <c r="AB139" s="6"/>
      <c r="AC139" s="6"/>
      <c r="AD139" s="6"/>
      <c r="AE139" s="6"/>
      <c r="AF139" s="6">
        <v>1</v>
      </c>
      <c r="AG139" s="6">
        <v>1</v>
      </c>
      <c r="AH139" s="6"/>
      <c r="AI139" s="6"/>
      <c r="AJ139" s="6">
        <v>1</v>
      </c>
      <c r="AK139" s="6">
        <v>1</v>
      </c>
      <c r="AL139" s="6"/>
      <c r="AM139" s="6"/>
      <c r="AN139" s="6"/>
      <c r="AO139" s="6"/>
      <c r="AP139" s="6">
        <v>1</v>
      </c>
      <c r="AQ139" s="6"/>
      <c r="AR139" s="6"/>
      <c r="AS139" s="6"/>
      <c r="AT139" s="6"/>
      <c r="AU139" s="6">
        <v>1</v>
      </c>
      <c r="AV139" s="6"/>
      <c r="AW139" s="6"/>
      <c r="AX139" s="6"/>
      <c r="AY139" s="6"/>
      <c r="AZ139" s="6">
        <v>1</v>
      </c>
      <c r="BA139" s="6"/>
      <c r="BB139" s="57"/>
      <c r="BC139" s="28"/>
      <c r="BD139" s="6"/>
      <c r="BE139" s="6"/>
      <c r="BF139" s="6">
        <v>1</v>
      </c>
      <c r="BG139" s="6"/>
      <c r="BH139" s="6"/>
      <c r="BI139" s="6"/>
      <c r="BJ139" s="6"/>
      <c r="BK139" s="6">
        <v>1</v>
      </c>
      <c r="BL139" s="6"/>
      <c r="BM139" s="6"/>
      <c r="BN139" s="6">
        <v>1</v>
      </c>
      <c r="BO139" s="6"/>
      <c r="BP139" s="6">
        <v>1</v>
      </c>
      <c r="BQ139" s="6">
        <v>1</v>
      </c>
      <c r="BR139" s="6"/>
      <c r="BS139" s="6"/>
      <c r="BT139" s="6"/>
      <c r="BU139" s="6">
        <v>1</v>
      </c>
      <c r="BV139" s="6"/>
      <c r="BW139" s="6"/>
      <c r="BX139" s="6"/>
      <c r="BY139" s="6"/>
      <c r="BZ139" s="6">
        <v>1</v>
      </c>
      <c r="CA139" s="6"/>
      <c r="CB139" s="6"/>
      <c r="CC139" s="6"/>
      <c r="CD139" s="6"/>
      <c r="CE139" s="6">
        <v>1</v>
      </c>
      <c r="CF139" s="6"/>
      <c r="CG139" s="6"/>
      <c r="CH139" s="6"/>
      <c r="CI139" s="6"/>
      <c r="CJ139" s="29">
        <v>1</v>
      </c>
      <c r="CK139" s="6"/>
      <c r="CL139" s="6"/>
      <c r="CM139" s="6"/>
      <c r="CN139" s="6"/>
      <c r="CO139" s="6">
        <v>1</v>
      </c>
      <c r="CP139" s="6"/>
      <c r="CQ139" s="6"/>
      <c r="CR139" s="6"/>
      <c r="CS139" s="6"/>
      <c r="CT139" s="24">
        <v>1</v>
      </c>
      <c r="CU139" s="46"/>
      <c r="CV139" s="24"/>
      <c r="CW139" s="24"/>
      <c r="CX139" s="24"/>
      <c r="CY139" s="24">
        <v>1</v>
      </c>
      <c r="CZ139" s="24"/>
      <c r="DA139" s="46"/>
      <c r="DB139" s="46"/>
      <c r="DC139" s="46"/>
      <c r="DD139" s="6">
        <v>1</v>
      </c>
      <c r="DE139" s="46"/>
    </row>
    <row r="140" spans="1:109" x14ac:dyDescent="0.25">
      <c r="A140" s="386"/>
      <c r="B140" s="22" t="s">
        <v>723</v>
      </c>
      <c r="C140" s="22"/>
      <c r="D140" s="6"/>
      <c r="E140" s="6">
        <v>1</v>
      </c>
      <c r="F140" s="6"/>
      <c r="G140" s="6"/>
      <c r="H140" s="6"/>
      <c r="I140" s="6"/>
      <c r="J140" s="6">
        <v>1</v>
      </c>
      <c r="K140" s="6"/>
      <c r="L140" s="6"/>
      <c r="M140" s="6"/>
      <c r="N140" s="6"/>
      <c r="O140" s="6">
        <v>1</v>
      </c>
      <c r="P140" s="6"/>
      <c r="Q140" s="6"/>
      <c r="R140" s="6"/>
      <c r="S140" s="6">
        <v>1</v>
      </c>
      <c r="T140" s="6">
        <v>1</v>
      </c>
      <c r="U140" s="6"/>
      <c r="V140" s="6"/>
      <c r="W140" s="6"/>
      <c r="X140" s="6"/>
      <c r="Y140" s="6">
        <v>1</v>
      </c>
      <c r="Z140" s="6">
        <v>1</v>
      </c>
      <c r="AA140" s="6"/>
      <c r="AB140" s="6"/>
      <c r="AC140" s="6"/>
      <c r="AD140" s="6">
        <v>1</v>
      </c>
      <c r="AE140" s="6"/>
      <c r="AF140" s="6"/>
      <c r="AG140" s="6"/>
      <c r="AH140" s="6">
        <v>1</v>
      </c>
      <c r="AI140" s="6">
        <v>1</v>
      </c>
      <c r="AJ140" s="6"/>
      <c r="AK140" s="6"/>
      <c r="AL140" s="6"/>
      <c r="AM140" s="6"/>
      <c r="AN140" s="6">
        <v>1</v>
      </c>
      <c r="AO140" s="6"/>
      <c r="AP140" s="6"/>
      <c r="AQ140" s="6"/>
      <c r="AR140" s="6"/>
      <c r="AS140" s="6">
        <v>1</v>
      </c>
      <c r="AT140" s="6"/>
      <c r="AU140" s="6"/>
      <c r="AV140" s="6"/>
      <c r="AW140" s="6">
        <v>1</v>
      </c>
      <c r="AX140" s="6">
        <v>1</v>
      </c>
      <c r="AY140" s="6"/>
      <c r="AZ140" s="6"/>
      <c r="BA140" s="6"/>
      <c r="BB140" s="57"/>
      <c r="BC140" s="28"/>
      <c r="BD140" s="6">
        <v>1</v>
      </c>
      <c r="BE140" s="6"/>
      <c r="BF140" s="6"/>
      <c r="BG140" s="6"/>
      <c r="BH140" s="6"/>
      <c r="BI140" s="6">
        <v>1</v>
      </c>
      <c r="BJ140" s="6"/>
      <c r="BK140" s="6"/>
      <c r="BL140" s="6"/>
      <c r="BM140" s="6"/>
      <c r="BN140" s="6">
        <v>1</v>
      </c>
      <c r="BO140" s="6"/>
      <c r="BP140" s="6"/>
      <c r="BQ140" s="6"/>
      <c r="BR140" s="6"/>
      <c r="BS140" s="6">
        <v>1</v>
      </c>
      <c r="BT140" s="6"/>
      <c r="BU140" s="6"/>
      <c r="BV140" s="6"/>
      <c r="BW140" s="6"/>
      <c r="BX140" s="6">
        <v>1</v>
      </c>
      <c r="BY140" s="6"/>
      <c r="BZ140" s="6"/>
      <c r="CA140" s="6"/>
      <c r="CB140" s="6"/>
      <c r="CC140" s="6">
        <v>1</v>
      </c>
      <c r="CD140" s="6"/>
      <c r="CE140" s="6"/>
      <c r="CF140" s="6"/>
      <c r="CG140" s="6"/>
      <c r="CH140" s="6">
        <v>1</v>
      </c>
      <c r="CI140" s="6"/>
      <c r="CJ140" s="29"/>
      <c r="CK140" s="6"/>
      <c r="CL140" s="6"/>
      <c r="CM140" s="6">
        <v>1</v>
      </c>
      <c r="CN140" s="6"/>
      <c r="CO140" s="6">
        <v>1</v>
      </c>
      <c r="CP140" s="6"/>
      <c r="CQ140" s="6"/>
      <c r="CR140" s="6">
        <v>1</v>
      </c>
      <c r="CS140" s="6">
        <v>1</v>
      </c>
      <c r="CT140" s="6"/>
      <c r="CU140" s="6"/>
      <c r="CV140" s="6"/>
      <c r="CW140" s="6">
        <v>1</v>
      </c>
      <c r="CX140" s="6"/>
      <c r="CY140" s="46">
        <v>1</v>
      </c>
      <c r="CZ140" s="46"/>
      <c r="DA140" s="24"/>
      <c r="DB140" s="24">
        <v>1</v>
      </c>
      <c r="DC140" s="24"/>
      <c r="DD140" s="24"/>
      <c r="DE140" s="24"/>
    </row>
    <row r="141" spans="1:109" x14ac:dyDescent="0.25">
      <c r="A141" s="81"/>
      <c r="B141" s="22"/>
      <c r="C141" s="2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57"/>
      <c r="BC141" s="28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29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46"/>
      <c r="CZ141" s="46"/>
      <c r="DA141" s="24"/>
      <c r="DB141" s="24"/>
      <c r="DC141" s="24"/>
      <c r="DD141" s="24"/>
      <c r="DE141" s="24"/>
    </row>
    <row r="142" spans="1:109" x14ac:dyDescent="0.25">
      <c r="B142" s="77" t="s">
        <v>865</v>
      </c>
      <c r="C142" s="77"/>
      <c r="D142" s="79">
        <f>COUNTIF(D119:D140,"&gt;0")</f>
        <v>2</v>
      </c>
      <c r="E142" s="79">
        <f t="shared" ref="E142:BP142" si="14">COUNTIF(E119:E140,"&gt;0")</f>
        <v>3</v>
      </c>
      <c r="F142" s="79">
        <f t="shared" si="14"/>
        <v>0</v>
      </c>
      <c r="G142" s="79">
        <f t="shared" si="14"/>
        <v>5</v>
      </c>
      <c r="H142" s="79">
        <f t="shared" si="14"/>
        <v>0</v>
      </c>
      <c r="I142" s="79">
        <f t="shared" si="14"/>
        <v>0</v>
      </c>
      <c r="J142" s="79">
        <f t="shared" si="14"/>
        <v>7</v>
      </c>
      <c r="K142" s="79">
        <f t="shared" si="14"/>
        <v>0</v>
      </c>
      <c r="L142" s="79">
        <f t="shared" si="14"/>
        <v>5</v>
      </c>
      <c r="M142" s="79">
        <f t="shared" si="14"/>
        <v>0</v>
      </c>
      <c r="N142" s="79">
        <f t="shared" si="14"/>
        <v>2</v>
      </c>
      <c r="O142" s="79">
        <f t="shared" si="14"/>
        <v>3</v>
      </c>
      <c r="P142" s="79">
        <f t="shared" si="14"/>
        <v>1</v>
      </c>
      <c r="Q142" s="79">
        <f t="shared" si="14"/>
        <v>4</v>
      </c>
      <c r="R142" s="79">
        <f t="shared" si="14"/>
        <v>0</v>
      </c>
      <c r="S142" s="79">
        <f t="shared" si="14"/>
        <v>18</v>
      </c>
      <c r="T142" s="79">
        <f t="shared" si="14"/>
        <v>4</v>
      </c>
      <c r="U142" s="79">
        <f t="shared" si="14"/>
        <v>2</v>
      </c>
      <c r="V142" s="79">
        <f t="shared" si="14"/>
        <v>7</v>
      </c>
      <c r="W142" s="79">
        <f t="shared" si="14"/>
        <v>8</v>
      </c>
      <c r="X142" s="79">
        <f t="shared" si="14"/>
        <v>4</v>
      </c>
      <c r="Y142" s="79">
        <f t="shared" si="14"/>
        <v>3</v>
      </c>
      <c r="Z142" s="79">
        <f t="shared" si="14"/>
        <v>10</v>
      </c>
      <c r="AA142" s="79">
        <f t="shared" si="14"/>
        <v>9</v>
      </c>
      <c r="AB142" s="79">
        <f t="shared" si="14"/>
        <v>1</v>
      </c>
      <c r="AC142" s="79">
        <f t="shared" si="14"/>
        <v>2</v>
      </c>
      <c r="AD142" s="79">
        <f t="shared" si="14"/>
        <v>3</v>
      </c>
      <c r="AE142" s="79">
        <f t="shared" si="14"/>
        <v>0</v>
      </c>
      <c r="AF142" s="79">
        <f t="shared" si="14"/>
        <v>6</v>
      </c>
      <c r="AG142" s="79">
        <f t="shared" si="14"/>
        <v>1</v>
      </c>
      <c r="AH142" s="79">
        <f t="shared" si="14"/>
        <v>2</v>
      </c>
      <c r="AI142" s="79">
        <f t="shared" si="14"/>
        <v>3</v>
      </c>
      <c r="AJ142" s="79">
        <f t="shared" si="14"/>
        <v>4</v>
      </c>
      <c r="AK142" s="79">
        <f t="shared" si="14"/>
        <v>6</v>
      </c>
      <c r="AL142" s="79">
        <f t="shared" si="14"/>
        <v>0</v>
      </c>
      <c r="AM142" s="79">
        <f t="shared" si="14"/>
        <v>1</v>
      </c>
      <c r="AN142" s="79">
        <f t="shared" si="14"/>
        <v>3</v>
      </c>
      <c r="AO142" s="79">
        <f t="shared" si="14"/>
        <v>0</v>
      </c>
      <c r="AP142" s="79">
        <f t="shared" si="14"/>
        <v>6</v>
      </c>
      <c r="AQ142" s="79">
        <f t="shared" si="14"/>
        <v>0</v>
      </c>
      <c r="AR142" s="79">
        <f t="shared" si="14"/>
        <v>1</v>
      </c>
      <c r="AS142" s="79">
        <f t="shared" si="14"/>
        <v>3</v>
      </c>
      <c r="AT142" s="79">
        <f t="shared" si="14"/>
        <v>6</v>
      </c>
      <c r="AU142" s="79">
        <f t="shared" si="14"/>
        <v>8</v>
      </c>
      <c r="AV142" s="79">
        <f t="shared" si="14"/>
        <v>0</v>
      </c>
      <c r="AW142" s="79">
        <f t="shared" si="14"/>
        <v>3</v>
      </c>
      <c r="AX142" s="79">
        <f t="shared" si="14"/>
        <v>3</v>
      </c>
      <c r="AY142" s="79">
        <f t="shared" si="14"/>
        <v>1</v>
      </c>
      <c r="AZ142" s="79">
        <f t="shared" si="14"/>
        <v>7</v>
      </c>
      <c r="BA142" s="79">
        <f t="shared" si="14"/>
        <v>0</v>
      </c>
      <c r="BB142" s="79">
        <f t="shared" si="14"/>
        <v>0</v>
      </c>
      <c r="BC142" s="79">
        <f t="shared" si="14"/>
        <v>0</v>
      </c>
      <c r="BD142" s="79">
        <f t="shared" si="14"/>
        <v>4</v>
      </c>
      <c r="BE142" s="79">
        <f t="shared" si="14"/>
        <v>1</v>
      </c>
      <c r="BF142" s="79">
        <f t="shared" si="14"/>
        <v>7</v>
      </c>
      <c r="BG142" s="79">
        <f t="shared" si="14"/>
        <v>0</v>
      </c>
      <c r="BH142" s="79">
        <f t="shared" si="14"/>
        <v>0</v>
      </c>
      <c r="BI142" s="79">
        <f t="shared" si="14"/>
        <v>5</v>
      </c>
      <c r="BJ142" s="79">
        <f t="shared" si="14"/>
        <v>0</v>
      </c>
      <c r="BK142" s="79">
        <f t="shared" si="14"/>
        <v>5</v>
      </c>
      <c r="BL142" s="79">
        <f t="shared" si="14"/>
        <v>2</v>
      </c>
      <c r="BM142" s="79">
        <f t="shared" si="14"/>
        <v>0</v>
      </c>
      <c r="BN142" s="79">
        <f t="shared" si="14"/>
        <v>12</v>
      </c>
      <c r="BO142" s="79">
        <f t="shared" si="14"/>
        <v>0</v>
      </c>
      <c r="BP142" s="79">
        <f t="shared" si="14"/>
        <v>5</v>
      </c>
      <c r="BQ142" s="79">
        <f t="shared" ref="BQ142:DE142" si="15">COUNTIF(BQ119:BQ140,"&gt;0")</f>
        <v>3</v>
      </c>
      <c r="BR142" s="79">
        <f t="shared" si="15"/>
        <v>0</v>
      </c>
      <c r="BS142" s="79">
        <f t="shared" si="15"/>
        <v>5</v>
      </c>
      <c r="BT142" s="79">
        <f t="shared" si="15"/>
        <v>1</v>
      </c>
      <c r="BU142" s="79">
        <f t="shared" si="15"/>
        <v>5</v>
      </c>
      <c r="BV142" s="79">
        <f t="shared" si="15"/>
        <v>1</v>
      </c>
      <c r="BW142" s="79">
        <f t="shared" si="15"/>
        <v>0</v>
      </c>
      <c r="BX142" s="79">
        <f t="shared" si="15"/>
        <v>3</v>
      </c>
      <c r="BY142" s="79">
        <f t="shared" si="15"/>
        <v>2</v>
      </c>
      <c r="BZ142" s="79">
        <f t="shared" si="15"/>
        <v>4</v>
      </c>
      <c r="CA142" s="79">
        <f t="shared" si="15"/>
        <v>1</v>
      </c>
      <c r="CB142" s="79">
        <f t="shared" si="15"/>
        <v>0</v>
      </c>
      <c r="CC142" s="79">
        <f t="shared" si="15"/>
        <v>3</v>
      </c>
      <c r="CD142" s="79">
        <f t="shared" si="15"/>
        <v>0</v>
      </c>
      <c r="CE142" s="79">
        <f t="shared" si="15"/>
        <v>8</v>
      </c>
      <c r="CF142" s="79">
        <f t="shared" si="15"/>
        <v>0</v>
      </c>
      <c r="CG142" s="79">
        <f t="shared" si="15"/>
        <v>0</v>
      </c>
      <c r="CH142" s="79">
        <f t="shared" si="15"/>
        <v>5</v>
      </c>
      <c r="CI142" s="79">
        <f t="shared" si="15"/>
        <v>1</v>
      </c>
      <c r="CJ142" s="79">
        <f t="shared" si="15"/>
        <v>4</v>
      </c>
      <c r="CK142" s="79">
        <f t="shared" si="15"/>
        <v>0</v>
      </c>
      <c r="CL142" s="79">
        <f t="shared" si="15"/>
        <v>0</v>
      </c>
      <c r="CM142" s="79">
        <f t="shared" si="15"/>
        <v>3</v>
      </c>
      <c r="CN142" s="79">
        <f t="shared" si="15"/>
        <v>1</v>
      </c>
      <c r="CO142" s="79">
        <f t="shared" si="15"/>
        <v>7</v>
      </c>
      <c r="CP142" s="79">
        <f t="shared" si="15"/>
        <v>1</v>
      </c>
      <c r="CQ142" s="79">
        <f t="shared" si="15"/>
        <v>1</v>
      </c>
      <c r="CR142" s="79">
        <f t="shared" si="15"/>
        <v>3</v>
      </c>
      <c r="CS142" s="79">
        <f t="shared" si="15"/>
        <v>12</v>
      </c>
      <c r="CT142" s="79">
        <f t="shared" si="15"/>
        <v>9</v>
      </c>
      <c r="CU142" s="79">
        <f t="shared" si="15"/>
        <v>0</v>
      </c>
      <c r="CV142" s="79">
        <f t="shared" si="15"/>
        <v>0</v>
      </c>
      <c r="CW142" s="79">
        <f t="shared" si="15"/>
        <v>3</v>
      </c>
      <c r="CX142" s="79">
        <f t="shared" si="15"/>
        <v>0</v>
      </c>
      <c r="CY142" s="79">
        <f t="shared" si="15"/>
        <v>7</v>
      </c>
      <c r="CZ142" s="79">
        <f t="shared" si="15"/>
        <v>0</v>
      </c>
      <c r="DA142" s="79">
        <f t="shared" si="15"/>
        <v>0</v>
      </c>
      <c r="DB142" s="79">
        <f t="shared" si="15"/>
        <v>3</v>
      </c>
      <c r="DC142" s="79">
        <f t="shared" si="15"/>
        <v>0</v>
      </c>
      <c r="DD142" s="79">
        <f t="shared" si="15"/>
        <v>7</v>
      </c>
      <c r="DE142" s="79">
        <f t="shared" si="15"/>
        <v>0</v>
      </c>
    </row>
    <row r="146" spans="1:114" x14ac:dyDescent="0.25">
      <c r="B146" s="378" t="s">
        <v>90</v>
      </c>
      <c r="C146" s="379"/>
      <c r="D146" s="379"/>
      <c r="E146" s="379"/>
      <c r="F146" s="379"/>
      <c r="G146" s="379"/>
      <c r="H146" s="379"/>
      <c r="I146" s="379"/>
      <c r="J146" s="379"/>
      <c r="K146" s="379"/>
      <c r="L146" s="379"/>
      <c r="M146" s="379"/>
      <c r="N146" s="379"/>
      <c r="O146" s="379"/>
      <c r="P146" s="379"/>
      <c r="Q146" s="379"/>
      <c r="R146" s="379"/>
      <c r="S146" s="379"/>
      <c r="T146" s="379"/>
      <c r="U146" s="379"/>
      <c r="V146" s="379"/>
      <c r="W146" s="379"/>
      <c r="X146" s="379"/>
      <c r="Y146" s="379"/>
      <c r="Z146" s="379"/>
      <c r="AA146" s="379"/>
      <c r="AB146" s="379"/>
      <c r="AC146" s="379"/>
      <c r="AD146" s="379"/>
      <c r="AE146" s="379"/>
      <c r="AF146" s="379"/>
      <c r="AG146" s="379"/>
      <c r="AH146" s="379"/>
      <c r="AI146" s="379"/>
      <c r="AJ146" s="379"/>
      <c r="AK146" s="379"/>
      <c r="AL146" s="379"/>
      <c r="AM146" s="379"/>
      <c r="AN146" s="379"/>
      <c r="AO146" s="379"/>
      <c r="AP146" s="379"/>
      <c r="AQ146" s="379"/>
      <c r="AR146" s="379"/>
      <c r="AS146" s="379"/>
      <c r="AT146" s="379"/>
      <c r="AU146" s="379"/>
      <c r="AV146" s="379"/>
      <c r="AW146" s="379"/>
      <c r="AX146" s="379"/>
      <c r="AY146" s="379"/>
      <c r="AZ146" s="379"/>
      <c r="BA146" s="379"/>
      <c r="BB146" s="379"/>
      <c r="BC146" s="379"/>
      <c r="BD146" s="379"/>
      <c r="BE146" s="379"/>
      <c r="BF146" s="379"/>
      <c r="BG146" s="379"/>
      <c r="BH146" s="379"/>
      <c r="BI146" s="379"/>
      <c r="BJ146" s="379"/>
      <c r="BK146" s="379"/>
      <c r="BL146" s="379"/>
      <c r="BM146" s="379"/>
      <c r="BN146" s="379"/>
      <c r="BO146" s="379"/>
      <c r="BP146" s="379"/>
      <c r="BQ146" s="379"/>
      <c r="BR146" s="379"/>
      <c r="BS146" s="379"/>
      <c r="BT146" s="379"/>
      <c r="BU146" s="379"/>
      <c r="BV146" s="379"/>
      <c r="BW146" s="379"/>
      <c r="BX146" s="379"/>
      <c r="BY146" s="379"/>
      <c r="BZ146" s="379"/>
      <c r="CA146" s="379"/>
      <c r="CB146" s="379"/>
      <c r="CC146" s="379"/>
      <c r="CD146" s="379"/>
      <c r="CE146" s="379"/>
      <c r="CF146" s="379"/>
      <c r="CG146" s="379"/>
      <c r="CH146" s="379"/>
      <c r="CI146" s="379"/>
      <c r="CJ146" s="379"/>
      <c r="CK146" s="379"/>
      <c r="CL146" s="379"/>
      <c r="CM146" s="379"/>
      <c r="CN146" s="379"/>
      <c r="CO146" s="379"/>
      <c r="CP146" s="379"/>
      <c r="CQ146" s="379"/>
      <c r="CR146" s="379"/>
      <c r="CS146" s="379"/>
      <c r="CT146" s="379"/>
      <c r="CU146" s="379"/>
      <c r="CV146" s="379"/>
      <c r="CW146" s="379"/>
      <c r="CX146" s="379"/>
      <c r="CY146" s="379"/>
      <c r="CZ146" s="379"/>
      <c r="DA146" s="379"/>
      <c r="DB146" s="379"/>
      <c r="DC146" s="379"/>
      <c r="DD146" s="379"/>
      <c r="DE146" s="379"/>
      <c r="DF146" s="379"/>
      <c r="DG146" s="379"/>
      <c r="DH146" s="379"/>
      <c r="DI146" s="379"/>
      <c r="DJ146" s="380"/>
    </row>
    <row r="147" spans="1:114" x14ac:dyDescent="0.25">
      <c r="B147" s="378" t="s">
        <v>751</v>
      </c>
      <c r="C147" s="379"/>
      <c r="D147" s="379"/>
      <c r="E147" s="379"/>
      <c r="F147" s="379"/>
      <c r="G147" s="379"/>
      <c r="H147" s="379"/>
      <c r="I147" s="379"/>
      <c r="J147" s="379"/>
      <c r="K147" s="379"/>
      <c r="L147" s="379"/>
      <c r="M147" s="379"/>
      <c r="N147" s="379"/>
      <c r="O147" s="379"/>
      <c r="P147" s="379"/>
      <c r="Q147" s="379"/>
      <c r="R147" s="379"/>
      <c r="S147" s="379"/>
      <c r="T147" s="379"/>
      <c r="U147" s="379"/>
      <c r="V147" s="379"/>
      <c r="W147" s="379"/>
      <c r="X147" s="379"/>
      <c r="Y147" s="379"/>
      <c r="Z147" s="379"/>
      <c r="AA147" s="379"/>
      <c r="AB147" s="379"/>
      <c r="AC147" s="379"/>
      <c r="AD147" s="379"/>
      <c r="AE147" s="379"/>
      <c r="AF147" s="379"/>
      <c r="AG147" s="379"/>
      <c r="AH147" s="379"/>
      <c r="AI147" s="379"/>
      <c r="AJ147" s="379"/>
      <c r="AK147" s="379"/>
      <c r="AL147" s="379"/>
      <c r="AM147" s="379"/>
      <c r="AN147" s="379"/>
      <c r="AO147" s="379"/>
      <c r="AP147" s="379"/>
      <c r="AQ147" s="379"/>
      <c r="AR147" s="379"/>
      <c r="AS147" s="379"/>
      <c r="AT147" s="379"/>
      <c r="AU147" s="379"/>
      <c r="AV147" s="379"/>
      <c r="AW147" s="379"/>
      <c r="AX147" s="379"/>
      <c r="AY147" s="379"/>
      <c r="AZ147" s="379"/>
      <c r="BA147" s="379"/>
      <c r="BB147" s="379"/>
      <c r="BC147" s="379"/>
      <c r="BD147" s="379"/>
      <c r="BE147" s="379"/>
      <c r="BF147" s="379"/>
      <c r="BG147" s="379"/>
      <c r="BH147" s="379"/>
      <c r="BI147" s="379"/>
      <c r="BJ147" s="379"/>
      <c r="BK147" s="379"/>
      <c r="BL147" s="379"/>
      <c r="BM147" s="379"/>
      <c r="BN147" s="379"/>
      <c r="BO147" s="379"/>
      <c r="BP147" s="379"/>
      <c r="BQ147" s="379"/>
      <c r="BR147" s="379"/>
      <c r="BS147" s="379"/>
      <c r="BT147" s="379"/>
      <c r="BU147" s="379"/>
      <c r="BV147" s="379"/>
      <c r="BW147" s="379"/>
      <c r="BX147" s="379"/>
      <c r="BY147" s="379"/>
      <c r="BZ147" s="379"/>
      <c r="CA147" s="379"/>
      <c r="CB147" s="379"/>
      <c r="CC147" s="379"/>
      <c r="CD147" s="379"/>
      <c r="CE147" s="379"/>
      <c r="CF147" s="379"/>
      <c r="CG147" s="379"/>
      <c r="CH147" s="379"/>
      <c r="CI147" s="379"/>
      <c r="CJ147" s="379"/>
      <c r="CK147" s="379"/>
      <c r="CL147" s="379"/>
      <c r="CM147" s="379"/>
      <c r="CN147" s="379"/>
      <c r="CO147" s="379"/>
      <c r="CP147" s="379"/>
      <c r="CQ147" s="379"/>
      <c r="CR147" s="379"/>
      <c r="CS147" s="379"/>
      <c r="CT147" s="379"/>
      <c r="CU147" s="379"/>
      <c r="CV147" s="379"/>
      <c r="CW147" s="379"/>
      <c r="CX147" s="379"/>
      <c r="CY147" s="379"/>
      <c r="CZ147" s="379"/>
      <c r="DA147" s="379"/>
      <c r="DB147" s="379"/>
      <c r="DC147" s="379"/>
      <c r="DD147" s="379"/>
      <c r="DE147" s="379"/>
      <c r="DF147" s="379"/>
      <c r="DG147" s="379"/>
      <c r="DH147" s="379"/>
      <c r="DI147" s="379"/>
      <c r="DJ147" s="380"/>
    </row>
    <row r="148" spans="1:114" x14ac:dyDescent="0.25">
      <c r="B148" s="33"/>
      <c r="C148" s="34"/>
      <c r="D148" s="369" t="s">
        <v>724</v>
      </c>
      <c r="E148" s="370"/>
      <c r="F148" s="370"/>
      <c r="G148" s="370"/>
      <c r="H148" s="371"/>
      <c r="I148" s="369" t="s">
        <v>725</v>
      </c>
      <c r="J148" s="370"/>
      <c r="K148" s="370"/>
      <c r="L148" s="370"/>
      <c r="M148" s="371"/>
      <c r="N148" s="369" t="s">
        <v>726</v>
      </c>
      <c r="O148" s="370"/>
      <c r="P148" s="370"/>
      <c r="Q148" s="370"/>
      <c r="R148" s="371"/>
      <c r="S148" s="369" t="s">
        <v>727</v>
      </c>
      <c r="T148" s="370"/>
      <c r="U148" s="370"/>
      <c r="V148" s="370"/>
      <c r="W148" s="371"/>
      <c r="X148" s="369" t="s">
        <v>728</v>
      </c>
      <c r="Y148" s="370"/>
      <c r="Z148" s="370"/>
      <c r="AA148" s="370"/>
      <c r="AB148" s="371"/>
      <c r="AC148" s="369" t="s">
        <v>729</v>
      </c>
      <c r="AD148" s="370"/>
      <c r="AE148" s="370"/>
      <c r="AF148" s="370"/>
      <c r="AG148" s="371"/>
      <c r="AH148" s="369" t="s">
        <v>730</v>
      </c>
      <c r="AI148" s="370"/>
      <c r="AJ148" s="370"/>
      <c r="AK148" s="370"/>
      <c r="AL148" s="371"/>
      <c r="AM148" s="369" t="s">
        <v>731</v>
      </c>
      <c r="AN148" s="370"/>
      <c r="AO148" s="370"/>
      <c r="AP148" s="370"/>
      <c r="AQ148" s="371"/>
      <c r="AR148" s="369" t="s">
        <v>732</v>
      </c>
      <c r="AS148" s="370"/>
      <c r="AT148" s="370"/>
      <c r="AU148" s="370"/>
      <c r="AV148" s="371"/>
      <c r="AW148" s="369" t="s">
        <v>750</v>
      </c>
      <c r="AX148" s="370"/>
      <c r="AY148" s="370"/>
      <c r="AZ148" s="370"/>
      <c r="BA148" s="371"/>
      <c r="BB148" s="381"/>
      <c r="BC148" s="388" t="s">
        <v>724</v>
      </c>
      <c r="BD148" s="389"/>
      <c r="BE148" s="389"/>
      <c r="BF148" s="389"/>
      <c r="BG148" s="390"/>
      <c r="BH148" s="369" t="s">
        <v>734</v>
      </c>
      <c r="BI148" s="370"/>
      <c r="BJ148" s="370"/>
      <c r="BK148" s="370"/>
      <c r="BL148" s="371"/>
      <c r="BM148" s="369" t="s">
        <v>735</v>
      </c>
      <c r="BN148" s="370"/>
      <c r="BO148" s="370"/>
      <c r="BP148" s="370"/>
      <c r="BQ148" s="371"/>
      <c r="BR148" s="369" t="s">
        <v>736</v>
      </c>
      <c r="BS148" s="370"/>
      <c r="BT148" s="370"/>
      <c r="BU148" s="370"/>
      <c r="BV148" s="371"/>
      <c r="BW148" s="369" t="s">
        <v>737</v>
      </c>
      <c r="BX148" s="370"/>
      <c r="BY148" s="370"/>
      <c r="BZ148" s="370"/>
      <c r="CA148" s="371"/>
      <c r="CB148" s="369" t="s">
        <v>738</v>
      </c>
      <c r="CC148" s="370"/>
      <c r="CD148" s="370"/>
      <c r="CE148" s="370"/>
      <c r="CF148" s="371"/>
      <c r="CG148" s="369" t="s">
        <v>739</v>
      </c>
      <c r="CH148" s="370"/>
      <c r="CI148" s="370"/>
      <c r="CJ148" s="370"/>
      <c r="CK148" s="371"/>
      <c r="CL148" s="369" t="s">
        <v>740</v>
      </c>
      <c r="CM148" s="370"/>
      <c r="CN148" s="370"/>
      <c r="CO148" s="370"/>
      <c r="CP148" s="371"/>
      <c r="CQ148" s="369" t="s">
        <v>741</v>
      </c>
      <c r="CR148" s="370"/>
      <c r="CS148" s="370"/>
      <c r="CT148" s="370"/>
      <c r="CU148" s="371"/>
      <c r="CV148" s="369" t="s">
        <v>742</v>
      </c>
      <c r="CW148" s="370"/>
      <c r="CX148" s="370"/>
      <c r="CY148" s="370"/>
      <c r="CZ148" s="371"/>
      <c r="DA148" s="369" t="s">
        <v>743</v>
      </c>
      <c r="DB148" s="370"/>
      <c r="DC148" s="370"/>
      <c r="DD148" s="370"/>
      <c r="DE148" s="371"/>
      <c r="DF148" s="369" t="s">
        <v>744</v>
      </c>
      <c r="DG148" s="370"/>
      <c r="DH148" s="370"/>
      <c r="DI148" s="370"/>
      <c r="DJ148" s="371"/>
    </row>
    <row r="149" spans="1:114" x14ac:dyDescent="0.25">
      <c r="B149" s="33"/>
      <c r="C149" s="34"/>
      <c r="D149" s="372"/>
      <c r="E149" s="373"/>
      <c r="F149" s="373"/>
      <c r="G149" s="373"/>
      <c r="H149" s="374"/>
      <c r="I149" s="372"/>
      <c r="J149" s="373"/>
      <c r="K149" s="373"/>
      <c r="L149" s="373"/>
      <c r="M149" s="374"/>
      <c r="N149" s="372"/>
      <c r="O149" s="373"/>
      <c r="P149" s="373"/>
      <c r="Q149" s="373"/>
      <c r="R149" s="374"/>
      <c r="S149" s="372"/>
      <c r="T149" s="373"/>
      <c r="U149" s="373"/>
      <c r="V149" s="373"/>
      <c r="W149" s="374"/>
      <c r="X149" s="372"/>
      <c r="Y149" s="373"/>
      <c r="Z149" s="373"/>
      <c r="AA149" s="373"/>
      <c r="AB149" s="374"/>
      <c r="AC149" s="372"/>
      <c r="AD149" s="373"/>
      <c r="AE149" s="373"/>
      <c r="AF149" s="373"/>
      <c r="AG149" s="374"/>
      <c r="AH149" s="372"/>
      <c r="AI149" s="373"/>
      <c r="AJ149" s="373"/>
      <c r="AK149" s="373"/>
      <c r="AL149" s="374"/>
      <c r="AM149" s="372"/>
      <c r="AN149" s="373"/>
      <c r="AO149" s="373"/>
      <c r="AP149" s="373"/>
      <c r="AQ149" s="374"/>
      <c r="AR149" s="372"/>
      <c r="AS149" s="373"/>
      <c r="AT149" s="373"/>
      <c r="AU149" s="373"/>
      <c r="AV149" s="374"/>
      <c r="AW149" s="372"/>
      <c r="AX149" s="373"/>
      <c r="AY149" s="373"/>
      <c r="AZ149" s="373"/>
      <c r="BA149" s="374"/>
      <c r="BB149" s="382"/>
      <c r="BC149" s="391"/>
      <c r="BD149" s="392"/>
      <c r="BE149" s="392"/>
      <c r="BF149" s="392"/>
      <c r="BG149" s="393"/>
      <c r="BH149" s="372"/>
      <c r="BI149" s="373"/>
      <c r="BJ149" s="373"/>
      <c r="BK149" s="373"/>
      <c r="BL149" s="374"/>
      <c r="BM149" s="372"/>
      <c r="BN149" s="373"/>
      <c r="BO149" s="373"/>
      <c r="BP149" s="373"/>
      <c r="BQ149" s="374"/>
      <c r="BR149" s="372"/>
      <c r="BS149" s="373"/>
      <c r="BT149" s="373"/>
      <c r="BU149" s="373"/>
      <c r="BV149" s="374"/>
      <c r="BW149" s="372"/>
      <c r="BX149" s="373"/>
      <c r="BY149" s="373"/>
      <c r="BZ149" s="373"/>
      <c r="CA149" s="374"/>
      <c r="CB149" s="372"/>
      <c r="CC149" s="373"/>
      <c r="CD149" s="373"/>
      <c r="CE149" s="373"/>
      <c r="CF149" s="374"/>
      <c r="CG149" s="372"/>
      <c r="CH149" s="373"/>
      <c r="CI149" s="373"/>
      <c r="CJ149" s="373"/>
      <c r="CK149" s="374"/>
      <c r="CL149" s="372"/>
      <c r="CM149" s="373"/>
      <c r="CN149" s="373"/>
      <c r="CO149" s="373"/>
      <c r="CP149" s="374"/>
      <c r="CQ149" s="372"/>
      <c r="CR149" s="373"/>
      <c r="CS149" s="373"/>
      <c r="CT149" s="373"/>
      <c r="CU149" s="374"/>
      <c r="CV149" s="372"/>
      <c r="CW149" s="373"/>
      <c r="CX149" s="373"/>
      <c r="CY149" s="373"/>
      <c r="CZ149" s="374"/>
      <c r="DA149" s="372"/>
      <c r="DB149" s="373"/>
      <c r="DC149" s="373"/>
      <c r="DD149" s="373"/>
      <c r="DE149" s="374"/>
      <c r="DF149" s="372"/>
      <c r="DG149" s="373"/>
      <c r="DH149" s="373"/>
      <c r="DI149" s="373"/>
      <c r="DJ149" s="374"/>
    </row>
    <row r="150" spans="1:114" x14ac:dyDescent="0.25">
      <c r="B150" s="33"/>
      <c r="C150" s="34"/>
      <c r="D150" s="372"/>
      <c r="E150" s="373"/>
      <c r="F150" s="373"/>
      <c r="G150" s="373"/>
      <c r="H150" s="374"/>
      <c r="I150" s="372"/>
      <c r="J150" s="373"/>
      <c r="K150" s="373"/>
      <c r="L150" s="373"/>
      <c r="M150" s="374"/>
      <c r="N150" s="372"/>
      <c r="O150" s="373"/>
      <c r="P150" s="373"/>
      <c r="Q150" s="373"/>
      <c r="R150" s="374"/>
      <c r="S150" s="372"/>
      <c r="T150" s="373"/>
      <c r="U150" s="373"/>
      <c r="V150" s="373"/>
      <c r="W150" s="374"/>
      <c r="X150" s="372"/>
      <c r="Y150" s="373"/>
      <c r="Z150" s="373"/>
      <c r="AA150" s="373"/>
      <c r="AB150" s="374"/>
      <c r="AC150" s="372"/>
      <c r="AD150" s="373"/>
      <c r="AE150" s="373"/>
      <c r="AF150" s="373"/>
      <c r="AG150" s="374"/>
      <c r="AH150" s="372"/>
      <c r="AI150" s="373"/>
      <c r="AJ150" s="373"/>
      <c r="AK150" s="373"/>
      <c r="AL150" s="374"/>
      <c r="AM150" s="372"/>
      <c r="AN150" s="373"/>
      <c r="AO150" s="373"/>
      <c r="AP150" s="373"/>
      <c r="AQ150" s="374"/>
      <c r="AR150" s="372"/>
      <c r="AS150" s="373"/>
      <c r="AT150" s="373"/>
      <c r="AU150" s="373"/>
      <c r="AV150" s="374"/>
      <c r="AW150" s="372"/>
      <c r="AX150" s="373"/>
      <c r="AY150" s="373"/>
      <c r="AZ150" s="373"/>
      <c r="BA150" s="374"/>
      <c r="BB150" s="382"/>
      <c r="BC150" s="391"/>
      <c r="BD150" s="392"/>
      <c r="BE150" s="392"/>
      <c r="BF150" s="392"/>
      <c r="BG150" s="393"/>
      <c r="BH150" s="372"/>
      <c r="BI150" s="373"/>
      <c r="BJ150" s="373"/>
      <c r="BK150" s="373"/>
      <c r="BL150" s="374"/>
      <c r="BM150" s="372"/>
      <c r="BN150" s="373"/>
      <c r="BO150" s="373"/>
      <c r="BP150" s="373"/>
      <c r="BQ150" s="374"/>
      <c r="BR150" s="372"/>
      <c r="BS150" s="373"/>
      <c r="BT150" s="373"/>
      <c r="BU150" s="373"/>
      <c r="BV150" s="374"/>
      <c r="BW150" s="372"/>
      <c r="BX150" s="373"/>
      <c r="BY150" s="373"/>
      <c r="BZ150" s="373"/>
      <c r="CA150" s="374"/>
      <c r="CB150" s="372"/>
      <c r="CC150" s="373"/>
      <c r="CD150" s="373"/>
      <c r="CE150" s="373"/>
      <c r="CF150" s="374"/>
      <c r="CG150" s="372"/>
      <c r="CH150" s="373"/>
      <c r="CI150" s="373"/>
      <c r="CJ150" s="373"/>
      <c r="CK150" s="374"/>
      <c r="CL150" s="372"/>
      <c r="CM150" s="373"/>
      <c r="CN150" s="373"/>
      <c r="CO150" s="373"/>
      <c r="CP150" s="374"/>
      <c r="CQ150" s="372"/>
      <c r="CR150" s="373"/>
      <c r="CS150" s="373"/>
      <c r="CT150" s="373"/>
      <c r="CU150" s="374"/>
      <c r="CV150" s="372"/>
      <c r="CW150" s="373"/>
      <c r="CX150" s="373"/>
      <c r="CY150" s="373"/>
      <c r="CZ150" s="374"/>
      <c r="DA150" s="372"/>
      <c r="DB150" s="373"/>
      <c r="DC150" s="373"/>
      <c r="DD150" s="373"/>
      <c r="DE150" s="374"/>
      <c r="DF150" s="372"/>
      <c r="DG150" s="373"/>
      <c r="DH150" s="373"/>
      <c r="DI150" s="373"/>
      <c r="DJ150" s="374"/>
    </row>
    <row r="151" spans="1:114" x14ac:dyDescent="0.25">
      <c r="B151" s="33"/>
      <c r="C151" s="7"/>
      <c r="D151" s="372"/>
      <c r="E151" s="373"/>
      <c r="F151" s="373"/>
      <c r="G151" s="373"/>
      <c r="H151" s="374"/>
      <c r="I151" s="372"/>
      <c r="J151" s="373"/>
      <c r="K151" s="373"/>
      <c r="L151" s="373"/>
      <c r="M151" s="374"/>
      <c r="N151" s="372"/>
      <c r="O151" s="373"/>
      <c r="P151" s="373"/>
      <c r="Q151" s="373"/>
      <c r="R151" s="374"/>
      <c r="S151" s="372"/>
      <c r="T151" s="373"/>
      <c r="U151" s="373"/>
      <c r="V151" s="373"/>
      <c r="W151" s="374"/>
      <c r="X151" s="372"/>
      <c r="Y151" s="373"/>
      <c r="Z151" s="373"/>
      <c r="AA151" s="373"/>
      <c r="AB151" s="374"/>
      <c r="AC151" s="372"/>
      <c r="AD151" s="373"/>
      <c r="AE151" s="373"/>
      <c r="AF151" s="373"/>
      <c r="AG151" s="374"/>
      <c r="AH151" s="372"/>
      <c r="AI151" s="373"/>
      <c r="AJ151" s="373"/>
      <c r="AK151" s="373"/>
      <c r="AL151" s="374"/>
      <c r="AM151" s="372"/>
      <c r="AN151" s="373"/>
      <c r="AO151" s="373"/>
      <c r="AP151" s="373"/>
      <c r="AQ151" s="374"/>
      <c r="AR151" s="372"/>
      <c r="AS151" s="373"/>
      <c r="AT151" s="373"/>
      <c r="AU151" s="373"/>
      <c r="AV151" s="374"/>
      <c r="AW151" s="372"/>
      <c r="AX151" s="373"/>
      <c r="AY151" s="373"/>
      <c r="AZ151" s="373"/>
      <c r="BA151" s="374"/>
      <c r="BB151" s="382"/>
      <c r="BC151" s="391"/>
      <c r="BD151" s="392"/>
      <c r="BE151" s="392"/>
      <c r="BF151" s="392"/>
      <c r="BG151" s="393"/>
      <c r="BH151" s="372"/>
      <c r="BI151" s="373"/>
      <c r="BJ151" s="373"/>
      <c r="BK151" s="373"/>
      <c r="BL151" s="374"/>
      <c r="BM151" s="372"/>
      <c r="BN151" s="373"/>
      <c r="BO151" s="373"/>
      <c r="BP151" s="373"/>
      <c r="BQ151" s="374"/>
      <c r="BR151" s="372"/>
      <c r="BS151" s="373"/>
      <c r="BT151" s="373"/>
      <c r="BU151" s="373"/>
      <c r="BV151" s="374"/>
      <c r="BW151" s="372"/>
      <c r="BX151" s="373"/>
      <c r="BY151" s="373"/>
      <c r="BZ151" s="373"/>
      <c r="CA151" s="374"/>
      <c r="CB151" s="372"/>
      <c r="CC151" s="373"/>
      <c r="CD151" s="373"/>
      <c r="CE151" s="373"/>
      <c r="CF151" s="374"/>
      <c r="CG151" s="372"/>
      <c r="CH151" s="373"/>
      <c r="CI151" s="373"/>
      <c r="CJ151" s="373"/>
      <c r="CK151" s="374"/>
      <c r="CL151" s="372"/>
      <c r="CM151" s="373"/>
      <c r="CN151" s="373"/>
      <c r="CO151" s="373"/>
      <c r="CP151" s="374"/>
      <c r="CQ151" s="372"/>
      <c r="CR151" s="373"/>
      <c r="CS151" s="373"/>
      <c r="CT151" s="373"/>
      <c r="CU151" s="374"/>
      <c r="CV151" s="372"/>
      <c r="CW151" s="373"/>
      <c r="CX151" s="373"/>
      <c r="CY151" s="373"/>
      <c r="CZ151" s="374"/>
      <c r="DA151" s="372"/>
      <c r="DB151" s="373"/>
      <c r="DC151" s="373"/>
      <c r="DD151" s="373"/>
      <c r="DE151" s="374"/>
      <c r="DF151" s="372"/>
      <c r="DG151" s="373"/>
      <c r="DH151" s="373"/>
      <c r="DI151" s="373"/>
      <c r="DJ151" s="374"/>
    </row>
    <row r="152" spans="1:114" x14ac:dyDescent="0.25">
      <c r="B152" s="36"/>
      <c r="C152" s="7"/>
      <c r="D152" s="375"/>
      <c r="E152" s="376"/>
      <c r="F152" s="376"/>
      <c r="G152" s="376"/>
      <c r="H152" s="377"/>
      <c r="I152" s="375"/>
      <c r="J152" s="376"/>
      <c r="K152" s="376"/>
      <c r="L152" s="376"/>
      <c r="M152" s="377"/>
      <c r="N152" s="375"/>
      <c r="O152" s="376"/>
      <c r="P152" s="376"/>
      <c r="Q152" s="376"/>
      <c r="R152" s="377"/>
      <c r="S152" s="375"/>
      <c r="T152" s="376"/>
      <c r="U152" s="376"/>
      <c r="V152" s="376"/>
      <c r="W152" s="377"/>
      <c r="X152" s="375"/>
      <c r="Y152" s="376"/>
      <c r="Z152" s="376"/>
      <c r="AA152" s="376"/>
      <c r="AB152" s="377"/>
      <c r="AC152" s="375"/>
      <c r="AD152" s="376"/>
      <c r="AE152" s="376"/>
      <c r="AF152" s="376"/>
      <c r="AG152" s="377"/>
      <c r="AH152" s="375"/>
      <c r="AI152" s="376"/>
      <c r="AJ152" s="376"/>
      <c r="AK152" s="376"/>
      <c r="AL152" s="377"/>
      <c r="AM152" s="375"/>
      <c r="AN152" s="376"/>
      <c r="AO152" s="376"/>
      <c r="AP152" s="376"/>
      <c r="AQ152" s="377"/>
      <c r="AR152" s="375"/>
      <c r="AS152" s="376"/>
      <c r="AT152" s="376"/>
      <c r="AU152" s="376"/>
      <c r="AV152" s="377"/>
      <c r="AW152" s="375"/>
      <c r="AX152" s="376"/>
      <c r="AY152" s="376"/>
      <c r="AZ152" s="376"/>
      <c r="BA152" s="377"/>
      <c r="BB152" s="383"/>
      <c r="BC152" s="394"/>
      <c r="BD152" s="395"/>
      <c r="BE152" s="395"/>
      <c r="BF152" s="395"/>
      <c r="BG152" s="396"/>
      <c r="BH152" s="375"/>
      <c r="BI152" s="376"/>
      <c r="BJ152" s="376"/>
      <c r="BK152" s="376"/>
      <c r="BL152" s="377"/>
      <c r="BM152" s="375"/>
      <c r="BN152" s="376"/>
      <c r="BO152" s="376"/>
      <c r="BP152" s="376"/>
      <c r="BQ152" s="377"/>
      <c r="BR152" s="375"/>
      <c r="BS152" s="376"/>
      <c r="BT152" s="376"/>
      <c r="BU152" s="376"/>
      <c r="BV152" s="377"/>
      <c r="BW152" s="375"/>
      <c r="BX152" s="376"/>
      <c r="BY152" s="376"/>
      <c r="BZ152" s="376"/>
      <c r="CA152" s="377"/>
      <c r="CB152" s="375"/>
      <c r="CC152" s="376"/>
      <c r="CD152" s="376"/>
      <c r="CE152" s="376"/>
      <c r="CF152" s="377"/>
      <c r="CG152" s="375"/>
      <c r="CH152" s="376"/>
      <c r="CI152" s="376"/>
      <c r="CJ152" s="376"/>
      <c r="CK152" s="377"/>
      <c r="CL152" s="375"/>
      <c r="CM152" s="376"/>
      <c r="CN152" s="376"/>
      <c r="CO152" s="376"/>
      <c r="CP152" s="377"/>
      <c r="CQ152" s="375"/>
      <c r="CR152" s="376"/>
      <c r="CS152" s="376"/>
      <c r="CT152" s="376"/>
      <c r="CU152" s="377"/>
      <c r="CV152" s="375"/>
      <c r="CW152" s="376"/>
      <c r="CX152" s="376"/>
      <c r="CY152" s="376"/>
      <c r="CZ152" s="377"/>
      <c r="DA152" s="375"/>
      <c r="DB152" s="376"/>
      <c r="DC152" s="376"/>
      <c r="DD152" s="376"/>
      <c r="DE152" s="377"/>
      <c r="DF152" s="375"/>
      <c r="DG152" s="376"/>
      <c r="DH152" s="376"/>
      <c r="DI152" s="376"/>
      <c r="DJ152" s="377"/>
    </row>
    <row r="153" spans="1:114" x14ac:dyDescent="0.25">
      <c r="B153" s="37"/>
      <c r="C153" s="38"/>
      <c r="D153" s="22">
        <v>1</v>
      </c>
      <c r="E153" s="22">
        <v>2</v>
      </c>
      <c r="F153" s="22">
        <v>3</v>
      </c>
      <c r="G153" s="22">
        <v>4</v>
      </c>
      <c r="H153" s="22">
        <v>5</v>
      </c>
      <c r="I153" s="22">
        <f>+D153</f>
        <v>1</v>
      </c>
      <c r="J153" s="22">
        <f t="shared" ref="J153:AV153" si="16">+E153</f>
        <v>2</v>
      </c>
      <c r="K153" s="22">
        <f t="shared" si="16"/>
        <v>3</v>
      </c>
      <c r="L153" s="22">
        <f t="shared" si="16"/>
        <v>4</v>
      </c>
      <c r="M153" s="22">
        <f t="shared" si="16"/>
        <v>5</v>
      </c>
      <c r="N153" s="22">
        <f t="shared" si="16"/>
        <v>1</v>
      </c>
      <c r="O153" s="22">
        <f t="shared" si="16"/>
        <v>2</v>
      </c>
      <c r="P153" s="22">
        <f t="shared" si="16"/>
        <v>3</v>
      </c>
      <c r="Q153" s="22">
        <f t="shared" si="16"/>
        <v>4</v>
      </c>
      <c r="R153" s="22">
        <f t="shared" si="16"/>
        <v>5</v>
      </c>
      <c r="S153" s="22">
        <f t="shared" si="16"/>
        <v>1</v>
      </c>
      <c r="T153" s="22">
        <f t="shared" si="16"/>
        <v>2</v>
      </c>
      <c r="U153" s="22">
        <f t="shared" si="16"/>
        <v>3</v>
      </c>
      <c r="V153" s="22">
        <f t="shared" si="16"/>
        <v>4</v>
      </c>
      <c r="W153" s="22">
        <f t="shared" si="16"/>
        <v>5</v>
      </c>
      <c r="X153" s="22">
        <f t="shared" si="16"/>
        <v>1</v>
      </c>
      <c r="Y153" s="22">
        <f t="shared" si="16"/>
        <v>2</v>
      </c>
      <c r="Z153" s="22">
        <f t="shared" si="16"/>
        <v>3</v>
      </c>
      <c r="AA153" s="22">
        <f t="shared" si="16"/>
        <v>4</v>
      </c>
      <c r="AB153" s="22">
        <f t="shared" si="16"/>
        <v>5</v>
      </c>
      <c r="AC153" s="22">
        <f t="shared" si="16"/>
        <v>1</v>
      </c>
      <c r="AD153" s="22">
        <f t="shared" si="16"/>
        <v>2</v>
      </c>
      <c r="AE153" s="22">
        <f t="shared" si="16"/>
        <v>3</v>
      </c>
      <c r="AF153" s="22">
        <f t="shared" si="16"/>
        <v>4</v>
      </c>
      <c r="AG153" s="22">
        <f t="shared" si="16"/>
        <v>5</v>
      </c>
      <c r="AH153" s="22">
        <f t="shared" si="16"/>
        <v>1</v>
      </c>
      <c r="AI153" s="22">
        <f t="shared" si="16"/>
        <v>2</v>
      </c>
      <c r="AJ153" s="22">
        <f t="shared" si="16"/>
        <v>3</v>
      </c>
      <c r="AK153" s="22">
        <f t="shared" si="16"/>
        <v>4</v>
      </c>
      <c r="AL153" s="22">
        <f t="shared" si="16"/>
        <v>5</v>
      </c>
      <c r="AM153" s="22">
        <f t="shared" si="16"/>
        <v>1</v>
      </c>
      <c r="AN153" s="22">
        <f t="shared" si="16"/>
        <v>2</v>
      </c>
      <c r="AO153" s="22">
        <f t="shared" si="16"/>
        <v>3</v>
      </c>
      <c r="AP153" s="22">
        <f t="shared" si="16"/>
        <v>4</v>
      </c>
      <c r="AQ153" s="22">
        <f t="shared" si="16"/>
        <v>5</v>
      </c>
      <c r="AR153" s="22">
        <f t="shared" si="16"/>
        <v>1</v>
      </c>
      <c r="AS153" s="22">
        <f t="shared" si="16"/>
        <v>2</v>
      </c>
      <c r="AT153" s="22">
        <f t="shared" si="16"/>
        <v>3</v>
      </c>
      <c r="AU153" s="22">
        <f t="shared" si="16"/>
        <v>4</v>
      </c>
      <c r="AV153" s="22">
        <f t="shared" si="16"/>
        <v>5</v>
      </c>
      <c r="AW153" s="66">
        <v>1</v>
      </c>
      <c r="AX153" s="67">
        <v>2</v>
      </c>
      <c r="AY153" s="67">
        <v>3</v>
      </c>
      <c r="AZ153" s="67">
        <v>4</v>
      </c>
      <c r="BA153" s="67">
        <v>5</v>
      </c>
      <c r="BB153" s="52"/>
      <c r="BC153" s="59">
        <v>1</v>
      </c>
      <c r="BD153" s="59">
        <v>2</v>
      </c>
      <c r="BE153" s="59">
        <v>3</v>
      </c>
      <c r="BF153" s="59">
        <v>4</v>
      </c>
      <c r="BG153" s="59">
        <v>5</v>
      </c>
      <c r="BH153" s="22">
        <v>1</v>
      </c>
      <c r="BI153" s="22">
        <v>2</v>
      </c>
      <c r="BJ153" s="22">
        <v>3</v>
      </c>
      <c r="BK153" s="22">
        <v>4</v>
      </c>
      <c r="BL153" s="22">
        <v>5</v>
      </c>
      <c r="BM153" s="22">
        <f>+BH153</f>
        <v>1</v>
      </c>
      <c r="BN153" s="22">
        <f>+BI153</f>
        <v>2</v>
      </c>
      <c r="BO153" s="22">
        <f>+BJ153</f>
        <v>3</v>
      </c>
      <c r="BP153" s="22">
        <f>+BK153</f>
        <v>4</v>
      </c>
      <c r="BQ153" s="22">
        <f>+BL153</f>
        <v>5</v>
      </c>
      <c r="BR153" s="22">
        <f t="shared" ref="BR153:CZ153" si="17">+BM153</f>
        <v>1</v>
      </c>
      <c r="BS153" s="22">
        <f t="shared" si="17"/>
        <v>2</v>
      </c>
      <c r="BT153" s="22">
        <f t="shared" si="17"/>
        <v>3</v>
      </c>
      <c r="BU153" s="22">
        <f t="shared" si="17"/>
        <v>4</v>
      </c>
      <c r="BV153" s="22">
        <f t="shared" si="17"/>
        <v>5</v>
      </c>
      <c r="BW153" s="22">
        <f t="shared" si="17"/>
        <v>1</v>
      </c>
      <c r="BX153" s="22">
        <f t="shared" si="17"/>
        <v>2</v>
      </c>
      <c r="BY153" s="22">
        <f t="shared" si="17"/>
        <v>3</v>
      </c>
      <c r="BZ153" s="22">
        <f t="shared" si="17"/>
        <v>4</v>
      </c>
      <c r="CA153" s="22">
        <f t="shared" si="17"/>
        <v>5</v>
      </c>
      <c r="CB153" s="22">
        <f t="shared" si="17"/>
        <v>1</v>
      </c>
      <c r="CC153" s="22">
        <f t="shared" si="17"/>
        <v>2</v>
      </c>
      <c r="CD153" s="22">
        <f t="shared" si="17"/>
        <v>3</v>
      </c>
      <c r="CE153" s="22">
        <f t="shared" si="17"/>
        <v>4</v>
      </c>
      <c r="CF153" s="22">
        <f t="shared" si="17"/>
        <v>5</v>
      </c>
      <c r="CG153" s="22">
        <f t="shared" si="17"/>
        <v>1</v>
      </c>
      <c r="CH153" s="22">
        <f t="shared" si="17"/>
        <v>2</v>
      </c>
      <c r="CI153" s="22">
        <f t="shared" si="17"/>
        <v>3</v>
      </c>
      <c r="CJ153" s="22">
        <f t="shared" si="17"/>
        <v>4</v>
      </c>
      <c r="CK153" s="22">
        <f t="shared" si="17"/>
        <v>5</v>
      </c>
      <c r="CL153" s="22">
        <f t="shared" si="17"/>
        <v>1</v>
      </c>
      <c r="CM153" s="22">
        <f t="shared" si="17"/>
        <v>2</v>
      </c>
      <c r="CN153" s="22">
        <f t="shared" si="17"/>
        <v>3</v>
      </c>
      <c r="CO153" s="22">
        <f t="shared" si="17"/>
        <v>4</v>
      </c>
      <c r="CP153" s="22">
        <f t="shared" si="17"/>
        <v>5</v>
      </c>
      <c r="CQ153" s="22">
        <f t="shared" si="17"/>
        <v>1</v>
      </c>
      <c r="CR153" s="22">
        <f t="shared" si="17"/>
        <v>2</v>
      </c>
      <c r="CS153" s="22">
        <f t="shared" si="17"/>
        <v>3</v>
      </c>
      <c r="CT153" s="22">
        <f t="shared" si="17"/>
        <v>4</v>
      </c>
      <c r="CU153" s="22">
        <f t="shared" si="17"/>
        <v>5</v>
      </c>
      <c r="CV153" s="22">
        <f t="shared" si="17"/>
        <v>1</v>
      </c>
      <c r="CW153" s="22">
        <f t="shared" si="17"/>
        <v>2</v>
      </c>
      <c r="CX153" s="22">
        <f t="shared" si="17"/>
        <v>3</v>
      </c>
      <c r="CY153" s="22">
        <f t="shared" si="17"/>
        <v>4</v>
      </c>
      <c r="CZ153" s="22">
        <f t="shared" si="17"/>
        <v>5</v>
      </c>
      <c r="DA153" s="22">
        <f>+CV153</f>
        <v>1</v>
      </c>
      <c r="DB153" s="58">
        <f t="shared" ref="DB153" si="18">+CW153</f>
        <v>2</v>
      </c>
      <c r="DC153" s="58">
        <f t="shared" ref="DC153" si="19">+CX153</f>
        <v>3</v>
      </c>
      <c r="DD153" s="58">
        <f t="shared" ref="DD153" si="20">+CY153</f>
        <v>4</v>
      </c>
      <c r="DE153" s="58">
        <f t="shared" ref="DE153" si="21">+CZ153</f>
        <v>5</v>
      </c>
      <c r="DF153" s="22">
        <v>1</v>
      </c>
      <c r="DG153" s="22">
        <v>2</v>
      </c>
      <c r="DH153" s="22">
        <v>3</v>
      </c>
      <c r="DI153" s="22">
        <v>4</v>
      </c>
      <c r="DJ153" s="22">
        <v>5</v>
      </c>
    </row>
    <row r="154" spans="1:114" x14ac:dyDescent="0.25">
      <c r="A154" s="386" t="s">
        <v>755</v>
      </c>
      <c r="B154" s="22" t="s">
        <v>724</v>
      </c>
      <c r="C154" s="22"/>
      <c r="D154" s="24"/>
      <c r="E154" s="24"/>
      <c r="F154" s="24"/>
      <c r="G154" s="24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57"/>
      <c r="AX154" s="48"/>
      <c r="AY154" s="48"/>
      <c r="AZ154" s="48"/>
      <c r="BA154" s="48"/>
      <c r="BB154" s="57"/>
      <c r="BC154" s="49"/>
      <c r="BD154" s="49"/>
      <c r="BE154" s="49"/>
      <c r="BF154" s="49"/>
      <c r="BG154" s="49"/>
      <c r="BH154" s="6"/>
      <c r="BI154" s="29"/>
      <c r="BJ154" s="29"/>
      <c r="BK154" s="6"/>
      <c r="BL154" s="6"/>
      <c r="BM154" s="6"/>
      <c r="BN154" s="6"/>
      <c r="BO154" s="29"/>
      <c r="BP154" s="6"/>
      <c r="BQ154" s="6"/>
      <c r="BR154" s="6"/>
      <c r="BS154" s="6"/>
      <c r="BT154" s="29"/>
      <c r="BU154" s="6"/>
      <c r="BV154" s="6"/>
      <c r="BW154" s="6"/>
      <c r="BX154" s="6"/>
      <c r="BY154" s="29"/>
      <c r="BZ154" s="6"/>
      <c r="CA154" s="6"/>
      <c r="CB154" s="6"/>
      <c r="CC154" s="6"/>
      <c r="CD154" s="29"/>
      <c r="CE154" s="6"/>
      <c r="CF154" s="6"/>
      <c r="CG154" s="6"/>
      <c r="CH154" s="6"/>
      <c r="CI154" s="29"/>
      <c r="CJ154" s="6"/>
      <c r="CK154" s="6"/>
      <c r="CL154" s="6"/>
      <c r="CM154" s="29"/>
      <c r="CN154" s="6"/>
      <c r="CO154" s="6"/>
      <c r="CP154" s="6"/>
      <c r="CQ154" s="29"/>
      <c r="CR154" s="6"/>
      <c r="CS154" s="6"/>
      <c r="CT154" s="6"/>
      <c r="CU154" s="29"/>
      <c r="CV154" s="6"/>
      <c r="CW154" s="6"/>
      <c r="CX154" s="6"/>
      <c r="CY154" s="29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</row>
    <row r="155" spans="1:114" x14ac:dyDescent="0.25">
      <c r="A155" s="386"/>
      <c r="B155" s="22" t="s">
        <v>725</v>
      </c>
      <c r="C155" s="22"/>
      <c r="D155" s="6"/>
      <c r="E155" s="6"/>
      <c r="F155" s="6"/>
      <c r="G155" s="6">
        <v>1</v>
      </c>
      <c r="H155" s="6"/>
      <c r="I155" s="24"/>
      <c r="J155" s="24"/>
      <c r="K155" s="24">
        <v>1</v>
      </c>
      <c r="L155" s="24">
        <v>1</v>
      </c>
      <c r="M155" s="24"/>
      <c r="N155" s="6"/>
      <c r="O155" s="6"/>
      <c r="P155" s="6"/>
      <c r="Q155" s="6">
        <v>1</v>
      </c>
      <c r="R155" s="6"/>
      <c r="S155" s="6"/>
      <c r="T155" s="6"/>
      <c r="U155" s="6"/>
      <c r="V155" s="6">
        <v>1</v>
      </c>
      <c r="W155" s="6"/>
      <c r="X155" s="6"/>
      <c r="Y155" s="6"/>
      <c r="Z155" s="6"/>
      <c r="AA155" s="6">
        <v>1</v>
      </c>
      <c r="AB155" s="6"/>
      <c r="AC155" s="6">
        <v>1</v>
      </c>
      <c r="AD155" s="6"/>
      <c r="AE155" s="6"/>
      <c r="AF155" s="6">
        <v>1</v>
      </c>
      <c r="AG155" s="6"/>
      <c r="AH155" s="6"/>
      <c r="AI155" s="6"/>
      <c r="AJ155" s="6"/>
      <c r="AK155" s="6">
        <v>1</v>
      </c>
      <c r="AL155" s="6"/>
      <c r="AM155" s="6"/>
      <c r="AN155" s="6"/>
      <c r="AO155" s="6">
        <v>1</v>
      </c>
      <c r="AP155" s="6">
        <v>1</v>
      </c>
      <c r="AQ155" s="6"/>
      <c r="AR155" s="6"/>
      <c r="AS155" s="6"/>
      <c r="AT155" s="6"/>
      <c r="AU155" s="6">
        <v>1</v>
      </c>
      <c r="AV155" s="6"/>
      <c r="AW155" s="57"/>
      <c r="AX155" s="55">
        <v>1</v>
      </c>
      <c r="AY155" s="55"/>
      <c r="AZ155" s="55">
        <v>1</v>
      </c>
      <c r="BA155" s="48"/>
      <c r="BB155" s="57"/>
      <c r="BC155" s="49"/>
      <c r="BD155" s="49"/>
      <c r="BE155" s="49"/>
      <c r="BF155" s="55">
        <v>1</v>
      </c>
      <c r="BG155" s="55"/>
      <c r="BH155" s="6"/>
      <c r="BI155" s="29"/>
      <c r="BJ155" s="29"/>
      <c r="BK155" s="6">
        <v>1</v>
      </c>
      <c r="BL155" s="6"/>
      <c r="BM155" s="6"/>
      <c r="BN155" s="6"/>
      <c r="BO155" s="29"/>
      <c r="BP155" s="6">
        <v>1</v>
      </c>
      <c r="BQ155" s="6"/>
      <c r="BR155" s="6"/>
      <c r="BS155" s="6"/>
      <c r="BT155" s="29"/>
      <c r="BU155" s="6">
        <v>1</v>
      </c>
      <c r="BV155" s="6"/>
      <c r="BW155" s="6"/>
      <c r="BX155" s="6"/>
      <c r="BY155" s="29"/>
      <c r="BZ155" s="6">
        <v>1</v>
      </c>
      <c r="CA155" s="6"/>
      <c r="CB155" s="6"/>
      <c r="CC155" s="6"/>
      <c r="CD155" s="29"/>
      <c r="CE155" s="6">
        <v>1</v>
      </c>
      <c r="CF155" s="6"/>
      <c r="CG155" s="6"/>
      <c r="CH155" s="6"/>
      <c r="CI155" s="29"/>
      <c r="CJ155" s="6">
        <v>1</v>
      </c>
      <c r="CK155" s="6"/>
      <c r="CL155" s="6"/>
      <c r="CM155" s="29"/>
      <c r="CN155" s="6"/>
      <c r="CO155" s="6">
        <v>1</v>
      </c>
      <c r="CP155" s="6"/>
      <c r="CQ155" s="29"/>
      <c r="CR155" s="6"/>
      <c r="CS155" s="6"/>
      <c r="CT155" s="6">
        <v>1</v>
      </c>
      <c r="CU155" s="29"/>
      <c r="CV155" s="6"/>
      <c r="CW155" s="6"/>
      <c r="CX155" s="6"/>
      <c r="CY155" s="29">
        <v>1</v>
      </c>
      <c r="CZ155" s="6">
        <v>1</v>
      </c>
      <c r="DA155" s="6"/>
      <c r="DB155" s="6"/>
      <c r="DC155" s="6"/>
      <c r="DD155" s="6">
        <v>1</v>
      </c>
      <c r="DE155" s="6"/>
      <c r="DF155" s="6"/>
      <c r="DG155" s="6"/>
      <c r="DH155" s="6"/>
      <c r="DI155" s="6">
        <v>1</v>
      </c>
      <c r="DJ155" s="6"/>
    </row>
    <row r="156" spans="1:114" x14ac:dyDescent="0.25">
      <c r="A156" s="386"/>
      <c r="B156" s="22" t="s">
        <v>726</v>
      </c>
      <c r="C156" s="22"/>
      <c r="D156" s="6"/>
      <c r="E156" s="6"/>
      <c r="F156" s="6"/>
      <c r="G156" s="6"/>
      <c r="H156" s="6"/>
      <c r="I156" s="6"/>
      <c r="J156" s="6"/>
      <c r="K156" s="6">
        <v>1</v>
      </c>
      <c r="L156" s="6"/>
      <c r="M156" s="6"/>
      <c r="N156" s="24"/>
      <c r="O156" s="24"/>
      <c r="P156" s="24">
        <v>1</v>
      </c>
      <c r="Q156" s="24">
        <v>1</v>
      </c>
      <c r="R156" s="24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57"/>
      <c r="AX156" s="48"/>
      <c r="AY156" s="48"/>
      <c r="AZ156" s="48"/>
      <c r="BA156" s="48"/>
      <c r="BB156" s="57"/>
      <c r="BC156" s="49"/>
      <c r="BD156" s="49"/>
      <c r="BE156" s="49"/>
      <c r="BF156" s="55"/>
      <c r="BG156" s="55"/>
      <c r="BH156" s="6"/>
      <c r="BI156" s="29"/>
      <c r="BJ156" s="29">
        <v>1</v>
      </c>
      <c r="BK156" s="6"/>
      <c r="BL156" s="6"/>
      <c r="BM156" s="6"/>
      <c r="BN156" s="6"/>
      <c r="BO156" s="29"/>
      <c r="BP156" s="6"/>
      <c r="BQ156" s="6"/>
      <c r="BR156" s="6"/>
      <c r="BS156" s="6"/>
      <c r="BT156" s="29"/>
      <c r="BU156" s="6"/>
      <c r="BV156" s="6"/>
      <c r="BW156" s="6"/>
      <c r="BX156" s="6"/>
      <c r="BY156" s="29"/>
      <c r="BZ156" s="6"/>
      <c r="CA156" s="6"/>
      <c r="CB156" s="6"/>
      <c r="CC156" s="6"/>
      <c r="CD156" s="29"/>
      <c r="CE156" s="6"/>
      <c r="CF156" s="6"/>
      <c r="CG156" s="6"/>
      <c r="CH156" s="6"/>
      <c r="CI156" s="29"/>
      <c r="CJ156" s="6">
        <v>1</v>
      </c>
      <c r="CK156" s="6"/>
      <c r="CL156" s="6"/>
      <c r="CM156" s="29"/>
      <c r="CN156" s="6"/>
      <c r="CO156" s="6"/>
      <c r="CP156" s="6"/>
      <c r="CQ156" s="29"/>
      <c r="CR156" s="6"/>
      <c r="CS156" s="6"/>
      <c r="CT156" s="6"/>
      <c r="CU156" s="29"/>
      <c r="CV156" s="6"/>
      <c r="CW156" s="6"/>
      <c r="CX156" s="6">
        <v>1</v>
      </c>
      <c r="CY156" s="29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</row>
    <row r="157" spans="1:114" x14ac:dyDescent="0.25">
      <c r="A157" s="386"/>
      <c r="B157" s="22" t="s">
        <v>727</v>
      </c>
      <c r="C157" s="2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24"/>
      <c r="T157" s="24"/>
      <c r="U157" s="24"/>
      <c r="V157" s="24"/>
      <c r="W157" s="24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57"/>
      <c r="AX157" s="48"/>
      <c r="AY157" s="48"/>
      <c r="AZ157" s="48"/>
      <c r="BA157" s="48"/>
      <c r="BB157" s="57"/>
      <c r="BC157" s="49"/>
      <c r="BD157" s="49"/>
      <c r="BE157" s="49"/>
      <c r="BF157" s="55"/>
      <c r="BG157" s="55"/>
      <c r="BH157" s="6"/>
      <c r="BI157" s="29"/>
      <c r="BJ157" s="29"/>
      <c r="BK157" s="6"/>
      <c r="BL157" s="6"/>
      <c r="BM157" s="6"/>
      <c r="BN157" s="6"/>
      <c r="BO157" s="29"/>
      <c r="BP157" s="6"/>
      <c r="BQ157" s="6"/>
      <c r="BR157" s="6"/>
      <c r="BS157" s="6"/>
      <c r="BT157" s="29"/>
      <c r="BU157" s="6"/>
      <c r="BV157" s="6"/>
      <c r="BW157" s="6"/>
      <c r="BX157" s="6"/>
      <c r="BY157" s="29"/>
      <c r="BZ157" s="6"/>
      <c r="CA157" s="6"/>
      <c r="CB157" s="6"/>
      <c r="CC157" s="6"/>
      <c r="CD157" s="29"/>
      <c r="CE157" s="6"/>
      <c r="CF157" s="6"/>
      <c r="CG157" s="6"/>
      <c r="CH157" s="6"/>
      <c r="CI157" s="29"/>
      <c r="CJ157" s="6"/>
      <c r="CK157" s="6"/>
      <c r="CL157" s="6"/>
      <c r="CM157" s="29"/>
      <c r="CN157" s="6"/>
      <c r="CO157" s="6"/>
      <c r="CP157" s="6"/>
      <c r="CQ157" s="29"/>
      <c r="CR157" s="6"/>
      <c r="CS157" s="6"/>
      <c r="CT157" s="6"/>
      <c r="CU157" s="29"/>
      <c r="CV157" s="6"/>
      <c r="CW157" s="6"/>
      <c r="CX157" s="6"/>
      <c r="CY157" s="29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</row>
    <row r="158" spans="1:114" x14ac:dyDescent="0.25">
      <c r="A158" s="386"/>
      <c r="B158" s="22" t="s">
        <v>728</v>
      </c>
      <c r="C158" s="22"/>
      <c r="D158" s="6"/>
      <c r="E158" s="6"/>
      <c r="F158" s="6">
        <v>1</v>
      </c>
      <c r="G158" s="6"/>
      <c r="H158" s="6"/>
      <c r="I158" s="6"/>
      <c r="J158" s="6"/>
      <c r="K158" s="6">
        <v>1</v>
      </c>
      <c r="L158" s="6"/>
      <c r="M158" s="6"/>
      <c r="N158" s="6"/>
      <c r="O158" s="6"/>
      <c r="P158" s="6">
        <v>1</v>
      </c>
      <c r="Q158" s="6">
        <v>1</v>
      </c>
      <c r="R158" s="6"/>
      <c r="S158" s="6"/>
      <c r="T158" s="6"/>
      <c r="U158" s="6">
        <v>1</v>
      </c>
      <c r="V158" s="6"/>
      <c r="W158" s="6"/>
      <c r="X158" s="24"/>
      <c r="Y158" s="24"/>
      <c r="Z158" s="24">
        <v>1</v>
      </c>
      <c r="AA158" s="24"/>
      <c r="AB158" s="24"/>
      <c r="AC158" s="6"/>
      <c r="AD158" s="6"/>
      <c r="AE158" s="6">
        <v>1</v>
      </c>
      <c r="AF158" s="6"/>
      <c r="AG158" s="6"/>
      <c r="AH158" s="6"/>
      <c r="AI158" s="6"/>
      <c r="AJ158" s="6">
        <v>1</v>
      </c>
      <c r="AK158" s="6"/>
      <c r="AL158" s="6"/>
      <c r="AM158" s="6"/>
      <c r="AN158" s="6"/>
      <c r="AO158" s="6">
        <v>1</v>
      </c>
      <c r="AP158" s="6"/>
      <c r="AQ158" s="6"/>
      <c r="AR158" s="6"/>
      <c r="AS158" s="6"/>
      <c r="AT158" s="6">
        <v>1</v>
      </c>
      <c r="AU158" s="6"/>
      <c r="AV158" s="6"/>
      <c r="AW158" s="57"/>
      <c r="AX158" s="55"/>
      <c r="AY158" s="55">
        <v>1</v>
      </c>
      <c r="AZ158" s="55">
        <v>1</v>
      </c>
      <c r="BA158" s="48"/>
      <c r="BB158" s="57"/>
      <c r="BC158" s="49"/>
      <c r="BD158" s="55"/>
      <c r="BE158" s="55">
        <v>1</v>
      </c>
      <c r="BF158" s="55"/>
      <c r="BG158" s="55"/>
      <c r="BH158" s="6"/>
      <c r="BI158" s="29"/>
      <c r="BJ158" s="29">
        <v>1</v>
      </c>
      <c r="BK158" s="6"/>
      <c r="BL158" s="6"/>
      <c r="BM158" s="6"/>
      <c r="BN158" s="6"/>
      <c r="BO158" s="29">
        <v>1</v>
      </c>
      <c r="BP158" s="6"/>
      <c r="BQ158" s="6"/>
      <c r="BR158" s="6"/>
      <c r="BS158" s="6"/>
      <c r="BT158" s="29">
        <v>1</v>
      </c>
      <c r="BU158" s="6"/>
      <c r="BV158" s="6"/>
      <c r="BW158" s="6"/>
      <c r="BX158" s="6"/>
      <c r="BY158" s="29">
        <v>1</v>
      </c>
      <c r="BZ158" s="6"/>
      <c r="CA158" s="6"/>
      <c r="CB158" s="6"/>
      <c r="CC158" s="6"/>
      <c r="CD158" s="29">
        <v>1</v>
      </c>
      <c r="CE158" s="6"/>
      <c r="CF158" s="6"/>
      <c r="CG158" s="6"/>
      <c r="CH158" s="6"/>
      <c r="CI158" s="29">
        <v>1</v>
      </c>
      <c r="CJ158" s="6"/>
      <c r="CK158" s="6"/>
      <c r="CL158" s="6"/>
      <c r="CM158" s="29"/>
      <c r="CN158" s="6">
        <v>1</v>
      </c>
      <c r="CO158" s="6"/>
      <c r="CP158" s="6"/>
      <c r="CQ158" s="29"/>
      <c r="CR158" s="6"/>
      <c r="CS158" s="6">
        <v>1</v>
      </c>
      <c r="CT158" s="6"/>
      <c r="CU158" s="29"/>
      <c r="CV158" s="6"/>
      <c r="CW158" s="6"/>
      <c r="CX158" s="6">
        <v>1</v>
      </c>
      <c r="CY158" s="29"/>
      <c r="CZ158" s="6"/>
      <c r="DA158" s="6"/>
      <c r="DB158" s="6"/>
      <c r="DC158" s="6">
        <v>1</v>
      </c>
      <c r="DD158" s="6"/>
      <c r="DE158" s="6"/>
      <c r="DF158" s="6"/>
      <c r="DG158" s="6"/>
      <c r="DH158" s="6">
        <v>1</v>
      </c>
      <c r="DI158" s="6"/>
      <c r="DJ158" s="6"/>
    </row>
    <row r="159" spans="1:114" x14ac:dyDescent="0.25">
      <c r="A159" s="386"/>
      <c r="B159" s="22" t="s">
        <v>729</v>
      </c>
      <c r="C159" s="22"/>
      <c r="D159" s="6"/>
      <c r="E159" s="6">
        <v>1</v>
      </c>
      <c r="F159" s="6"/>
      <c r="G159" s="6"/>
      <c r="H159" s="6"/>
      <c r="I159" s="6"/>
      <c r="J159" s="6">
        <v>1</v>
      </c>
      <c r="K159" s="6">
        <v>1</v>
      </c>
      <c r="L159" s="6"/>
      <c r="M159" s="6"/>
      <c r="N159" s="6"/>
      <c r="O159" s="6">
        <v>1</v>
      </c>
      <c r="P159" s="6"/>
      <c r="Q159" s="6"/>
      <c r="R159" s="6"/>
      <c r="S159" s="6"/>
      <c r="T159" s="6">
        <v>1</v>
      </c>
      <c r="U159" s="6"/>
      <c r="V159" s="6"/>
      <c r="W159" s="6"/>
      <c r="X159" s="6"/>
      <c r="Y159" s="6">
        <v>1</v>
      </c>
      <c r="Z159" s="6"/>
      <c r="AA159" s="6"/>
      <c r="AB159" s="6"/>
      <c r="AC159" s="24"/>
      <c r="AD159" s="24">
        <v>1</v>
      </c>
      <c r="AE159" s="24"/>
      <c r="AF159" s="24"/>
      <c r="AG159" s="24"/>
      <c r="AH159" s="6"/>
      <c r="AI159" s="6">
        <v>1</v>
      </c>
      <c r="AJ159" s="6"/>
      <c r="AK159" s="6"/>
      <c r="AL159" s="6"/>
      <c r="AM159" s="6">
        <v>1</v>
      </c>
      <c r="AN159" s="6">
        <v>1</v>
      </c>
      <c r="AO159" s="6">
        <v>1</v>
      </c>
      <c r="AP159" s="6"/>
      <c r="AQ159" s="6"/>
      <c r="AR159" s="6"/>
      <c r="AS159" s="6">
        <v>1</v>
      </c>
      <c r="AT159" s="6"/>
      <c r="AU159" s="6"/>
      <c r="AV159" s="6"/>
      <c r="AW159" s="57"/>
      <c r="AX159" s="55">
        <v>1</v>
      </c>
      <c r="AY159" s="48"/>
      <c r="AZ159" s="48"/>
      <c r="BA159" s="48"/>
      <c r="BB159" s="57"/>
      <c r="BC159" s="49"/>
      <c r="BD159" s="55">
        <v>1</v>
      </c>
      <c r="BE159" s="55"/>
      <c r="BF159" s="55"/>
      <c r="BG159" s="55"/>
      <c r="BH159" s="6"/>
      <c r="BI159" s="29">
        <v>1</v>
      </c>
      <c r="BJ159" s="29"/>
      <c r="BK159" s="6">
        <v>1</v>
      </c>
      <c r="BL159" s="6"/>
      <c r="BM159" s="6"/>
      <c r="BN159" s="6">
        <v>1</v>
      </c>
      <c r="BO159" s="29">
        <v>1</v>
      </c>
      <c r="BP159" s="6"/>
      <c r="BQ159" s="6"/>
      <c r="BR159" s="6"/>
      <c r="BS159" s="6">
        <v>1</v>
      </c>
      <c r="BT159" s="29"/>
      <c r="BU159" s="6"/>
      <c r="BV159" s="6"/>
      <c r="BW159" s="6"/>
      <c r="BX159" s="6">
        <v>1</v>
      </c>
      <c r="BY159" s="29"/>
      <c r="BZ159" s="6"/>
      <c r="CA159" s="6"/>
      <c r="CB159" s="6"/>
      <c r="CC159" s="6">
        <v>1</v>
      </c>
      <c r="CD159" s="29"/>
      <c r="CE159" s="6"/>
      <c r="CF159" s="6"/>
      <c r="CG159" s="6"/>
      <c r="CH159" s="6">
        <v>1</v>
      </c>
      <c r="CI159" s="29"/>
      <c r="CJ159" s="6">
        <v>1</v>
      </c>
      <c r="CK159" s="6"/>
      <c r="CL159" s="6"/>
      <c r="CM159" s="29">
        <v>1</v>
      </c>
      <c r="CN159" s="6"/>
      <c r="CO159" s="6"/>
      <c r="CP159" s="6"/>
      <c r="CQ159" s="29"/>
      <c r="CR159" s="6">
        <v>1</v>
      </c>
      <c r="CS159" s="6"/>
      <c r="CT159" s="6"/>
      <c r="CU159" s="29"/>
      <c r="CV159" s="6"/>
      <c r="CW159" s="6">
        <v>1</v>
      </c>
      <c r="CX159" s="6"/>
      <c r="CY159" s="29">
        <v>1</v>
      </c>
      <c r="CZ159" s="6">
        <v>1</v>
      </c>
      <c r="DA159" s="6"/>
      <c r="DB159" s="6">
        <v>1</v>
      </c>
      <c r="DC159" s="6"/>
      <c r="DD159" s="6"/>
      <c r="DE159" s="6"/>
      <c r="DF159" s="6"/>
      <c r="DG159" s="6">
        <v>1</v>
      </c>
      <c r="DH159" s="6"/>
      <c r="DI159" s="6"/>
      <c r="DJ159" s="6"/>
    </row>
    <row r="160" spans="1:114" x14ac:dyDescent="0.25">
      <c r="A160" s="386"/>
      <c r="B160" s="22" t="s">
        <v>730</v>
      </c>
      <c r="C160" s="22"/>
      <c r="D160" s="6"/>
      <c r="E160" s="6"/>
      <c r="F160" s="6"/>
      <c r="G160" s="6">
        <v>1</v>
      </c>
      <c r="H160" s="6"/>
      <c r="I160" s="6"/>
      <c r="J160" s="6"/>
      <c r="K160" s="6"/>
      <c r="L160" s="6">
        <v>1</v>
      </c>
      <c r="M160" s="6"/>
      <c r="N160" s="6"/>
      <c r="O160" s="6"/>
      <c r="P160" s="6"/>
      <c r="Q160" s="6">
        <v>1</v>
      </c>
      <c r="R160" s="6"/>
      <c r="S160" s="6"/>
      <c r="T160" s="6"/>
      <c r="U160" s="6"/>
      <c r="V160" s="6">
        <v>1</v>
      </c>
      <c r="W160" s="6"/>
      <c r="X160" s="6"/>
      <c r="Y160" s="6"/>
      <c r="Z160" s="6"/>
      <c r="AA160" s="6">
        <v>1</v>
      </c>
      <c r="AB160" s="6"/>
      <c r="AC160" s="6"/>
      <c r="AD160" s="6"/>
      <c r="AE160" s="6"/>
      <c r="AF160" s="6">
        <v>1</v>
      </c>
      <c r="AG160" s="6"/>
      <c r="AH160" s="24"/>
      <c r="AI160" s="24"/>
      <c r="AJ160" s="24"/>
      <c r="AK160" s="24">
        <v>1</v>
      </c>
      <c r="AL160" s="24"/>
      <c r="AM160" s="6"/>
      <c r="AN160" s="6"/>
      <c r="AO160" s="6"/>
      <c r="AP160" s="6">
        <v>1</v>
      </c>
      <c r="AQ160" s="6"/>
      <c r="AR160" s="6"/>
      <c r="AS160" s="6"/>
      <c r="AT160" s="6"/>
      <c r="AU160" s="6">
        <v>1</v>
      </c>
      <c r="AV160" s="6"/>
      <c r="AW160" s="57"/>
      <c r="AX160" s="55"/>
      <c r="AY160" s="55"/>
      <c r="AZ160" s="55">
        <v>1</v>
      </c>
      <c r="BA160" s="55"/>
      <c r="BB160" s="57"/>
      <c r="BC160" s="49"/>
      <c r="BD160" s="49"/>
      <c r="BE160" s="49"/>
      <c r="BF160" s="55">
        <v>1</v>
      </c>
      <c r="BG160" s="55"/>
      <c r="BH160" s="6"/>
      <c r="BI160" s="29"/>
      <c r="BJ160" s="29"/>
      <c r="BK160" s="6">
        <v>1</v>
      </c>
      <c r="BL160" s="6"/>
      <c r="BM160" s="6"/>
      <c r="BN160" s="6"/>
      <c r="BO160" s="29"/>
      <c r="BP160" s="6">
        <v>1</v>
      </c>
      <c r="BQ160" s="6"/>
      <c r="BR160" s="6"/>
      <c r="BS160" s="6"/>
      <c r="BT160" s="29"/>
      <c r="BU160" s="6">
        <v>1</v>
      </c>
      <c r="BV160" s="6"/>
      <c r="BW160" s="6"/>
      <c r="BX160" s="6"/>
      <c r="BY160" s="29"/>
      <c r="BZ160" s="6">
        <v>1</v>
      </c>
      <c r="CA160" s="6"/>
      <c r="CB160" s="6"/>
      <c r="CC160" s="6"/>
      <c r="CD160" s="29"/>
      <c r="CE160" s="6">
        <v>1</v>
      </c>
      <c r="CF160" s="6"/>
      <c r="CG160" s="6"/>
      <c r="CH160" s="6"/>
      <c r="CI160" s="29"/>
      <c r="CJ160" s="6">
        <v>1</v>
      </c>
      <c r="CK160" s="6"/>
      <c r="CL160" s="6"/>
      <c r="CM160" s="29"/>
      <c r="CN160" s="6"/>
      <c r="CO160" s="6">
        <v>1</v>
      </c>
      <c r="CP160" s="6"/>
      <c r="CQ160" s="29"/>
      <c r="CR160" s="6"/>
      <c r="CS160" s="6"/>
      <c r="CT160" s="6">
        <v>1</v>
      </c>
      <c r="CU160" s="29"/>
      <c r="CV160" s="6"/>
      <c r="CW160" s="6"/>
      <c r="CX160" s="6"/>
      <c r="CY160" s="29">
        <v>1</v>
      </c>
      <c r="CZ160" s="6"/>
      <c r="DA160" s="6"/>
      <c r="DB160" s="6"/>
      <c r="DC160" s="6"/>
      <c r="DD160" s="6">
        <v>1</v>
      </c>
      <c r="DE160" s="6"/>
      <c r="DF160" s="6"/>
      <c r="DG160" s="6"/>
      <c r="DH160" s="6"/>
      <c r="DI160" s="6">
        <v>1</v>
      </c>
      <c r="DJ160" s="6"/>
    </row>
    <row r="161" spans="1:114" x14ac:dyDescent="0.25">
      <c r="A161" s="386"/>
      <c r="B161" s="22" t="s">
        <v>731</v>
      </c>
      <c r="C161" s="22"/>
      <c r="D161" s="6"/>
      <c r="E161" s="6"/>
      <c r="F161" s="6"/>
      <c r="G161" s="6">
        <v>1</v>
      </c>
      <c r="H161" s="6"/>
      <c r="I161" s="6"/>
      <c r="J161" s="6"/>
      <c r="K161" s="6"/>
      <c r="L161" s="6">
        <v>1</v>
      </c>
      <c r="M161" s="6"/>
      <c r="N161" s="6"/>
      <c r="O161" s="6"/>
      <c r="P161" s="6"/>
      <c r="Q161" s="6">
        <v>1</v>
      </c>
      <c r="R161" s="6"/>
      <c r="S161" s="6"/>
      <c r="T161" s="6">
        <v>1</v>
      </c>
      <c r="U161" s="6"/>
      <c r="V161" s="6">
        <v>1</v>
      </c>
      <c r="W161" s="6">
        <v>1</v>
      </c>
      <c r="X161" s="6"/>
      <c r="Y161" s="6"/>
      <c r="Z161" s="6"/>
      <c r="AA161" s="6">
        <v>1</v>
      </c>
      <c r="AB161" s="6"/>
      <c r="AC161" s="6">
        <v>1</v>
      </c>
      <c r="AD161" s="6"/>
      <c r="AE161" s="6"/>
      <c r="AF161" s="6">
        <v>1</v>
      </c>
      <c r="AG161" s="6"/>
      <c r="AH161" s="6"/>
      <c r="AI161" s="6"/>
      <c r="AJ161" s="6"/>
      <c r="AK161" s="6">
        <v>1</v>
      </c>
      <c r="AL161" s="6"/>
      <c r="AM161" s="24"/>
      <c r="AN161" s="24"/>
      <c r="AO161" s="24"/>
      <c r="AP161" s="24">
        <v>1</v>
      </c>
      <c r="AQ161" s="24"/>
      <c r="AR161" s="6"/>
      <c r="AS161" s="6"/>
      <c r="AT161" s="6"/>
      <c r="AU161" s="6">
        <v>1</v>
      </c>
      <c r="AV161" s="6"/>
      <c r="AW161" s="57"/>
      <c r="AX161" s="55"/>
      <c r="AY161" s="55">
        <v>1</v>
      </c>
      <c r="AZ161" s="55">
        <v>1</v>
      </c>
      <c r="BA161" s="48"/>
      <c r="BB161" s="57"/>
      <c r="BC161" s="49"/>
      <c r="BD161" s="49"/>
      <c r="BE161" s="49"/>
      <c r="BF161" s="55">
        <v>1</v>
      </c>
      <c r="BG161" s="55"/>
      <c r="BH161" s="6">
        <v>1</v>
      </c>
      <c r="BI161" s="29"/>
      <c r="BJ161" s="29"/>
      <c r="BK161" s="6">
        <v>1</v>
      </c>
      <c r="BL161" s="6"/>
      <c r="BM161" s="6"/>
      <c r="BN161" s="6"/>
      <c r="BO161" s="29">
        <v>1</v>
      </c>
      <c r="BP161" s="6">
        <v>1</v>
      </c>
      <c r="BQ161" s="6"/>
      <c r="BR161" s="6">
        <v>1</v>
      </c>
      <c r="BS161" s="6"/>
      <c r="BT161" s="29">
        <v>1</v>
      </c>
      <c r="BU161" s="6">
        <v>1</v>
      </c>
      <c r="BV161" s="6"/>
      <c r="BW161" s="6"/>
      <c r="BX161" s="6"/>
      <c r="BY161" s="29"/>
      <c r="BZ161" s="6">
        <v>1</v>
      </c>
      <c r="CA161" s="6"/>
      <c r="CB161" s="6"/>
      <c r="CC161" s="6"/>
      <c r="CD161" s="29"/>
      <c r="CE161" s="6">
        <v>1</v>
      </c>
      <c r="CF161" s="6"/>
      <c r="CG161" s="6"/>
      <c r="CH161" s="6"/>
      <c r="CI161" s="29"/>
      <c r="CJ161" s="6">
        <v>1</v>
      </c>
      <c r="CK161" s="6"/>
      <c r="CL161" s="6"/>
      <c r="CM161" s="29"/>
      <c r="CN161" s="6"/>
      <c r="CO161" s="6">
        <v>1</v>
      </c>
      <c r="CP161" s="6"/>
      <c r="CQ161" s="29"/>
      <c r="CR161" s="6"/>
      <c r="CS161" s="6"/>
      <c r="CT161" s="6">
        <v>1</v>
      </c>
      <c r="CU161" s="29"/>
      <c r="CV161" s="6"/>
      <c r="CW161" s="6"/>
      <c r="CX161" s="6"/>
      <c r="CY161" s="29">
        <v>1</v>
      </c>
      <c r="CZ161" s="6">
        <v>1</v>
      </c>
      <c r="DA161" s="6"/>
      <c r="DB161" s="6"/>
      <c r="DC161" s="6"/>
      <c r="DD161" s="6">
        <v>1</v>
      </c>
      <c r="DE161" s="6"/>
      <c r="DF161" s="6"/>
      <c r="DG161" s="6"/>
      <c r="DH161" s="6"/>
      <c r="DI161" s="6">
        <v>1</v>
      </c>
      <c r="DJ161" s="6"/>
    </row>
    <row r="162" spans="1:114" x14ac:dyDescent="0.25">
      <c r="A162" s="386"/>
      <c r="B162" s="22" t="s">
        <v>732</v>
      </c>
      <c r="C162" s="2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>
        <v>1</v>
      </c>
      <c r="AC162" s="6">
        <v>1</v>
      </c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>
        <v>1</v>
      </c>
      <c r="AP162" s="6"/>
      <c r="AQ162" s="6"/>
      <c r="AR162" s="24"/>
      <c r="AS162" s="24"/>
      <c r="AT162" s="24"/>
      <c r="AU162" s="24"/>
      <c r="AV162" s="24"/>
      <c r="AW162" s="57"/>
      <c r="AX162" s="48"/>
      <c r="AY162" s="48"/>
      <c r="AZ162" s="48"/>
      <c r="BA162" s="48"/>
      <c r="BB162" s="57"/>
      <c r="BC162" s="49"/>
      <c r="BD162" s="49"/>
      <c r="BE162" s="49"/>
      <c r="BF162" s="55"/>
      <c r="BG162" s="55"/>
      <c r="BH162" s="6"/>
      <c r="BI162" s="29"/>
      <c r="BJ162" s="29"/>
      <c r="BK162" s="6"/>
      <c r="BL162" s="6"/>
      <c r="BM162" s="6"/>
      <c r="BN162" s="6"/>
      <c r="BO162" s="29"/>
      <c r="BP162" s="6"/>
      <c r="BQ162" s="6"/>
      <c r="BR162" s="6"/>
      <c r="BS162" s="6"/>
      <c r="BT162" s="29"/>
      <c r="BU162" s="6"/>
      <c r="BV162" s="6"/>
      <c r="BW162" s="6"/>
      <c r="BX162" s="6"/>
      <c r="BY162" s="29"/>
      <c r="BZ162" s="6"/>
      <c r="CA162" s="6"/>
      <c r="CB162" s="6"/>
      <c r="CC162" s="6"/>
      <c r="CD162" s="29"/>
      <c r="CE162" s="6">
        <v>1</v>
      </c>
      <c r="CF162" s="6"/>
      <c r="CG162" s="6"/>
      <c r="CH162" s="6"/>
      <c r="CI162" s="29"/>
      <c r="CJ162" s="6"/>
      <c r="CK162" s="6"/>
      <c r="CL162" s="6"/>
      <c r="CM162" s="29"/>
      <c r="CN162" s="6"/>
      <c r="CO162" s="6">
        <v>1</v>
      </c>
      <c r="CP162" s="6"/>
      <c r="CQ162" s="29"/>
      <c r="CR162" s="6"/>
      <c r="CS162" s="6"/>
      <c r="CT162" s="6"/>
      <c r="CU162" s="29"/>
      <c r="CV162" s="6"/>
      <c r="CW162" s="6"/>
      <c r="CX162" s="6"/>
      <c r="CY162" s="29"/>
      <c r="CZ162" s="6">
        <v>1</v>
      </c>
      <c r="DA162" s="6"/>
      <c r="DB162" s="6"/>
      <c r="DC162" s="6"/>
      <c r="DD162" s="6"/>
      <c r="DE162" s="6"/>
      <c r="DF162" s="6"/>
      <c r="DG162" s="6">
        <v>1</v>
      </c>
      <c r="DH162" s="6"/>
      <c r="DI162" s="6">
        <v>1</v>
      </c>
      <c r="DJ162" s="6"/>
    </row>
    <row r="163" spans="1:114" x14ac:dyDescent="0.25">
      <c r="A163" s="386"/>
      <c r="B163" s="58" t="s">
        <v>750</v>
      </c>
      <c r="C163" s="58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46"/>
      <c r="AS163" s="46"/>
      <c r="AT163" s="46"/>
      <c r="AU163" s="46"/>
      <c r="AV163" s="46"/>
      <c r="AW163" s="51"/>
      <c r="AX163" s="51"/>
      <c r="AY163" s="51"/>
      <c r="AZ163" s="51"/>
      <c r="BA163" s="51"/>
      <c r="BB163" s="57"/>
      <c r="BC163" s="55"/>
      <c r="BD163" s="55"/>
      <c r="BE163" s="55"/>
      <c r="BF163" s="55"/>
      <c r="BG163" s="55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</row>
    <row r="164" spans="1:114" x14ac:dyDescent="0.25">
      <c r="A164" s="387"/>
      <c r="B164" s="22"/>
      <c r="C164" s="2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57"/>
      <c r="AX164" s="55"/>
      <c r="AY164" s="55"/>
      <c r="AZ164" s="55"/>
      <c r="BA164" s="55"/>
      <c r="BB164" s="57"/>
      <c r="BC164" s="55"/>
      <c r="BD164" s="55"/>
      <c r="BE164" s="55"/>
      <c r="BF164" s="55"/>
      <c r="BG164" s="55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</row>
    <row r="165" spans="1:114" x14ac:dyDescent="0.25">
      <c r="A165" s="386"/>
      <c r="B165" s="32" t="s">
        <v>733</v>
      </c>
      <c r="C165" s="32"/>
      <c r="D165" s="6"/>
      <c r="E165" s="6">
        <v>1</v>
      </c>
      <c r="F165" s="6"/>
      <c r="G165" s="6"/>
      <c r="H165" s="6"/>
      <c r="I165" s="6"/>
      <c r="J165" s="6">
        <v>1</v>
      </c>
      <c r="K165" s="6"/>
      <c r="L165" s="6"/>
      <c r="M165" s="6"/>
      <c r="N165" s="6"/>
      <c r="O165" s="6">
        <v>1</v>
      </c>
      <c r="P165" s="6"/>
      <c r="Q165" s="6"/>
      <c r="R165" s="6"/>
      <c r="S165" s="6"/>
      <c r="T165" s="6">
        <v>1</v>
      </c>
      <c r="U165" s="6"/>
      <c r="V165" s="6"/>
      <c r="W165" s="6"/>
      <c r="X165" s="6"/>
      <c r="Y165" s="6">
        <v>1</v>
      </c>
      <c r="Z165" s="6"/>
      <c r="AA165" s="6"/>
      <c r="AB165" s="6"/>
      <c r="AC165" s="6"/>
      <c r="AD165" s="6">
        <v>1</v>
      </c>
      <c r="AE165" s="6"/>
      <c r="AF165" s="6"/>
      <c r="AG165" s="6"/>
      <c r="AH165" s="6"/>
      <c r="AI165" s="6">
        <v>1</v>
      </c>
      <c r="AJ165" s="6"/>
      <c r="AK165" s="6"/>
      <c r="AL165" s="6"/>
      <c r="AM165" s="6"/>
      <c r="AN165" s="6">
        <v>1</v>
      </c>
      <c r="AO165" s="6"/>
      <c r="AP165" s="6"/>
      <c r="AQ165" s="6"/>
      <c r="AR165" s="6"/>
      <c r="AS165" s="6">
        <v>1</v>
      </c>
      <c r="AT165" s="6"/>
      <c r="AU165" s="6"/>
      <c r="AV165" s="6"/>
      <c r="AW165" s="57"/>
      <c r="AX165" s="55">
        <v>1</v>
      </c>
      <c r="AY165" s="55"/>
      <c r="AZ165" s="55"/>
      <c r="BA165" s="55"/>
      <c r="BB165" s="57"/>
      <c r="BC165" s="51"/>
      <c r="BD165" s="51">
        <v>1</v>
      </c>
      <c r="BE165" s="51"/>
      <c r="BF165" s="51">
        <v>1</v>
      </c>
      <c r="BG165" s="51"/>
      <c r="BH165" s="6"/>
      <c r="BI165" s="6">
        <v>1</v>
      </c>
      <c r="BJ165" s="6"/>
      <c r="BK165" s="6">
        <v>1</v>
      </c>
      <c r="BL165" s="6"/>
      <c r="BM165" s="6"/>
      <c r="BN165" s="6">
        <v>1</v>
      </c>
      <c r="BO165" s="6"/>
      <c r="BP165" s="6"/>
      <c r="BQ165" s="6"/>
      <c r="BR165" s="6"/>
      <c r="BS165" s="6">
        <v>1</v>
      </c>
      <c r="BT165" s="6"/>
      <c r="BU165" s="6"/>
      <c r="BV165" s="6"/>
      <c r="BW165" s="6"/>
      <c r="BX165" s="6">
        <v>1</v>
      </c>
      <c r="BY165" s="6"/>
      <c r="BZ165" s="6"/>
      <c r="CA165" s="6"/>
      <c r="CB165" s="6"/>
      <c r="CC165" s="6">
        <v>1</v>
      </c>
      <c r="CD165" s="6"/>
      <c r="CE165" s="6"/>
      <c r="CF165" s="6"/>
      <c r="CG165" s="6"/>
      <c r="CH165" s="6">
        <v>1</v>
      </c>
      <c r="CI165" s="6"/>
      <c r="CJ165" s="6"/>
      <c r="CK165" s="6"/>
      <c r="CL165" s="6"/>
      <c r="CM165" s="6">
        <v>1</v>
      </c>
      <c r="CN165" s="6"/>
      <c r="CO165" s="6"/>
      <c r="CP165" s="6"/>
      <c r="CQ165" s="6"/>
      <c r="CR165" s="6">
        <v>1</v>
      </c>
      <c r="CS165" s="6"/>
      <c r="CT165" s="6"/>
      <c r="CU165" s="6"/>
      <c r="CV165" s="6"/>
      <c r="CW165" s="6">
        <v>1</v>
      </c>
      <c r="CX165" s="6"/>
      <c r="CY165" s="6">
        <v>1</v>
      </c>
      <c r="CZ165" s="6"/>
      <c r="DA165" s="6"/>
      <c r="DB165" s="6">
        <v>1</v>
      </c>
      <c r="DC165" s="6"/>
      <c r="DD165" s="6"/>
      <c r="DE165" s="6"/>
      <c r="DF165" s="6"/>
      <c r="DG165" s="6">
        <v>1</v>
      </c>
      <c r="DH165" s="6"/>
      <c r="DI165" s="6"/>
      <c r="DJ165" s="6"/>
    </row>
    <row r="166" spans="1:114" x14ac:dyDescent="0.25">
      <c r="A166" s="386"/>
      <c r="B166" s="22" t="s">
        <v>734</v>
      </c>
      <c r="C166" s="2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>
        <v>1</v>
      </c>
      <c r="AD166" s="6"/>
      <c r="AE166" s="6"/>
      <c r="AF166" s="6"/>
      <c r="AG166" s="6"/>
      <c r="AH166" s="6"/>
      <c r="AI166" s="6"/>
      <c r="AJ166" s="6"/>
      <c r="AK166" s="6"/>
      <c r="AL166" s="6"/>
      <c r="AM166" s="6">
        <v>1</v>
      </c>
      <c r="AN166" s="6"/>
      <c r="AO166" s="6"/>
      <c r="AP166" s="6"/>
      <c r="AQ166" s="6"/>
      <c r="AR166" s="6">
        <v>1</v>
      </c>
      <c r="AS166" s="6"/>
      <c r="AT166" s="29"/>
      <c r="AU166" s="29"/>
      <c r="AV166" s="6"/>
      <c r="AW166" s="57"/>
      <c r="AX166" s="55"/>
      <c r="AY166" s="55"/>
      <c r="AZ166" s="55"/>
      <c r="BA166" s="48"/>
      <c r="BB166" s="57"/>
      <c r="BC166" s="49"/>
      <c r="BD166" s="49"/>
      <c r="BE166" s="49"/>
      <c r="BF166" s="49"/>
      <c r="BG166" s="49"/>
      <c r="BH166" s="24"/>
      <c r="BI166" s="24"/>
      <c r="BJ166" s="24"/>
      <c r="BK166" s="24">
        <v>1</v>
      </c>
      <c r="BL166" s="24"/>
      <c r="BM166" s="6"/>
      <c r="BN166" s="6"/>
      <c r="BO166" s="6"/>
      <c r="BP166" s="6">
        <v>1</v>
      </c>
      <c r="BQ166" s="6"/>
      <c r="BR166" s="6"/>
      <c r="BS166" s="6"/>
      <c r="BT166" s="6">
        <v>1</v>
      </c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>
        <v>1</v>
      </c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>
        <v>1</v>
      </c>
      <c r="CZ166" s="6"/>
      <c r="DA166" s="6"/>
      <c r="DB166" s="6"/>
      <c r="DC166" s="6"/>
      <c r="DD166" s="6"/>
      <c r="DE166" s="6"/>
      <c r="DF166" s="23"/>
      <c r="DG166" s="6"/>
      <c r="DH166" s="6"/>
      <c r="DI166" s="6"/>
      <c r="DJ166" s="6"/>
    </row>
    <row r="167" spans="1:114" x14ac:dyDescent="0.25">
      <c r="A167" s="386"/>
      <c r="B167" s="22" t="s">
        <v>735</v>
      </c>
      <c r="C167" s="2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29"/>
      <c r="AU167" s="29"/>
      <c r="AV167" s="6"/>
      <c r="AW167" s="57"/>
      <c r="AX167" s="55"/>
      <c r="AY167" s="55"/>
      <c r="AZ167" s="55"/>
      <c r="BA167" s="48"/>
      <c r="BB167" s="57"/>
      <c r="BC167" s="49"/>
      <c r="BD167" s="49"/>
      <c r="BE167" s="49"/>
      <c r="BF167" s="49"/>
      <c r="BG167" s="49"/>
      <c r="BH167" s="6"/>
      <c r="BI167" s="6"/>
      <c r="BJ167" s="6"/>
      <c r="BK167" s="6"/>
      <c r="BL167" s="6"/>
      <c r="BM167" s="24"/>
      <c r="BN167" s="24"/>
      <c r="BO167" s="24"/>
      <c r="BP167" s="24"/>
      <c r="BQ167" s="24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</row>
    <row r="168" spans="1:114" x14ac:dyDescent="0.25">
      <c r="A168" s="386"/>
      <c r="B168" s="22" t="s">
        <v>736</v>
      </c>
      <c r="C168" s="22"/>
      <c r="D168" s="6"/>
      <c r="E168" s="6"/>
      <c r="F168" s="6">
        <v>1</v>
      </c>
      <c r="G168" s="6">
        <v>1</v>
      </c>
      <c r="H168" s="6"/>
      <c r="I168" s="6"/>
      <c r="J168" s="6"/>
      <c r="K168" s="6">
        <v>1</v>
      </c>
      <c r="L168" s="6">
        <v>1</v>
      </c>
      <c r="M168" s="6"/>
      <c r="N168" s="6"/>
      <c r="O168" s="6"/>
      <c r="P168" s="6">
        <v>1</v>
      </c>
      <c r="Q168" s="6">
        <v>1</v>
      </c>
      <c r="R168" s="6"/>
      <c r="S168" s="6"/>
      <c r="T168" s="6"/>
      <c r="U168" s="6">
        <v>1</v>
      </c>
      <c r="V168" s="6">
        <v>1</v>
      </c>
      <c r="W168" s="6"/>
      <c r="X168" s="6"/>
      <c r="Y168" s="6"/>
      <c r="Z168" s="6">
        <v>1</v>
      </c>
      <c r="AA168" s="6">
        <v>1</v>
      </c>
      <c r="AB168" s="6"/>
      <c r="AC168" s="6"/>
      <c r="AD168" s="6"/>
      <c r="AE168" s="6">
        <v>1</v>
      </c>
      <c r="AF168" s="6">
        <v>1</v>
      </c>
      <c r="AG168" s="6"/>
      <c r="AH168" s="6"/>
      <c r="AI168" s="6"/>
      <c r="AJ168" s="6">
        <v>1</v>
      </c>
      <c r="AK168" s="6">
        <v>1</v>
      </c>
      <c r="AL168" s="6"/>
      <c r="AM168" s="6"/>
      <c r="AN168" s="6"/>
      <c r="AO168" s="6">
        <v>1</v>
      </c>
      <c r="AP168" s="6">
        <v>1</v>
      </c>
      <c r="AQ168" s="6"/>
      <c r="AR168" s="6"/>
      <c r="AS168" s="6"/>
      <c r="AT168" s="29">
        <v>1</v>
      </c>
      <c r="AU168" s="29">
        <v>1</v>
      </c>
      <c r="AV168" s="6"/>
      <c r="AW168" s="57"/>
      <c r="AX168" s="55"/>
      <c r="AY168" s="55">
        <v>1</v>
      </c>
      <c r="AZ168" s="55">
        <v>1</v>
      </c>
      <c r="BA168" s="48"/>
      <c r="BB168" s="57"/>
      <c r="BC168" s="49"/>
      <c r="BD168" s="49"/>
      <c r="BE168" s="55">
        <v>1</v>
      </c>
      <c r="BF168" s="55">
        <v>1</v>
      </c>
      <c r="BG168" s="55"/>
      <c r="BH168" s="6"/>
      <c r="BI168" s="6"/>
      <c r="BJ168" s="6">
        <v>1</v>
      </c>
      <c r="BK168" s="6">
        <v>1</v>
      </c>
      <c r="BL168" s="6"/>
      <c r="BM168" s="6"/>
      <c r="BN168" s="6"/>
      <c r="BO168" s="6">
        <v>1</v>
      </c>
      <c r="BP168" s="6">
        <v>1</v>
      </c>
      <c r="BQ168" s="6"/>
      <c r="BR168" s="24"/>
      <c r="BS168" s="24"/>
      <c r="BT168" s="24">
        <v>1</v>
      </c>
      <c r="BU168" s="24">
        <v>1</v>
      </c>
      <c r="BV168" s="24"/>
      <c r="BW168" s="6"/>
      <c r="BX168" s="6"/>
      <c r="BY168" s="6">
        <v>1</v>
      </c>
      <c r="BZ168" s="6">
        <v>1</v>
      </c>
      <c r="CA168" s="6"/>
      <c r="CB168" s="6"/>
      <c r="CC168" s="6"/>
      <c r="CD168" s="6">
        <v>1</v>
      </c>
      <c r="CE168" s="6">
        <v>1</v>
      </c>
      <c r="CF168" s="6"/>
      <c r="CG168" s="6"/>
      <c r="CH168" s="6"/>
      <c r="CI168" s="6">
        <v>1</v>
      </c>
      <c r="CJ168" s="6">
        <v>1</v>
      </c>
      <c r="CK168" s="6"/>
      <c r="CL168" s="6"/>
      <c r="CM168" s="6"/>
      <c r="CN168" s="6">
        <v>1</v>
      </c>
      <c r="CO168" s="6">
        <v>1</v>
      </c>
      <c r="CP168" s="6"/>
      <c r="CQ168" s="6"/>
      <c r="CR168" s="6"/>
      <c r="CS168" s="6">
        <v>1</v>
      </c>
      <c r="CT168" s="6">
        <v>1</v>
      </c>
      <c r="CU168" s="6"/>
      <c r="CV168" s="6"/>
      <c r="CW168" s="6"/>
      <c r="CX168" s="6">
        <v>1</v>
      </c>
      <c r="CY168" s="6">
        <v>1</v>
      </c>
      <c r="CZ168" s="6"/>
      <c r="DA168" s="6"/>
      <c r="DB168" s="6"/>
      <c r="DC168" s="6">
        <v>1</v>
      </c>
      <c r="DD168" s="6">
        <v>1</v>
      </c>
      <c r="DE168" s="6"/>
      <c r="DF168" s="6"/>
      <c r="DG168" s="6"/>
      <c r="DH168" s="6">
        <v>1</v>
      </c>
      <c r="DI168" s="6">
        <v>1</v>
      </c>
      <c r="DJ168" s="6"/>
    </row>
    <row r="169" spans="1:114" x14ac:dyDescent="0.25">
      <c r="A169" s="386"/>
      <c r="B169" s="22" t="s">
        <v>737</v>
      </c>
      <c r="C169" s="22"/>
      <c r="D169" s="6"/>
      <c r="E169" s="6">
        <v>1</v>
      </c>
      <c r="F169" s="6"/>
      <c r="G169" s="6">
        <v>1</v>
      </c>
      <c r="H169" s="6"/>
      <c r="I169" s="6"/>
      <c r="J169" s="6">
        <v>1</v>
      </c>
      <c r="K169" s="6"/>
      <c r="L169" s="6">
        <v>1</v>
      </c>
      <c r="M169" s="6"/>
      <c r="N169" s="6"/>
      <c r="O169" s="6">
        <v>1</v>
      </c>
      <c r="P169" s="6"/>
      <c r="Q169" s="6">
        <v>1</v>
      </c>
      <c r="R169" s="6"/>
      <c r="S169" s="6"/>
      <c r="T169" s="6">
        <v>1</v>
      </c>
      <c r="U169" s="6"/>
      <c r="V169" s="6">
        <v>1</v>
      </c>
      <c r="W169" s="6"/>
      <c r="X169" s="6"/>
      <c r="Y169" s="6">
        <v>1</v>
      </c>
      <c r="Z169" s="6"/>
      <c r="AA169" s="6">
        <v>1</v>
      </c>
      <c r="AB169" s="6"/>
      <c r="AC169" s="6"/>
      <c r="AD169" s="6">
        <v>1</v>
      </c>
      <c r="AE169" s="6"/>
      <c r="AF169" s="6">
        <v>1</v>
      </c>
      <c r="AG169" s="6"/>
      <c r="AH169" s="6"/>
      <c r="AI169" s="6">
        <v>1</v>
      </c>
      <c r="AJ169" s="6"/>
      <c r="AK169" s="6">
        <v>1</v>
      </c>
      <c r="AL169" s="6"/>
      <c r="AM169" s="6"/>
      <c r="AN169" s="6">
        <v>1</v>
      </c>
      <c r="AO169" s="6"/>
      <c r="AP169" s="6">
        <v>1</v>
      </c>
      <c r="AQ169" s="6"/>
      <c r="AR169" s="6"/>
      <c r="AS169" s="6">
        <v>1</v>
      </c>
      <c r="AT169" s="29"/>
      <c r="AU169" s="29">
        <v>1</v>
      </c>
      <c r="AV169" s="6"/>
      <c r="AW169" s="57"/>
      <c r="AX169" s="55">
        <v>1</v>
      </c>
      <c r="AY169" s="55"/>
      <c r="AZ169" s="55">
        <v>1</v>
      </c>
      <c r="BA169" s="48"/>
      <c r="BB169" s="57"/>
      <c r="BC169" s="49"/>
      <c r="BD169" s="55">
        <v>1</v>
      </c>
      <c r="BE169" s="55"/>
      <c r="BF169" s="55">
        <v>1</v>
      </c>
      <c r="BG169" s="55"/>
      <c r="BH169" s="6"/>
      <c r="BI169" s="6">
        <v>1</v>
      </c>
      <c r="BJ169" s="6"/>
      <c r="BK169" s="6">
        <v>1</v>
      </c>
      <c r="BL169" s="6"/>
      <c r="BM169" s="6"/>
      <c r="BN169" s="6">
        <v>1</v>
      </c>
      <c r="BO169" s="6"/>
      <c r="BP169" s="6">
        <v>1</v>
      </c>
      <c r="BQ169" s="6"/>
      <c r="BR169" s="6"/>
      <c r="BS169" s="6">
        <v>1</v>
      </c>
      <c r="BT169" s="6">
        <v>1</v>
      </c>
      <c r="BU169" s="6">
        <v>1</v>
      </c>
      <c r="BV169" s="6"/>
      <c r="BW169" s="24"/>
      <c r="BX169" s="24">
        <v>1</v>
      </c>
      <c r="BY169" s="24"/>
      <c r="BZ169" s="24">
        <v>1</v>
      </c>
      <c r="CA169" s="24"/>
      <c r="CB169" s="6"/>
      <c r="CC169" s="6">
        <v>1</v>
      </c>
      <c r="CD169" s="6"/>
      <c r="CE169" s="6">
        <v>1</v>
      </c>
      <c r="CF169" s="6"/>
      <c r="CG169" s="6"/>
      <c r="CH169" s="6">
        <v>1</v>
      </c>
      <c r="CI169" s="6"/>
      <c r="CJ169" s="6">
        <v>1</v>
      </c>
      <c r="CK169" s="6"/>
      <c r="CL169" s="6"/>
      <c r="CM169" s="6">
        <v>1</v>
      </c>
      <c r="CN169" s="6"/>
      <c r="CO169" s="6">
        <v>1</v>
      </c>
      <c r="CP169" s="6"/>
      <c r="CQ169" s="6"/>
      <c r="CR169" s="6">
        <v>1</v>
      </c>
      <c r="CS169" s="6"/>
      <c r="CT169" s="6">
        <v>1</v>
      </c>
      <c r="CU169" s="6"/>
      <c r="CV169" s="6"/>
      <c r="CW169" s="6">
        <v>1</v>
      </c>
      <c r="CX169" s="6"/>
      <c r="CY169" s="6">
        <v>1</v>
      </c>
      <c r="CZ169" s="6"/>
      <c r="DA169" s="6"/>
      <c r="DB169" s="6">
        <v>1</v>
      </c>
      <c r="DC169" s="6"/>
      <c r="DD169" s="6">
        <v>1</v>
      </c>
      <c r="DE169" s="6"/>
      <c r="DF169" s="6"/>
      <c r="DG169" s="6">
        <v>1</v>
      </c>
      <c r="DH169" s="6"/>
      <c r="DI169" s="6">
        <v>1</v>
      </c>
      <c r="DJ169" s="6"/>
    </row>
    <row r="170" spans="1:114" x14ac:dyDescent="0.25">
      <c r="A170" s="386"/>
      <c r="B170" s="22" t="s">
        <v>738</v>
      </c>
      <c r="C170" s="2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29"/>
      <c r="AU170" s="29"/>
      <c r="AV170" s="6"/>
      <c r="AW170" s="57"/>
      <c r="AX170" s="55"/>
      <c r="AY170" s="55"/>
      <c r="AZ170" s="55"/>
      <c r="BA170" s="48"/>
      <c r="BB170" s="57"/>
      <c r="BC170" s="49"/>
      <c r="BD170" s="49"/>
      <c r="BE170" s="49"/>
      <c r="BF170" s="49"/>
      <c r="BG170" s="49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24"/>
      <c r="CC170" s="24"/>
      <c r="CD170" s="24"/>
      <c r="CE170" s="24"/>
      <c r="CF170" s="24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</row>
    <row r="171" spans="1:114" x14ac:dyDescent="0.25">
      <c r="A171" s="386"/>
      <c r="B171" s="22" t="s">
        <v>739</v>
      </c>
      <c r="C171" s="2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>
        <v>1</v>
      </c>
      <c r="X171" s="6"/>
      <c r="Y171" s="6"/>
      <c r="Z171" s="6"/>
      <c r="AA171" s="6"/>
      <c r="AB171" s="6"/>
      <c r="AC171" s="6">
        <v>1</v>
      </c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29"/>
      <c r="AU171" s="29"/>
      <c r="AV171" s="6"/>
      <c r="AW171" s="57"/>
      <c r="AX171" s="55"/>
      <c r="AY171" s="55"/>
      <c r="AZ171" s="55"/>
      <c r="BA171" s="48"/>
      <c r="BB171" s="57"/>
      <c r="BC171" s="49"/>
      <c r="BD171" s="49"/>
      <c r="BE171" s="49"/>
      <c r="BF171" s="49">
        <v>1</v>
      </c>
      <c r="BG171" s="49"/>
      <c r="BH171" s="6"/>
      <c r="BI171" s="6"/>
      <c r="BJ171" s="6"/>
      <c r="BK171" s="6"/>
      <c r="BL171" s="6"/>
      <c r="BM171" s="6"/>
      <c r="BN171" s="6"/>
      <c r="BO171" s="6">
        <v>1</v>
      </c>
      <c r="BP171" s="6"/>
      <c r="BQ171" s="6"/>
      <c r="BR171" s="6"/>
      <c r="BS171" s="6"/>
      <c r="BT171" s="6"/>
      <c r="BU171" s="6"/>
      <c r="BV171" s="6"/>
      <c r="BW171" s="6"/>
      <c r="BX171" s="6">
        <v>1</v>
      </c>
      <c r="BY171" s="6">
        <v>1</v>
      </c>
      <c r="BZ171" s="6">
        <v>1</v>
      </c>
      <c r="CA171" s="6"/>
      <c r="CB171" s="6"/>
      <c r="CC171" s="6"/>
      <c r="CD171" s="6"/>
      <c r="CE171" s="6"/>
      <c r="CF171" s="6"/>
      <c r="CG171" s="24"/>
      <c r="CH171" s="24"/>
      <c r="CI171" s="24"/>
      <c r="CJ171" s="24"/>
      <c r="CK171" s="24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>
        <v>1</v>
      </c>
      <c r="CZ171" s="6"/>
      <c r="DA171" s="6"/>
      <c r="DB171" s="6"/>
      <c r="DC171" s="6"/>
      <c r="DD171" s="6"/>
      <c r="DE171" s="6"/>
      <c r="DF171" s="6"/>
      <c r="DG171" s="6"/>
      <c r="DH171" s="6"/>
      <c r="DI171" s="6">
        <v>1</v>
      </c>
      <c r="DJ171" s="6"/>
    </row>
    <row r="172" spans="1:114" x14ac:dyDescent="0.25">
      <c r="A172" s="386"/>
      <c r="B172" s="22" t="s">
        <v>740</v>
      </c>
      <c r="C172" s="2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29"/>
      <c r="AU172" s="29"/>
      <c r="AV172" s="6"/>
      <c r="AW172" s="57"/>
      <c r="AX172" s="55"/>
      <c r="AY172" s="55"/>
      <c r="AZ172" s="55"/>
      <c r="BA172" s="48"/>
      <c r="BB172" s="57"/>
      <c r="BC172" s="49"/>
      <c r="BD172" s="49"/>
      <c r="BE172" s="49"/>
      <c r="BF172" s="49"/>
      <c r="BG172" s="49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>
        <v>1</v>
      </c>
      <c r="BZ172" s="6">
        <v>1</v>
      </c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24"/>
      <c r="CM172" s="24"/>
      <c r="CN172" s="24"/>
      <c r="CO172" s="24"/>
      <c r="CP172" s="24"/>
      <c r="CQ172" s="6"/>
      <c r="CR172" s="6"/>
      <c r="CS172" s="6"/>
      <c r="CT172" s="6"/>
      <c r="CU172" s="6"/>
      <c r="CV172" s="6"/>
      <c r="CW172" s="6"/>
      <c r="CX172" s="6"/>
      <c r="CY172" s="6">
        <v>1</v>
      </c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</row>
    <row r="173" spans="1:114" x14ac:dyDescent="0.25">
      <c r="A173" s="386"/>
      <c r="B173" s="22" t="s">
        <v>741</v>
      </c>
      <c r="C173" s="22"/>
      <c r="D173" s="6"/>
      <c r="E173" s="6"/>
      <c r="F173" s="6"/>
      <c r="G173" s="6">
        <v>1</v>
      </c>
      <c r="H173" s="6"/>
      <c r="I173" s="6"/>
      <c r="J173" s="6"/>
      <c r="K173" s="6"/>
      <c r="L173" s="6"/>
      <c r="M173" s="6"/>
      <c r="N173" s="6"/>
      <c r="O173" s="6"/>
      <c r="P173" s="6"/>
      <c r="Q173" s="6">
        <v>1</v>
      </c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>
        <v>1</v>
      </c>
      <c r="AS173" s="6"/>
      <c r="AT173" s="29"/>
      <c r="AU173" s="29"/>
      <c r="AV173" s="6"/>
      <c r="AW173" s="57"/>
      <c r="AX173" s="55">
        <v>1</v>
      </c>
      <c r="AY173" s="55"/>
      <c r="AZ173" s="55"/>
      <c r="BA173" s="48"/>
      <c r="BB173" s="57"/>
      <c r="BC173" s="49"/>
      <c r="BD173" s="49"/>
      <c r="BE173" s="49"/>
      <c r="BF173" s="49"/>
      <c r="BG173" s="49"/>
      <c r="BH173" s="6"/>
      <c r="BI173" s="6"/>
      <c r="BJ173" s="6"/>
      <c r="BK173" s="6"/>
      <c r="BL173" s="6"/>
      <c r="BM173" s="6"/>
      <c r="BN173" s="6"/>
      <c r="BO173" s="6">
        <v>1</v>
      </c>
      <c r="BP173" s="6">
        <v>1</v>
      </c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>
        <v>1</v>
      </c>
      <c r="CN173" s="6"/>
      <c r="CO173" s="6"/>
      <c r="CP173" s="6"/>
      <c r="CQ173" s="24"/>
      <c r="CR173" s="24">
        <v>1</v>
      </c>
      <c r="CS173" s="24"/>
      <c r="CT173" s="24"/>
      <c r="CU173" s="24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</row>
    <row r="174" spans="1:114" x14ac:dyDescent="0.25">
      <c r="A174" s="386"/>
      <c r="B174" s="22" t="s">
        <v>742</v>
      </c>
      <c r="C174" s="2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29"/>
      <c r="AU174" s="29"/>
      <c r="AV174" s="6"/>
      <c r="AW174" s="57"/>
      <c r="AX174" s="55"/>
      <c r="AY174" s="55"/>
      <c r="AZ174" s="55"/>
      <c r="BA174" s="48"/>
      <c r="BB174" s="57"/>
      <c r="BC174" s="49"/>
      <c r="BD174" s="49"/>
      <c r="BE174" s="49"/>
      <c r="BF174" s="49"/>
      <c r="BG174" s="49"/>
      <c r="BH174" s="6"/>
      <c r="BI174" s="6"/>
      <c r="BJ174" s="6"/>
      <c r="BK174" s="6">
        <v>1</v>
      </c>
      <c r="BL174" s="6"/>
      <c r="BM174" s="6"/>
      <c r="BN174" s="6"/>
      <c r="BO174" s="6">
        <v>1</v>
      </c>
      <c r="BP174" s="6">
        <v>1</v>
      </c>
      <c r="BQ174" s="6"/>
      <c r="BR174" s="6"/>
      <c r="BS174" s="6"/>
      <c r="BT174" s="6">
        <v>1</v>
      </c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>
        <v>1</v>
      </c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24"/>
      <c r="CW174" s="24"/>
      <c r="CX174" s="24"/>
      <c r="CY174" s="24">
        <v>1</v>
      </c>
      <c r="CZ174" s="24"/>
      <c r="DA174" s="6"/>
      <c r="DB174" s="6"/>
      <c r="DC174" s="6"/>
      <c r="DD174" s="6"/>
      <c r="DE174" s="6"/>
      <c r="DF174" s="6"/>
      <c r="DG174" s="6"/>
      <c r="DH174" s="6"/>
      <c r="DI174" s="6"/>
      <c r="DJ174" s="6"/>
    </row>
    <row r="175" spans="1:114" x14ac:dyDescent="0.25">
      <c r="A175" s="386"/>
      <c r="B175" s="22" t="s">
        <v>743</v>
      </c>
      <c r="C175" s="22"/>
      <c r="D175" s="6"/>
      <c r="E175" s="6">
        <v>1</v>
      </c>
      <c r="F175" s="6"/>
      <c r="G175" s="6">
        <v>1</v>
      </c>
      <c r="H175" s="6"/>
      <c r="I175" s="6"/>
      <c r="J175" s="6">
        <v>1</v>
      </c>
      <c r="K175" s="6"/>
      <c r="L175" s="6">
        <v>1</v>
      </c>
      <c r="M175" s="6"/>
      <c r="N175" s="6">
        <v>1</v>
      </c>
      <c r="O175" s="6">
        <v>1</v>
      </c>
      <c r="P175" s="6"/>
      <c r="Q175" s="6">
        <v>1</v>
      </c>
      <c r="R175" s="6"/>
      <c r="S175" s="6"/>
      <c r="T175" s="6">
        <v>1</v>
      </c>
      <c r="U175" s="6"/>
      <c r="V175" s="6">
        <v>1</v>
      </c>
      <c r="W175" s="6"/>
      <c r="X175" s="6"/>
      <c r="Y175" s="6">
        <v>1</v>
      </c>
      <c r="Z175" s="6"/>
      <c r="AA175" s="6">
        <v>1</v>
      </c>
      <c r="AB175" s="6"/>
      <c r="AC175" s="6">
        <v>1</v>
      </c>
      <c r="AD175" s="6">
        <v>1</v>
      </c>
      <c r="AE175" s="6"/>
      <c r="AF175" s="6">
        <v>1</v>
      </c>
      <c r="AG175" s="6"/>
      <c r="AH175" s="6">
        <v>1</v>
      </c>
      <c r="AI175" s="6">
        <v>1</v>
      </c>
      <c r="AJ175" s="6"/>
      <c r="AK175" s="6">
        <v>1</v>
      </c>
      <c r="AL175" s="6"/>
      <c r="AM175" s="6">
        <v>1</v>
      </c>
      <c r="AN175" s="6">
        <v>1</v>
      </c>
      <c r="AO175" s="6"/>
      <c r="AP175" s="6">
        <v>1</v>
      </c>
      <c r="AQ175" s="6"/>
      <c r="AR175" s="6"/>
      <c r="AS175" s="6">
        <v>1</v>
      </c>
      <c r="AT175" s="29"/>
      <c r="AU175" s="29">
        <v>1</v>
      </c>
      <c r="AV175" s="6"/>
      <c r="AW175" s="57"/>
      <c r="AX175" s="55">
        <v>1</v>
      </c>
      <c r="AY175" s="55"/>
      <c r="AZ175" s="55">
        <v>1</v>
      </c>
      <c r="BA175" s="48"/>
      <c r="BB175" s="57"/>
      <c r="BC175" s="49"/>
      <c r="BD175" s="55">
        <v>1</v>
      </c>
      <c r="BE175" s="55">
        <v>1</v>
      </c>
      <c r="BF175" s="55">
        <v>1</v>
      </c>
      <c r="BG175" s="55"/>
      <c r="BH175" s="6"/>
      <c r="BI175" s="6">
        <v>1</v>
      </c>
      <c r="BJ175" s="6">
        <v>1</v>
      </c>
      <c r="BK175" s="6">
        <v>1</v>
      </c>
      <c r="BL175" s="6"/>
      <c r="BM175" s="6"/>
      <c r="BN175" s="6">
        <v>1</v>
      </c>
      <c r="BO175" s="6">
        <v>1</v>
      </c>
      <c r="BP175" s="6">
        <v>1</v>
      </c>
      <c r="BQ175" s="6"/>
      <c r="BR175" s="6"/>
      <c r="BS175" s="6">
        <v>1</v>
      </c>
      <c r="BT175" s="6"/>
      <c r="BU175" s="6">
        <v>1</v>
      </c>
      <c r="BV175" s="6"/>
      <c r="BW175" s="6"/>
      <c r="BX175" s="6">
        <v>1</v>
      </c>
      <c r="BY175" s="6"/>
      <c r="BZ175" s="6">
        <v>1</v>
      </c>
      <c r="CA175" s="6"/>
      <c r="CB175" s="6"/>
      <c r="CC175" s="6">
        <v>1</v>
      </c>
      <c r="CD175" s="6"/>
      <c r="CE175" s="6">
        <v>1</v>
      </c>
      <c r="CF175" s="6"/>
      <c r="CG175" s="6"/>
      <c r="CH175" s="6">
        <v>1</v>
      </c>
      <c r="CI175" s="6"/>
      <c r="CJ175" s="6">
        <v>1</v>
      </c>
      <c r="CK175" s="6"/>
      <c r="CL175" s="6"/>
      <c r="CM175" s="6">
        <v>1</v>
      </c>
      <c r="CN175" s="6"/>
      <c r="CO175" s="6">
        <v>1</v>
      </c>
      <c r="CP175" s="6"/>
      <c r="CQ175" s="6"/>
      <c r="CR175" s="6">
        <v>1</v>
      </c>
      <c r="CS175" s="6"/>
      <c r="CT175" s="6">
        <v>1</v>
      </c>
      <c r="CU175" s="6"/>
      <c r="CV175" s="6"/>
      <c r="CW175" s="6">
        <v>1</v>
      </c>
      <c r="CX175" s="6"/>
      <c r="CY175" s="6">
        <v>1</v>
      </c>
      <c r="CZ175" s="6"/>
      <c r="DA175" s="24"/>
      <c r="DB175" s="24">
        <v>1</v>
      </c>
      <c r="DC175" s="24"/>
      <c r="DD175" s="24">
        <v>1</v>
      </c>
      <c r="DE175" s="24"/>
      <c r="DF175" s="6"/>
      <c r="DG175" s="6">
        <v>1</v>
      </c>
      <c r="DH175" s="6"/>
      <c r="DI175" s="6">
        <v>1</v>
      </c>
      <c r="DJ175" s="6"/>
    </row>
    <row r="176" spans="1:114" x14ac:dyDescent="0.25">
      <c r="A176" s="81"/>
      <c r="B176" s="22"/>
      <c r="C176" s="2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29"/>
      <c r="AU176" s="29"/>
      <c r="AV176" s="6"/>
      <c r="AW176" s="57"/>
      <c r="AX176" s="55"/>
      <c r="AY176" s="55"/>
      <c r="AZ176" s="55"/>
      <c r="BA176" s="55"/>
      <c r="BB176" s="57"/>
      <c r="BC176" s="55"/>
      <c r="BD176" s="55"/>
      <c r="BE176" s="55"/>
      <c r="BF176" s="55"/>
      <c r="BG176" s="55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24"/>
      <c r="DB176" s="24"/>
      <c r="DC176" s="24"/>
      <c r="DD176" s="24"/>
      <c r="DE176" s="24"/>
      <c r="DF176" s="6"/>
      <c r="DG176" s="6"/>
      <c r="DH176" s="6"/>
      <c r="DI176" s="6"/>
      <c r="DJ176" s="6"/>
    </row>
    <row r="177" spans="2:114" x14ac:dyDescent="0.25">
      <c r="B177" s="77" t="s">
        <v>865</v>
      </c>
      <c r="C177" s="77"/>
      <c r="D177" s="79">
        <f t="shared" ref="D177:AI177" si="22">COUNTIF(D154:D175,"&gt;0")</f>
        <v>0</v>
      </c>
      <c r="E177" s="79">
        <f t="shared" si="22"/>
        <v>4</v>
      </c>
      <c r="F177" s="79">
        <f t="shared" si="22"/>
        <v>2</v>
      </c>
      <c r="G177" s="79">
        <f t="shared" si="22"/>
        <v>7</v>
      </c>
      <c r="H177" s="79">
        <f t="shared" si="22"/>
        <v>0</v>
      </c>
      <c r="I177" s="79">
        <f t="shared" si="22"/>
        <v>0</v>
      </c>
      <c r="J177" s="79">
        <f t="shared" si="22"/>
        <v>4</v>
      </c>
      <c r="K177" s="79">
        <f t="shared" si="22"/>
        <v>5</v>
      </c>
      <c r="L177" s="79">
        <f t="shared" si="22"/>
        <v>6</v>
      </c>
      <c r="M177" s="79">
        <f t="shared" si="22"/>
        <v>0</v>
      </c>
      <c r="N177" s="79">
        <f t="shared" si="22"/>
        <v>1</v>
      </c>
      <c r="O177" s="79">
        <f t="shared" si="22"/>
        <v>4</v>
      </c>
      <c r="P177" s="79">
        <f t="shared" si="22"/>
        <v>3</v>
      </c>
      <c r="Q177" s="79">
        <f t="shared" si="22"/>
        <v>9</v>
      </c>
      <c r="R177" s="79">
        <f t="shared" si="22"/>
        <v>0</v>
      </c>
      <c r="S177" s="79">
        <f t="shared" si="22"/>
        <v>0</v>
      </c>
      <c r="T177" s="79">
        <f t="shared" si="22"/>
        <v>5</v>
      </c>
      <c r="U177" s="79">
        <f t="shared" si="22"/>
        <v>2</v>
      </c>
      <c r="V177" s="79">
        <f t="shared" si="22"/>
        <v>6</v>
      </c>
      <c r="W177" s="79">
        <f t="shared" si="22"/>
        <v>2</v>
      </c>
      <c r="X177" s="79">
        <f t="shared" si="22"/>
        <v>0</v>
      </c>
      <c r="Y177" s="79">
        <f t="shared" si="22"/>
        <v>4</v>
      </c>
      <c r="Z177" s="79">
        <f t="shared" si="22"/>
        <v>2</v>
      </c>
      <c r="AA177" s="79">
        <f t="shared" si="22"/>
        <v>6</v>
      </c>
      <c r="AB177" s="79">
        <f t="shared" si="22"/>
        <v>1</v>
      </c>
      <c r="AC177" s="79">
        <f t="shared" si="22"/>
        <v>6</v>
      </c>
      <c r="AD177" s="79">
        <f t="shared" si="22"/>
        <v>4</v>
      </c>
      <c r="AE177" s="79">
        <f t="shared" si="22"/>
        <v>2</v>
      </c>
      <c r="AF177" s="79">
        <f t="shared" si="22"/>
        <v>6</v>
      </c>
      <c r="AG177" s="79">
        <f t="shared" si="22"/>
        <v>0</v>
      </c>
      <c r="AH177" s="79">
        <f t="shared" si="22"/>
        <v>1</v>
      </c>
      <c r="AI177" s="79">
        <f t="shared" si="22"/>
        <v>4</v>
      </c>
      <c r="AJ177" s="79">
        <f t="shared" ref="AJ177:BO177" si="23">COUNTIF(AJ154:AJ175,"&gt;0")</f>
        <v>2</v>
      </c>
      <c r="AK177" s="79">
        <f t="shared" si="23"/>
        <v>6</v>
      </c>
      <c r="AL177" s="79">
        <f t="shared" si="23"/>
        <v>0</v>
      </c>
      <c r="AM177" s="79">
        <f t="shared" si="23"/>
        <v>3</v>
      </c>
      <c r="AN177" s="79">
        <f t="shared" si="23"/>
        <v>4</v>
      </c>
      <c r="AO177" s="79">
        <f t="shared" si="23"/>
        <v>5</v>
      </c>
      <c r="AP177" s="79">
        <f t="shared" si="23"/>
        <v>6</v>
      </c>
      <c r="AQ177" s="79">
        <f t="shared" si="23"/>
        <v>0</v>
      </c>
      <c r="AR177" s="79">
        <f t="shared" si="23"/>
        <v>2</v>
      </c>
      <c r="AS177" s="79">
        <f t="shared" si="23"/>
        <v>4</v>
      </c>
      <c r="AT177" s="79">
        <f t="shared" si="23"/>
        <v>2</v>
      </c>
      <c r="AU177" s="79">
        <f t="shared" si="23"/>
        <v>6</v>
      </c>
      <c r="AV177" s="79">
        <f t="shared" si="23"/>
        <v>0</v>
      </c>
      <c r="AW177" s="79">
        <f t="shared" si="23"/>
        <v>0</v>
      </c>
      <c r="AX177" s="79">
        <f t="shared" si="23"/>
        <v>6</v>
      </c>
      <c r="AY177" s="79">
        <f t="shared" si="23"/>
        <v>3</v>
      </c>
      <c r="AZ177" s="79">
        <f t="shared" si="23"/>
        <v>7</v>
      </c>
      <c r="BA177" s="79">
        <f t="shared" si="23"/>
        <v>0</v>
      </c>
      <c r="BB177" s="79">
        <f t="shared" si="23"/>
        <v>0</v>
      </c>
      <c r="BC177" s="79">
        <f t="shared" si="23"/>
        <v>0</v>
      </c>
      <c r="BD177" s="79">
        <f t="shared" si="23"/>
        <v>4</v>
      </c>
      <c r="BE177" s="79">
        <f t="shared" si="23"/>
        <v>3</v>
      </c>
      <c r="BF177" s="79">
        <f t="shared" si="23"/>
        <v>8</v>
      </c>
      <c r="BG177" s="79">
        <f t="shared" si="23"/>
        <v>0</v>
      </c>
      <c r="BH177" s="79">
        <f t="shared" si="23"/>
        <v>1</v>
      </c>
      <c r="BI177" s="79">
        <f t="shared" si="23"/>
        <v>4</v>
      </c>
      <c r="BJ177" s="79">
        <f t="shared" si="23"/>
        <v>4</v>
      </c>
      <c r="BK177" s="79">
        <f t="shared" si="23"/>
        <v>10</v>
      </c>
      <c r="BL177" s="79">
        <f t="shared" si="23"/>
        <v>0</v>
      </c>
      <c r="BM177" s="79">
        <f t="shared" si="23"/>
        <v>0</v>
      </c>
      <c r="BN177" s="79">
        <f t="shared" si="23"/>
        <v>4</v>
      </c>
      <c r="BO177" s="79">
        <f t="shared" si="23"/>
        <v>8</v>
      </c>
      <c r="BP177" s="79">
        <f t="shared" ref="BP177:CU177" si="24">COUNTIF(BP154:BP175,"&gt;0")</f>
        <v>9</v>
      </c>
      <c r="BQ177" s="79">
        <f t="shared" si="24"/>
        <v>0</v>
      </c>
      <c r="BR177" s="79">
        <f t="shared" si="24"/>
        <v>1</v>
      </c>
      <c r="BS177" s="79">
        <f t="shared" si="24"/>
        <v>4</v>
      </c>
      <c r="BT177" s="79">
        <f t="shared" si="24"/>
        <v>6</v>
      </c>
      <c r="BU177" s="79">
        <f t="shared" si="24"/>
        <v>6</v>
      </c>
      <c r="BV177" s="79">
        <f t="shared" si="24"/>
        <v>0</v>
      </c>
      <c r="BW177" s="79">
        <f t="shared" si="24"/>
        <v>0</v>
      </c>
      <c r="BX177" s="79">
        <f t="shared" si="24"/>
        <v>5</v>
      </c>
      <c r="BY177" s="79">
        <f t="shared" si="24"/>
        <v>4</v>
      </c>
      <c r="BZ177" s="79">
        <f t="shared" si="24"/>
        <v>8</v>
      </c>
      <c r="CA177" s="79">
        <f t="shared" si="24"/>
        <v>0</v>
      </c>
      <c r="CB177" s="79">
        <f t="shared" si="24"/>
        <v>0</v>
      </c>
      <c r="CC177" s="79">
        <f t="shared" si="24"/>
        <v>4</v>
      </c>
      <c r="CD177" s="79">
        <f t="shared" si="24"/>
        <v>2</v>
      </c>
      <c r="CE177" s="79">
        <f t="shared" si="24"/>
        <v>8</v>
      </c>
      <c r="CF177" s="79">
        <f t="shared" si="24"/>
        <v>0</v>
      </c>
      <c r="CG177" s="79">
        <f t="shared" si="24"/>
        <v>0</v>
      </c>
      <c r="CH177" s="79">
        <f t="shared" si="24"/>
        <v>4</v>
      </c>
      <c r="CI177" s="79">
        <f t="shared" si="24"/>
        <v>2</v>
      </c>
      <c r="CJ177" s="79">
        <f t="shared" si="24"/>
        <v>8</v>
      </c>
      <c r="CK177" s="79">
        <f t="shared" si="24"/>
        <v>0</v>
      </c>
      <c r="CL177" s="79">
        <f t="shared" si="24"/>
        <v>0</v>
      </c>
      <c r="CM177" s="79">
        <f t="shared" si="24"/>
        <v>5</v>
      </c>
      <c r="CN177" s="79">
        <f t="shared" si="24"/>
        <v>3</v>
      </c>
      <c r="CO177" s="79">
        <f t="shared" si="24"/>
        <v>7</v>
      </c>
      <c r="CP177" s="79">
        <f t="shared" si="24"/>
        <v>0</v>
      </c>
      <c r="CQ177" s="79">
        <f t="shared" si="24"/>
        <v>0</v>
      </c>
      <c r="CR177" s="79">
        <f t="shared" si="24"/>
        <v>5</v>
      </c>
      <c r="CS177" s="79">
        <f t="shared" si="24"/>
        <v>2</v>
      </c>
      <c r="CT177" s="79">
        <f t="shared" si="24"/>
        <v>6</v>
      </c>
      <c r="CU177" s="79">
        <f t="shared" si="24"/>
        <v>0</v>
      </c>
      <c r="CV177" s="79">
        <f t="shared" ref="CV177:DJ177" si="25">COUNTIF(CV154:CV175,"&gt;0")</f>
        <v>0</v>
      </c>
      <c r="CW177" s="79">
        <f t="shared" si="25"/>
        <v>4</v>
      </c>
      <c r="CX177" s="79">
        <f t="shared" si="25"/>
        <v>3</v>
      </c>
      <c r="CY177" s="79">
        <f t="shared" si="25"/>
        <v>12</v>
      </c>
      <c r="CZ177" s="79">
        <f t="shared" si="25"/>
        <v>4</v>
      </c>
      <c r="DA177" s="79">
        <f t="shared" si="25"/>
        <v>0</v>
      </c>
      <c r="DB177" s="79">
        <f t="shared" si="25"/>
        <v>4</v>
      </c>
      <c r="DC177" s="79">
        <f t="shared" si="25"/>
        <v>2</v>
      </c>
      <c r="DD177" s="79">
        <f t="shared" si="25"/>
        <v>6</v>
      </c>
      <c r="DE177" s="79">
        <f t="shared" si="25"/>
        <v>0</v>
      </c>
      <c r="DF177" s="79">
        <f t="shared" si="25"/>
        <v>0</v>
      </c>
      <c r="DG177" s="79">
        <f t="shared" si="25"/>
        <v>5</v>
      </c>
      <c r="DH177" s="79">
        <f t="shared" si="25"/>
        <v>2</v>
      </c>
      <c r="DI177" s="79">
        <f t="shared" si="25"/>
        <v>8</v>
      </c>
      <c r="DJ177" s="79">
        <f t="shared" si="25"/>
        <v>0</v>
      </c>
    </row>
  </sheetData>
  <mergeCells count="130">
    <mergeCell ref="AH7:AL11"/>
    <mergeCell ref="AC7:AG11"/>
    <mergeCell ref="X7:AB11"/>
    <mergeCell ref="S7:W11"/>
    <mergeCell ref="AM80:AQ84"/>
    <mergeCell ref="AR80:AV84"/>
    <mergeCell ref="AW80:BA84"/>
    <mergeCell ref="BM80:BQ84"/>
    <mergeCell ref="BR80:BV84"/>
    <mergeCell ref="CL148:CP152"/>
    <mergeCell ref="CG148:CK152"/>
    <mergeCell ref="BB113:BB117"/>
    <mergeCell ref="AR113:AV117"/>
    <mergeCell ref="AM113:AQ117"/>
    <mergeCell ref="AH113:AL117"/>
    <mergeCell ref="AC113:AG117"/>
    <mergeCell ref="X113:AB117"/>
    <mergeCell ref="S113:W117"/>
    <mergeCell ref="B147:DJ147"/>
    <mergeCell ref="CG113:CK117"/>
    <mergeCell ref="CL113:CP117"/>
    <mergeCell ref="B146:DJ146"/>
    <mergeCell ref="DF148:DJ152"/>
    <mergeCell ref="BH113:BL117"/>
    <mergeCell ref="CQ148:CU152"/>
    <mergeCell ref="CV148:CZ152"/>
    <mergeCell ref="DA148:DE152"/>
    <mergeCell ref="BM148:BQ152"/>
    <mergeCell ref="BR148:BV152"/>
    <mergeCell ref="BW148:CA152"/>
    <mergeCell ref="CB148:CF152"/>
    <mergeCell ref="CQ113:CU117"/>
    <mergeCell ref="CV113:CZ117"/>
    <mergeCell ref="A2:DO2"/>
    <mergeCell ref="A3:DO3"/>
    <mergeCell ref="D7:H11"/>
    <mergeCell ref="I7:M11"/>
    <mergeCell ref="N7:R11"/>
    <mergeCell ref="A13:A34"/>
    <mergeCell ref="AW7:BA11"/>
    <mergeCell ref="CB7:CF11"/>
    <mergeCell ref="BH7:BL11"/>
    <mergeCell ref="BM7:BQ11"/>
    <mergeCell ref="BR7:BV11"/>
    <mergeCell ref="BW7:CA11"/>
    <mergeCell ref="BB7:BF11"/>
    <mergeCell ref="B5:DJ5"/>
    <mergeCell ref="B6:DJ6"/>
    <mergeCell ref="CV7:CZ11"/>
    <mergeCell ref="DF7:DJ11"/>
    <mergeCell ref="DA7:DE11"/>
    <mergeCell ref="CQ7:CU11"/>
    <mergeCell ref="CL7:CP11"/>
    <mergeCell ref="CG7:CK11"/>
    <mergeCell ref="BG7:BG11"/>
    <mergeCell ref="AR7:AV11"/>
    <mergeCell ref="AM7:AQ11"/>
    <mergeCell ref="A50:A72"/>
    <mergeCell ref="AR44:AV48"/>
    <mergeCell ref="AW44:BA48"/>
    <mergeCell ref="A86:A105"/>
    <mergeCell ref="D113:H117"/>
    <mergeCell ref="I113:M117"/>
    <mergeCell ref="A119:A140"/>
    <mergeCell ref="AW113:BA117"/>
    <mergeCell ref="CB113:CF117"/>
    <mergeCell ref="BM113:BQ117"/>
    <mergeCell ref="BR113:BV117"/>
    <mergeCell ref="BW113:CA117"/>
    <mergeCell ref="BC113:BG117"/>
    <mergeCell ref="N113:R117"/>
    <mergeCell ref="BC80:BG84"/>
    <mergeCell ref="BH80:BL84"/>
    <mergeCell ref="D80:H84"/>
    <mergeCell ref="I80:M84"/>
    <mergeCell ref="N80:R84"/>
    <mergeCell ref="B111:DE111"/>
    <mergeCell ref="S80:W84"/>
    <mergeCell ref="X80:AB84"/>
    <mergeCell ref="AC80:AG84"/>
    <mergeCell ref="AH80:AL84"/>
    <mergeCell ref="A154:A175"/>
    <mergeCell ref="BH148:BL152"/>
    <mergeCell ref="AC148:AG152"/>
    <mergeCell ref="AH148:AL152"/>
    <mergeCell ref="AM148:AQ152"/>
    <mergeCell ref="AR148:AV152"/>
    <mergeCell ref="D148:H152"/>
    <mergeCell ref="I148:M152"/>
    <mergeCell ref="N148:R152"/>
    <mergeCell ref="X148:AB152"/>
    <mergeCell ref="BC148:BG152"/>
    <mergeCell ref="S148:W152"/>
    <mergeCell ref="BB148:BB152"/>
    <mergeCell ref="AW148:BA152"/>
    <mergeCell ref="DK44:DO48"/>
    <mergeCell ref="CQ44:CU48"/>
    <mergeCell ref="B42:DT42"/>
    <mergeCell ref="B43:DT43"/>
    <mergeCell ref="DP44:DT48"/>
    <mergeCell ref="CB44:CF48"/>
    <mergeCell ref="BR44:BV48"/>
    <mergeCell ref="BW44:CA48"/>
    <mergeCell ref="CG44:CK48"/>
    <mergeCell ref="CL44:CP48"/>
    <mergeCell ref="BG44:BG48"/>
    <mergeCell ref="BH44:BL48"/>
    <mergeCell ref="BM44:BQ48"/>
    <mergeCell ref="D44:H48"/>
    <mergeCell ref="I44:M48"/>
    <mergeCell ref="N44:R48"/>
    <mergeCell ref="S44:W48"/>
    <mergeCell ref="X44:AB48"/>
    <mergeCell ref="AC44:AG48"/>
    <mergeCell ref="BB44:BF48"/>
    <mergeCell ref="AM44:AQ48"/>
    <mergeCell ref="AH44:AL48"/>
    <mergeCell ref="DA113:DE117"/>
    <mergeCell ref="CQ80:CU84"/>
    <mergeCell ref="BW80:CA84"/>
    <mergeCell ref="CB80:CF84"/>
    <mergeCell ref="CG80:CK84"/>
    <mergeCell ref="CL80:CP84"/>
    <mergeCell ref="CV44:CZ48"/>
    <mergeCell ref="DA44:DE48"/>
    <mergeCell ref="DF44:DJ48"/>
    <mergeCell ref="B112:DE112"/>
    <mergeCell ref="BB80:BB84"/>
    <mergeCell ref="B79:CU79"/>
    <mergeCell ref="B78:CU78"/>
  </mergeCells>
  <pageMargins left="0.7" right="0.7" top="0.75" bottom="0.75" header="0.3" footer="0.3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6"/>
  <sheetViews>
    <sheetView topLeftCell="A20" workbookViewId="0">
      <selection activeCell="S114" sqref="S114"/>
    </sheetView>
  </sheetViews>
  <sheetFormatPr defaultRowHeight="15" x14ac:dyDescent="0.25"/>
  <cols>
    <col min="5" max="5" width="11.5703125" bestFit="1" customWidth="1"/>
    <col min="6" max="6" width="19.42578125" bestFit="1" customWidth="1"/>
    <col min="7" max="9" width="19.42578125" customWidth="1"/>
    <col min="10" max="10" width="19.42578125" bestFit="1" customWidth="1"/>
    <col min="11" max="14" width="20.140625" bestFit="1" customWidth="1"/>
    <col min="15" max="16" width="12.42578125" bestFit="1" customWidth="1"/>
    <col min="17" max="17" width="11.85546875" bestFit="1" customWidth="1"/>
    <col min="18" max="18" width="12.140625" bestFit="1" customWidth="1"/>
    <col min="19" max="19" width="12" bestFit="1" customWidth="1"/>
    <col min="25" max="25" width="13.28515625" customWidth="1"/>
    <col min="26" max="26" width="9" customWidth="1"/>
    <col min="27" max="27" width="16.7109375" customWidth="1"/>
    <col min="28" max="28" width="9.42578125" customWidth="1"/>
    <col min="29" max="29" width="18" customWidth="1"/>
    <col min="30" max="30" width="9.85546875" customWidth="1"/>
    <col min="31" max="31" width="13.85546875" customWidth="1"/>
    <col min="32" max="32" width="11.140625" customWidth="1"/>
    <col min="33" max="33" width="11.42578125" customWidth="1"/>
    <col min="34" max="34" width="10.28515625" customWidth="1"/>
    <col min="35" max="35" width="10.85546875" customWidth="1"/>
    <col min="36" max="36" width="12.5703125" bestFit="1" customWidth="1"/>
  </cols>
  <sheetData>
    <row r="1" spans="1:35" x14ac:dyDescent="0.25">
      <c r="D1" s="2" t="s">
        <v>86</v>
      </c>
      <c r="E1" s="404" t="s">
        <v>749</v>
      </c>
      <c r="F1" s="405"/>
      <c r="G1" s="2" t="s">
        <v>870</v>
      </c>
      <c r="H1" s="2" t="s">
        <v>871</v>
      </c>
      <c r="I1" s="2" t="s">
        <v>872</v>
      </c>
      <c r="J1" s="404" t="s">
        <v>745</v>
      </c>
      <c r="K1" s="405"/>
      <c r="L1" s="404" t="s">
        <v>746</v>
      </c>
      <c r="M1" s="405"/>
      <c r="N1" s="404" t="s">
        <v>747</v>
      </c>
      <c r="O1" s="405"/>
      <c r="P1" s="406" t="s">
        <v>748</v>
      </c>
      <c r="Q1" s="407"/>
    </row>
    <row r="2" spans="1:35" x14ac:dyDescent="0.25">
      <c r="D2" s="2"/>
      <c r="E2" s="84"/>
      <c r="F2" s="85"/>
      <c r="G2" s="88"/>
      <c r="H2" s="88"/>
      <c r="I2" s="88"/>
      <c r="J2" s="84"/>
      <c r="K2" s="85"/>
      <c r="L2" s="84"/>
      <c r="M2" s="85"/>
      <c r="N2" s="84"/>
      <c r="O2" s="85"/>
      <c r="P2" s="86"/>
      <c r="Q2" s="87"/>
    </row>
    <row r="3" spans="1:35" x14ac:dyDescent="0.25">
      <c r="A3" t="s">
        <v>857</v>
      </c>
      <c r="B3" t="s">
        <v>297</v>
      </c>
      <c r="C3" t="s">
        <v>549</v>
      </c>
      <c r="D3" s="2">
        <v>21</v>
      </c>
      <c r="E3" s="73" t="s">
        <v>873</v>
      </c>
      <c r="F3" s="73" t="s">
        <v>874</v>
      </c>
      <c r="G3" t="s">
        <v>875</v>
      </c>
      <c r="H3" t="s">
        <v>876</v>
      </c>
      <c r="I3" t="s">
        <v>877</v>
      </c>
      <c r="J3" s="73" t="s">
        <v>878</v>
      </c>
      <c r="K3" s="73" t="s">
        <v>879</v>
      </c>
      <c r="L3" s="73" t="s">
        <v>880</v>
      </c>
      <c r="M3" s="73" t="s">
        <v>881</v>
      </c>
      <c r="N3" s="73" t="s">
        <v>882</v>
      </c>
      <c r="O3" s="73" t="s">
        <v>883</v>
      </c>
      <c r="P3" s="73" t="s">
        <v>884</v>
      </c>
      <c r="Q3" s="83" t="s">
        <v>885</v>
      </c>
      <c r="R3" s="80" t="s">
        <v>889</v>
      </c>
      <c r="S3" s="80" t="s">
        <v>890</v>
      </c>
      <c r="Z3" s="8" t="s">
        <v>886</v>
      </c>
    </row>
    <row r="4" spans="1:35" x14ac:dyDescent="0.25">
      <c r="A4">
        <v>3</v>
      </c>
      <c r="B4" t="s">
        <v>859</v>
      </c>
      <c r="C4" t="s">
        <v>887</v>
      </c>
      <c r="D4" s="2" t="s">
        <v>91</v>
      </c>
      <c r="E4" s="3">
        <f>+sociometrico_2!D36</f>
        <v>1</v>
      </c>
      <c r="F4" s="82">
        <f t="shared" ref="F4:F25" si="0">+E4/21</f>
        <v>4.7619047619047616E-2</v>
      </c>
      <c r="G4" s="72">
        <v>0</v>
      </c>
      <c r="H4" s="72">
        <v>0</v>
      </c>
      <c r="I4" s="72">
        <v>2</v>
      </c>
      <c r="J4" s="72">
        <f>+sociometrico_2!E36</f>
        <v>10</v>
      </c>
      <c r="K4" s="82">
        <f t="shared" ref="K4:K25" si="1">J4/21</f>
        <v>0.47619047619047616</v>
      </c>
      <c r="L4" s="72">
        <f>+sociometrico_2!F36</f>
        <v>11</v>
      </c>
      <c r="M4" s="82">
        <f t="shared" ref="M4:M25" si="2">L4/21</f>
        <v>0.52380952380952384</v>
      </c>
      <c r="N4" s="72">
        <f>+sociometrico_2!G36</f>
        <v>8</v>
      </c>
      <c r="O4" s="82">
        <f t="shared" ref="O4:O25" si="3">N4/21</f>
        <v>0.38095238095238093</v>
      </c>
      <c r="P4" s="72">
        <f>+sociometrico_2!H36</f>
        <v>0</v>
      </c>
      <c r="Q4" s="82">
        <f t="shared" ref="Q4:Q25" si="4">P4/21</f>
        <v>0</v>
      </c>
      <c r="R4" s="75">
        <v>4.7619047619047616E-2</v>
      </c>
      <c r="S4" s="75">
        <v>0.23809523809523808</v>
      </c>
      <c r="Y4" s="8" t="s">
        <v>762</v>
      </c>
      <c r="Z4" t="s">
        <v>892</v>
      </c>
      <c r="AA4" t="s">
        <v>893</v>
      </c>
      <c r="AB4" t="s">
        <v>894</v>
      </c>
      <c r="AC4" t="s">
        <v>896</v>
      </c>
      <c r="AD4" t="s">
        <v>895</v>
      </c>
      <c r="AE4" t="s">
        <v>898</v>
      </c>
      <c r="AF4" t="s">
        <v>897</v>
      </c>
      <c r="AG4" t="s">
        <v>899</v>
      </c>
      <c r="AH4" t="s">
        <v>900</v>
      </c>
      <c r="AI4" t="s">
        <v>872</v>
      </c>
    </row>
    <row r="5" spans="1:35" x14ac:dyDescent="0.25">
      <c r="A5">
        <v>3</v>
      </c>
      <c r="B5" t="s">
        <v>859</v>
      </c>
      <c r="C5" t="s">
        <v>887</v>
      </c>
      <c r="D5" s="2" t="s">
        <v>92</v>
      </c>
      <c r="E5" s="72">
        <f>+sociometrico_2!I36</f>
        <v>0</v>
      </c>
      <c r="F5" s="82">
        <f t="shared" si="0"/>
        <v>0</v>
      </c>
      <c r="G5" s="72">
        <v>0</v>
      </c>
      <c r="H5" s="91">
        <v>0</v>
      </c>
      <c r="I5" s="92">
        <v>0</v>
      </c>
      <c r="J5" s="72">
        <f>+sociometrico_2!J36</f>
        <v>6</v>
      </c>
      <c r="K5" s="82">
        <f t="shared" si="1"/>
        <v>0.2857142857142857</v>
      </c>
      <c r="L5" s="72">
        <f>+sociometrico_2!K36</f>
        <v>2</v>
      </c>
      <c r="M5" s="82">
        <f t="shared" si="2"/>
        <v>9.5238095238095233E-2</v>
      </c>
      <c r="N5" s="72">
        <f>+sociometrico_2!L36</f>
        <v>8</v>
      </c>
      <c r="O5" s="82">
        <f t="shared" si="3"/>
        <v>0.38095238095238093</v>
      </c>
      <c r="P5" s="72">
        <f>+sociometrico_2!M36</f>
        <v>0</v>
      </c>
      <c r="Q5" s="82">
        <f t="shared" si="4"/>
        <v>0</v>
      </c>
      <c r="R5" s="75">
        <v>4.7619047619047616E-2</v>
      </c>
      <c r="S5" s="75">
        <v>0.19047619047619047</v>
      </c>
      <c r="Y5" s="11">
        <v>3</v>
      </c>
      <c r="Z5" s="95"/>
      <c r="AA5" s="95"/>
      <c r="AB5" s="95"/>
      <c r="AC5" s="95"/>
      <c r="AD5" s="95"/>
      <c r="AE5" s="95"/>
      <c r="AF5" s="95"/>
      <c r="AG5" s="95"/>
      <c r="AH5" s="95"/>
      <c r="AI5" s="95"/>
    </row>
    <row r="6" spans="1:35" x14ac:dyDescent="0.25">
      <c r="A6">
        <v>3</v>
      </c>
      <c r="B6" t="s">
        <v>859</v>
      </c>
      <c r="C6" t="s">
        <v>887</v>
      </c>
      <c r="D6" s="2" t="s">
        <v>93</v>
      </c>
      <c r="E6" s="72">
        <f>+sociometrico_2!N36</f>
        <v>0</v>
      </c>
      <c r="F6" s="82">
        <f t="shared" si="0"/>
        <v>0</v>
      </c>
      <c r="G6" s="72">
        <v>0</v>
      </c>
      <c r="H6" s="91">
        <v>0</v>
      </c>
      <c r="I6" s="92">
        <v>2</v>
      </c>
      <c r="J6" s="72">
        <f>+sociometrico_2!O36</f>
        <v>6</v>
      </c>
      <c r="K6" s="82">
        <f t="shared" si="1"/>
        <v>0.2857142857142857</v>
      </c>
      <c r="L6" s="72">
        <f>+sociometrico_2!P36</f>
        <v>1</v>
      </c>
      <c r="M6" s="82">
        <f t="shared" si="2"/>
        <v>4.7619047619047616E-2</v>
      </c>
      <c r="N6" s="72">
        <f>+sociometrico_2!Q36</f>
        <v>9</v>
      </c>
      <c r="O6" s="82">
        <f t="shared" si="3"/>
        <v>0.42857142857142855</v>
      </c>
      <c r="P6" s="72">
        <f>+sociometrico_2!R36</f>
        <v>0</v>
      </c>
      <c r="Q6" s="82">
        <f t="shared" si="4"/>
        <v>0</v>
      </c>
      <c r="R6" s="75">
        <v>4.7619047619047616E-2</v>
      </c>
      <c r="S6" s="75">
        <v>4.7619047619047616E-2</v>
      </c>
      <c r="Y6" s="18" t="s">
        <v>859</v>
      </c>
      <c r="Z6" s="95"/>
      <c r="AA6" s="95"/>
      <c r="AB6" s="95"/>
      <c r="AC6" s="95"/>
      <c r="AD6" s="95"/>
      <c r="AE6" s="95"/>
      <c r="AF6" s="95"/>
      <c r="AG6" s="95"/>
      <c r="AH6" s="95"/>
      <c r="AI6" s="95"/>
    </row>
    <row r="7" spans="1:35" x14ac:dyDescent="0.25">
      <c r="A7">
        <v>3</v>
      </c>
      <c r="B7" t="s">
        <v>859</v>
      </c>
      <c r="C7" t="s">
        <v>887</v>
      </c>
      <c r="D7" s="2" t="s">
        <v>94</v>
      </c>
      <c r="E7" s="72">
        <f>+sociometrico_2!S36</f>
        <v>0</v>
      </c>
      <c r="F7" s="82">
        <f t="shared" si="0"/>
        <v>0</v>
      </c>
      <c r="G7" s="72">
        <v>0</v>
      </c>
      <c r="H7" s="91">
        <v>0</v>
      </c>
      <c r="I7" s="92">
        <v>0</v>
      </c>
      <c r="J7" s="72">
        <f>+sociometrico_2!T36</f>
        <v>6</v>
      </c>
      <c r="K7" s="82">
        <f t="shared" si="1"/>
        <v>0.2857142857142857</v>
      </c>
      <c r="L7" s="72">
        <f>+sociometrico_2!U36</f>
        <v>2</v>
      </c>
      <c r="M7" s="82">
        <f t="shared" si="2"/>
        <v>9.5238095238095233E-2</v>
      </c>
      <c r="N7" s="72">
        <f>+sociometrico_2!V36</f>
        <v>11</v>
      </c>
      <c r="O7" s="82">
        <f t="shared" si="3"/>
        <v>0.52380952380952384</v>
      </c>
      <c r="P7" s="72">
        <f>+sociometrico_2!W36</f>
        <v>0</v>
      </c>
      <c r="Q7" s="82">
        <f t="shared" si="4"/>
        <v>0</v>
      </c>
      <c r="R7" s="75">
        <v>0.23809523809523808</v>
      </c>
      <c r="S7" s="75">
        <v>0</v>
      </c>
      <c r="Y7" s="94" t="s">
        <v>107</v>
      </c>
      <c r="Z7" s="95">
        <v>0</v>
      </c>
      <c r="AA7" s="95">
        <v>0.33333333333333331</v>
      </c>
      <c r="AB7" s="95">
        <v>9.5238095238095233E-2</v>
      </c>
      <c r="AC7" s="95">
        <v>0.5714285714285714</v>
      </c>
      <c r="AD7" s="95">
        <v>4.7619047619047616E-2</v>
      </c>
      <c r="AE7" s="95">
        <v>0.38095238095238093</v>
      </c>
      <c r="AF7" s="95">
        <v>9.5238095238095233E-2</v>
      </c>
      <c r="AG7" s="95">
        <v>0</v>
      </c>
      <c r="AH7" s="95">
        <v>0</v>
      </c>
      <c r="AI7" s="95">
        <v>0</v>
      </c>
    </row>
    <row r="8" spans="1:35" x14ac:dyDescent="0.25">
      <c r="A8">
        <v>3</v>
      </c>
      <c r="B8" t="s">
        <v>859</v>
      </c>
      <c r="C8" t="s">
        <v>887</v>
      </c>
      <c r="D8" s="2" t="s">
        <v>95</v>
      </c>
      <c r="E8" s="72">
        <f>+sociometrico_2!X36</f>
        <v>6</v>
      </c>
      <c r="F8" s="82">
        <f t="shared" si="0"/>
        <v>0.2857142857142857</v>
      </c>
      <c r="G8" s="72">
        <v>0</v>
      </c>
      <c r="H8" s="91">
        <v>0</v>
      </c>
      <c r="I8" s="92">
        <v>2</v>
      </c>
      <c r="J8" s="72">
        <f>+sociometrico_2!Y36</f>
        <v>6</v>
      </c>
      <c r="K8" s="82">
        <f t="shared" si="1"/>
        <v>0.2857142857142857</v>
      </c>
      <c r="L8" s="72">
        <f>+sociometrico_2!Z36</f>
        <v>4</v>
      </c>
      <c r="M8" s="82">
        <f t="shared" si="2"/>
        <v>0.19047619047619047</v>
      </c>
      <c r="N8" s="72">
        <f>+sociometrico_2!AA36</f>
        <v>9</v>
      </c>
      <c r="O8" s="82">
        <f t="shared" si="3"/>
        <v>0.42857142857142855</v>
      </c>
      <c r="P8" s="72">
        <f>+sociometrico_2!AB36</f>
        <v>2</v>
      </c>
      <c r="Q8" s="82">
        <f t="shared" si="4"/>
        <v>9.5238095238095233E-2</v>
      </c>
      <c r="R8" s="75">
        <v>0.19047619047619047</v>
      </c>
      <c r="S8" s="75">
        <v>0.33333333333333331</v>
      </c>
      <c r="Y8" s="94" t="s">
        <v>116</v>
      </c>
      <c r="Z8" s="95">
        <v>0</v>
      </c>
      <c r="AA8" s="95">
        <v>0.2857142857142857</v>
      </c>
      <c r="AB8" s="95">
        <v>0</v>
      </c>
      <c r="AC8" s="95">
        <v>0.66666666666666663</v>
      </c>
      <c r="AD8" s="95">
        <v>0</v>
      </c>
      <c r="AE8" s="95">
        <v>0.2857142857142857</v>
      </c>
      <c r="AF8" s="95">
        <v>0</v>
      </c>
      <c r="AG8" s="95">
        <v>0</v>
      </c>
      <c r="AH8" s="95">
        <v>0</v>
      </c>
      <c r="AI8" s="95">
        <v>0</v>
      </c>
    </row>
    <row r="9" spans="1:35" x14ac:dyDescent="0.25">
      <c r="A9">
        <v>3</v>
      </c>
      <c r="B9" t="s">
        <v>859</v>
      </c>
      <c r="C9" t="s">
        <v>887</v>
      </c>
      <c r="D9" s="2" t="s">
        <v>96</v>
      </c>
      <c r="E9" s="72">
        <f>+sociometrico_2!AC36</f>
        <v>2</v>
      </c>
      <c r="F9" s="82">
        <f t="shared" si="0"/>
        <v>9.5238095238095233E-2</v>
      </c>
      <c r="G9" s="72">
        <v>0</v>
      </c>
      <c r="H9" s="91">
        <v>0</v>
      </c>
      <c r="I9" s="92">
        <v>0</v>
      </c>
      <c r="J9" s="72">
        <f>+sociometrico_2!AD36</f>
        <v>6</v>
      </c>
      <c r="K9" s="82">
        <f t="shared" si="1"/>
        <v>0.2857142857142857</v>
      </c>
      <c r="L9" s="72">
        <f>+sociometrico_2!AE36</f>
        <v>3</v>
      </c>
      <c r="M9" s="82">
        <f t="shared" si="2"/>
        <v>0.14285714285714285</v>
      </c>
      <c r="N9" s="72">
        <f>+sociometrico_2!AF36</f>
        <v>11</v>
      </c>
      <c r="O9" s="82">
        <f t="shared" si="3"/>
        <v>0.52380952380952384</v>
      </c>
      <c r="P9" s="72">
        <f>+sociometrico_2!AG36</f>
        <v>0</v>
      </c>
      <c r="Q9" s="82">
        <f t="shared" si="4"/>
        <v>0</v>
      </c>
      <c r="R9" s="75">
        <v>0.47619047619047616</v>
      </c>
      <c r="S9" s="75">
        <v>0</v>
      </c>
      <c r="Y9" s="94" t="s">
        <v>108</v>
      </c>
      <c r="Z9" s="95">
        <v>0</v>
      </c>
      <c r="AA9" s="95">
        <v>0.2857142857142857</v>
      </c>
      <c r="AB9" s="95">
        <v>4.7619047619047616E-2</v>
      </c>
      <c r="AC9" s="95">
        <v>0.42857142857142855</v>
      </c>
      <c r="AD9" s="95">
        <v>4.7619047619047616E-2</v>
      </c>
      <c r="AE9" s="95">
        <v>9.5238095238095233E-2</v>
      </c>
      <c r="AF9" s="95">
        <v>0</v>
      </c>
      <c r="AG9" s="95">
        <v>0</v>
      </c>
      <c r="AH9" s="95">
        <v>0</v>
      </c>
      <c r="AI9" s="95">
        <v>0</v>
      </c>
    </row>
    <row r="10" spans="1:35" x14ac:dyDescent="0.25">
      <c r="A10">
        <v>3</v>
      </c>
      <c r="B10" t="s">
        <v>859</v>
      </c>
      <c r="C10" t="s">
        <v>887</v>
      </c>
      <c r="D10" s="2" t="s">
        <v>97</v>
      </c>
      <c r="E10" s="72">
        <f>+sociometrico_2!AH36</f>
        <v>0</v>
      </c>
      <c r="F10" s="82">
        <f t="shared" si="0"/>
        <v>0</v>
      </c>
      <c r="G10" s="72">
        <v>0</v>
      </c>
      <c r="H10" s="91">
        <v>0</v>
      </c>
      <c r="I10" s="92">
        <v>0</v>
      </c>
      <c r="J10" s="72">
        <f>+sociometrico_2!AI36</f>
        <v>6</v>
      </c>
      <c r="K10" s="82">
        <f t="shared" si="1"/>
        <v>0.2857142857142857</v>
      </c>
      <c r="L10" s="72">
        <f>+sociometrico_2!AJ36</f>
        <v>1</v>
      </c>
      <c r="M10" s="82">
        <f t="shared" si="2"/>
        <v>4.7619047619047616E-2</v>
      </c>
      <c r="N10" s="72">
        <f>+sociometrico_2!AK36</f>
        <v>10</v>
      </c>
      <c r="O10" s="82">
        <f t="shared" si="3"/>
        <v>0.47619047619047616</v>
      </c>
      <c r="P10" s="72">
        <f>+sociometrico_2!AL36</f>
        <v>1</v>
      </c>
      <c r="Q10" s="82">
        <f t="shared" si="4"/>
        <v>4.7619047619047616E-2</v>
      </c>
      <c r="R10" s="75">
        <v>0.23809523809523808</v>
      </c>
      <c r="S10" s="75">
        <v>0</v>
      </c>
      <c r="Y10" s="94" t="s">
        <v>109</v>
      </c>
      <c r="Z10" s="95">
        <v>0</v>
      </c>
      <c r="AA10" s="95">
        <v>0.33333333333333331</v>
      </c>
      <c r="AB10" s="95">
        <v>0</v>
      </c>
      <c r="AC10" s="95">
        <v>0.47619047619047616</v>
      </c>
      <c r="AD10" s="95">
        <v>4.7619047619047616E-2</v>
      </c>
      <c r="AE10" s="95">
        <v>0.19047619047619047</v>
      </c>
      <c r="AF10" s="95">
        <v>9.5238095238095233E-2</v>
      </c>
      <c r="AG10" s="95">
        <v>0</v>
      </c>
      <c r="AH10" s="95">
        <v>0</v>
      </c>
      <c r="AI10" s="95">
        <v>0</v>
      </c>
    </row>
    <row r="11" spans="1:35" x14ac:dyDescent="0.25">
      <c r="A11">
        <v>3</v>
      </c>
      <c r="B11" t="s">
        <v>859</v>
      </c>
      <c r="C11" t="s">
        <v>887</v>
      </c>
      <c r="D11" s="2" t="s">
        <v>98</v>
      </c>
      <c r="E11" s="72">
        <f>+sociometrico_2!AM36</f>
        <v>0</v>
      </c>
      <c r="F11" s="82">
        <f t="shared" si="0"/>
        <v>0</v>
      </c>
      <c r="G11" s="72">
        <v>0</v>
      </c>
      <c r="H11" s="91">
        <v>0</v>
      </c>
      <c r="I11" s="92">
        <v>0</v>
      </c>
      <c r="J11" s="72">
        <f>+sociometrico_2!AN36</f>
        <v>6</v>
      </c>
      <c r="K11" s="82">
        <f t="shared" si="1"/>
        <v>0.2857142857142857</v>
      </c>
      <c r="L11" s="72">
        <f>+sociometrico_2!AO36</f>
        <v>0</v>
      </c>
      <c r="M11" s="82">
        <f t="shared" si="2"/>
        <v>0</v>
      </c>
      <c r="N11" s="72">
        <f>+sociometrico_2!AP36</f>
        <v>10</v>
      </c>
      <c r="O11" s="82">
        <f t="shared" si="3"/>
        <v>0.47619047619047616</v>
      </c>
      <c r="P11" s="72">
        <f>+sociometrico_2!AQ36</f>
        <v>0</v>
      </c>
      <c r="Q11" s="82">
        <f t="shared" si="4"/>
        <v>0</v>
      </c>
      <c r="R11" s="75">
        <v>0.23809523809523808</v>
      </c>
      <c r="S11" s="75">
        <v>0</v>
      </c>
      <c r="Y11" s="94" t="s">
        <v>110</v>
      </c>
      <c r="Z11" s="95">
        <v>0</v>
      </c>
      <c r="AA11" s="95">
        <v>0.47619047619047616</v>
      </c>
      <c r="AB11" s="95">
        <v>4.7619047619047616E-2</v>
      </c>
      <c r="AC11" s="95">
        <v>0.47619047619047616</v>
      </c>
      <c r="AD11" s="95">
        <v>0.2857142857142857</v>
      </c>
      <c r="AE11" s="95">
        <v>4.7619047619047616E-2</v>
      </c>
      <c r="AF11" s="95">
        <v>0.38095238095238093</v>
      </c>
      <c r="AG11" s="95">
        <v>0</v>
      </c>
      <c r="AH11" s="95">
        <v>0</v>
      </c>
      <c r="AI11" s="95">
        <v>0</v>
      </c>
    </row>
    <row r="12" spans="1:35" x14ac:dyDescent="0.25">
      <c r="A12">
        <v>3</v>
      </c>
      <c r="B12" t="s">
        <v>859</v>
      </c>
      <c r="C12" t="s">
        <v>887</v>
      </c>
      <c r="D12" s="2" t="s">
        <v>99</v>
      </c>
      <c r="E12" s="72">
        <f>+sociometrico_2!AR36</f>
        <v>3</v>
      </c>
      <c r="F12" s="82">
        <f t="shared" si="0"/>
        <v>0.14285714285714285</v>
      </c>
      <c r="G12" s="72">
        <v>0</v>
      </c>
      <c r="H12" s="91">
        <v>0</v>
      </c>
      <c r="I12" s="92">
        <v>0</v>
      </c>
      <c r="J12" s="72">
        <f>+sociometrico_2!AS36</f>
        <v>7</v>
      </c>
      <c r="K12" s="82">
        <f t="shared" si="1"/>
        <v>0.33333333333333331</v>
      </c>
      <c r="L12" s="72">
        <f>+sociometrico_2!AT36</f>
        <v>6</v>
      </c>
      <c r="M12" s="82">
        <f t="shared" si="2"/>
        <v>0.2857142857142857</v>
      </c>
      <c r="N12" s="72">
        <f>+sociometrico_2!AU36</f>
        <v>12</v>
      </c>
      <c r="O12" s="82">
        <f t="shared" si="3"/>
        <v>0.5714285714285714</v>
      </c>
      <c r="P12" s="72">
        <f>+sociometrico_2!AV36</f>
        <v>0</v>
      </c>
      <c r="Q12" s="82">
        <f t="shared" si="4"/>
        <v>0</v>
      </c>
      <c r="R12" s="75">
        <v>0.42857142857142855</v>
      </c>
      <c r="S12" s="75">
        <v>4.7619047619047616E-2</v>
      </c>
      <c r="Y12" s="94" t="s">
        <v>111</v>
      </c>
      <c r="Z12" s="95">
        <v>0</v>
      </c>
      <c r="AA12" s="95">
        <v>0.38095238095238093</v>
      </c>
      <c r="AB12" s="95">
        <v>0</v>
      </c>
      <c r="AC12" s="95">
        <v>0.47619047619047616</v>
      </c>
      <c r="AD12" s="95">
        <v>0</v>
      </c>
      <c r="AE12" s="95">
        <v>4.7619047619047616E-2</v>
      </c>
      <c r="AF12" s="95">
        <v>0.38095238095238093</v>
      </c>
      <c r="AG12" s="95">
        <v>0</v>
      </c>
      <c r="AH12" s="95">
        <v>0</v>
      </c>
      <c r="AI12" s="95">
        <v>1</v>
      </c>
    </row>
    <row r="13" spans="1:35" x14ac:dyDescent="0.25">
      <c r="A13">
        <v>3</v>
      </c>
      <c r="B13" t="s">
        <v>859</v>
      </c>
      <c r="C13" t="s">
        <v>887</v>
      </c>
      <c r="D13" s="2" t="s">
        <v>100</v>
      </c>
      <c r="E13" s="72">
        <f>+sociometrico_2!AW36</f>
        <v>3</v>
      </c>
      <c r="F13" s="82">
        <f t="shared" si="0"/>
        <v>0.14285714285714285</v>
      </c>
      <c r="G13" s="72">
        <v>0</v>
      </c>
      <c r="H13" s="72">
        <v>1</v>
      </c>
      <c r="I13" s="92">
        <v>1</v>
      </c>
      <c r="J13" s="72">
        <f>+sociometrico_2!AX36</f>
        <v>7</v>
      </c>
      <c r="K13" s="82">
        <f t="shared" si="1"/>
        <v>0.33333333333333331</v>
      </c>
      <c r="L13" s="72">
        <f>+sociometrico_2!AY36</f>
        <v>0</v>
      </c>
      <c r="M13" s="82">
        <f t="shared" si="2"/>
        <v>0</v>
      </c>
      <c r="N13" s="72">
        <f>+sociometrico_2!AZ36</f>
        <v>8</v>
      </c>
      <c r="O13" s="82">
        <f t="shared" si="3"/>
        <v>0.38095238095238093</v>
      </c>
      <c r="P13" s="72">
        <f>+sociometrico_2!BA36</f>
        <v>0</v>
      </c>
      <c r="Q13" s="82">
        <f t="shared" si="4"/>
        <v>0</v>
      </c>
      <c r="R13" s="75">
        <v>4.7619047619047616E-2</v>
      </c>
      <c r="S13" s="75">
        <v>0.66666666666666663</v>
      </c>
      <c r="Y13" s="94" t="s">
        <v>112</v>
      </c>
      <c r="Z13" s="95">
        <v>0</v>
      </c>
      <c r="AA13" s="95">
        <v>0.2857142857142857</v>
      </c>
      <c r="AB13" s="95">
        <v>0</v>
      </c>
      <c r="AC13" s="95">
        <v>0.66666666666666663</v>
      </c>
      <c r="AD13" s="95">
        <v>0</v>
      </c>
      <c r="AE13" s="95">
        <v>0.14285714285714285</v>
      </c>
      <c r="AF13" s="95">
        <v>0.19047619047619047</v>
      </c>
      <c r="AG13" s="95">
        <v>0</v>
      </c>
      <c r="AH13" s="95">
        <v>0</v>
      </c>
      <c r="AI13" s="95">
        <v>0</v>
      </c>
    </row>
    <row r="14" spans="1:35" x14ac:dyDescent="0.25">
      <c r="A14">
        <v>3</v>
      </c>
      <c r="B14" t="s">
        <v>859</v>
      </c>
      <c r="C14" t="s">
        <v>887</v>
      </c>
      <c r="D14" s="2" t="s">
        <v>101</v>
      </c>
      <c r="E14" s="72">
        <f>+sociometrico_2!BB36</f>
        <v>18</v>
      </c>
      <c r="F14" s="82">
        <f t="shared" si="0"/>
        <v>0.8571428571428571</v>
      </c>
      <c r="G14" s="72">
        <v>0</v>
      </c>
      <c r="H14" s="92">
        <v>1</v>
      </c>
      <c r="I14" s="92">
        <v>1</v>
      </c>
      <c r="J14" s="72">
        <f>+sociometrico_2!BC36</f>
        <v>7</v>
      </c>
      <c r="K14" s="82">
        <f t="shared" si="1"/>
        <v>0.33333333333333331</v>
      </c>
      <c r="L14" s="72">
        <f>+sociometrico_2!BD36</f>
        <v>1</v>
      </c>
      <c r="M14" s="82">
        <f t="shared" si="2"/>
        <v>4.7619047619047616E-2</v>
      </c>
      <c r="N14" s="72">
        <f>+sociometrico_2!BE36</f>
        <v>7</v>
      </c>
      <c r="O14" s="82">
        <f t="shared" si="3"/>
        <v>0.33333333333333331</v>
      </c>
      <c r="P14" s="72">
        <f>+sociometrico_2!BF36</f>
        <v>5</v>
      </c>
      <c r="Q14" s="82">
        <f t="shared" si="4"/>
        <v>0.23809523809523808</v>
      </c>
      <c r="R14" s="75">
        <v>0</v>
      </c>
      <c r="S14" s="75">
        <v>0.76190476190476186</v>
      </c>
      <c r="Y14" s="94" t="s">
        <v>113</v>
      </c>
      <c r="Z14" s="95">
        <v>0</v>
      </c>
      <c r="AA14" s="95">
        <v>0.47619047619047616</v>
      </c>
      <c r="AB14" s="95">
        <v>9.5238095238095233E-2</v>
      </c>
      <c r="AC14" s="95">
        <v>0.42857142857142855</v>
      </c>
      <c r="AD14" s="95">
        <v>9.5238095238095233E-2</v>
      </c>
      <c r="AE14" s="95">
        <v>0.14285714285714285</v>
      </c>
      <c r="AF14" s="95">
        <v>0.23809523809523808</v>
      </c>
      <c r="AG14" s="95">
        <v>0</v>
      </c>
      <c r="AH14" s="95">
        <v>0</v>
      </c>
      <c r="AI14" s="95">
        <v>0</v>
      </c>
    </row>
    <row r="15" spans="1:35" x14ac:dyDescent="0.25">
      <c r="A15">
        <v>3</v>
      </c>
      <c r="B15" t="s">
        <v>859</v>
      </c>
      <c r="C15" t="s">
        <v>888</v>
      </c>
      <c r="D15" s="2" t="s">
        <v>107</v>
      </c>
      <c r="E15" s="72">
        <f>+sociometrico_2!BH36</f>
        <v>0</v>
      </c>
      <c r="F15" s="82">
        <f t="shared" si="0"/>
        <v>0</v>
      </c>
      <c r="G15" s="72">
        <v>0</v>
      </c>
      <c r="H15" s="91">
        <v>0</v>
      </c>
      <c r="I15" s="92">
        <v>0</v>
      </c>
      <c r="J15" s="72">
        <f>+sociometrico_2!BI36</f>
        <v>7</v>
      </c>
      <c r="K15" s="82">
        <f t="shared" si="1"/>
        <v>0.33333333333333331</v>
      </c>
      <c r="L15" s="72">
        <f>+sociometrico_2!BJ36</f>
        <v>2</v>
      </c>
      <c r="M15" s="82">
        <f t="shared" si="2"/>
        <v>9.5238095238095233E-2</v>
      </c>
      <c r="N15" s="72">
        <f>+sociometrico_2!BK36</f>
        <v>12</v>
      </c>
      <c r="O15" s="82">
        <f t="shared" si="3"/>
        <v>0.5714285714285714</v>
      </c>
      <c r="P15" s="72">
        <f>+sociometrico_2!BL36</f>
        <v>1</v>
      </c>
      <c r="Q15" s="82">
        <f t="shared" si="4"/>
        <v>4.7619047619047616E-2</v>
      </c>
      <c r="R15" s="75">
        <v>0.38095238095238093</v>
      </c>
      <c r="S15" s="75">
        <v>9.5238095238095233E-2</v>
      </c>
      <c r="Y15" s="94" t="s">
        <v>114</v>
      </c>
      <c r="Z15" s="95">
        <v>0</v>
      </c>
      <c r="AA15" s="95">
        <v>0.2857142857142857</v>
      </c>
      <c r="AB15" s="95">
        <v>0</v>
      </c>
      <c r="AC15" s="95">
        <v>0.7142857142857143</v>
      </c>
      <c r="AD15" s="95">
        <v>0.14285714285714285</v>
      </c>
      <c r="AE15" s="95">
        <v>0.23809523809523808</v>
      </c>
      <c r="AF15" s="95">
        <v>4.7619047619047616E-2</v>
      </c>
      <c r="AG15" s="95">
        <v>0</v>
      </c>
      <c r="AH15" s="95">
        <v>1</v>
      </c>
      <c r="AI15" s="95">
        <v>1</v>
      </c>
    </row>
    <row r="16" spans="1:35" x14ac:dyDescent="0.25">
      <c r="A16">
        <v>3</v>
      </c>
      <c r="B16" t="s">
        <v>859</v>
      </c>
      <c r="C16" t="s">
        <v>888</v>
      </c>
      <c r="D16" s="2" t="s">
        <v>108</v>
      </c>
      <c r="E16" s="72">
        <f>+sociometrico_2!BM36</f>
        <v>0</v>
      </c>
      <c r="F16" s="82">
        <f t="shared" si="0"/>
        <v>0</v>
      </c>
      <c r="G16" s="72">
        <v>0</v>
      </c>
      <c r="H16" s="91">
        <v>0</v>
      </c>
      <c r="I16" s="92">
        <v>0</v>
      </c>
      <c r="J16" s="72">
        <f>+sociometrico_2!BN36</f>
        <v>6</v>
      </c>
      <c r="K16" s="82">
        <f t="shared" si="1"/>
        <v>0.2857142857142857</v>
      </c>
      <c r="L16" s="72">
        <f>+sociometrico_2!BO36</f>
        <v>1</v>
      </c>
      <c r="M16" s="82">
        <f t="shared" si="2"/>
        <v>4.7619047619047616E-2</v>
      </c>
      <c r="N16" s="72">
        <f>+sociometrico_2!BP36</f>
        <v>9</v>
      </c>
      <c r="O16" s="82">
        <f t="shared" si="3"/>
        <v>0.42857142857142855</v>
      </c>
      <c r="P16" s="72">
        <f>+sociometrico_2!BQ36</f>
        <v>1</v>
      </c>
      <c r="Q16" s="82">
        <f t="shared" si="4"/>
        <v>4.7619047619047616E-2</v>
      </c>
      <c r="R16" s="75">
        <v>9.5238095238095233E-2</v>
      </c>
      <c r="S16" s="75">
        <v>0</v>
      </c>
      <c r="Y16" s="94" t="s">
        <v>115</v>
      </c>
      <c r="Z16" s="95">
        <v>0</v>
      </c>
      <c r="AA16" s="95">
        <v>0.38095238095238093</v>
      </c>
      <c r="AB16" s="95">
        <v>0</v>
      </c>
      <c r="AC16" s="95">
        <v>0.47619047619047616</v>
      </c>
      <c r="AD16" s="95">
        <v>0</v>
      </c>
      <c r="AE16" s="95">
        <v>4.7619047619047616E-2</v>
      </c>
      <c r="AF16" s="95">
        <v>9.5238095238095233E-2</v>
      </c>
      <c r="AG16" s="95">
        <v>0</v>
      </c>
      <c r="AH16" s="95">
        <v>0</v>
      </c>
      <c r="AI16" s="95">
        <v>2</v>
      </c>
    </row>
    <row r="17" spans="1:35" x14ac:dyDescent="0.25">
      <c r="A17">
        <v>3</v>
      </c>
      <c r="B17" t="s">
        <v>859</v>
      </c>
      <c r="C17" t="s">
        <v>888</v>
      </c>
      <c r="D17" s="2" t="s">
        <v>109</v>
      </c>
      <c r="E17" s="72">
        <f>+sociometrico_2!BR36</f>
        <v>0</v>
      </c>
      <c r="F17" s="82">
        <f t="shared" si="0"/>
        <v>0</v>
      </c>
      <c r="G17" s="72">
        <v>0</v>
      </c>
      <c r="H17" s="91">
        <v>0</v>
      </c>
      <c r="I17" s="92">
        <v>0</v>
      </c>
      <c r="J17" s="72">
        <f>+sociometrico_2!BS36</f>
        <v>7</v>
      </c>
      <c r="K17" s="82">
        <f t="shared" si="1"/>
        <v>0.33333333333333331</v>
      </c>
      <c r="L17" s="72">
        <f>+sociometrico_2!BT36</f>
        <v>0</v>
      </c>
      <c r="M17" s="82">
        <f t="shared" si="2"/>
        <v>0</v>
      </c>
      <c r="N17" s="72">
        <f>+sociometrico_2!BU36</f>
        <v>10</v>
      </c>
      <c r="O17" s="82">
        <f t="shared" si="3"/>
        <v>0.47619047619047616</v>
      </c>
      <c r="P17" s="72">
        <f>+sociometrico_2!BV36</f>
        <v>1</v>
      </c>
      <c r="Q17" s="82">
        <f t="shared" si="4"/>
        <v>4.7619047619047616E-2</v>
      </c>
      <c r="R17" s="75">
        <v>0.19047619047619047</v>
      </c>
      <c r="S17" s="75">
        <v>9.5238095238095233E-2</v>
      </c>
      <c r="Y17" s="94" t="s">
        <v>91</v>
      </c>
      <c r="Z17" s="95">
        <v>4.7619047619047616E-2</v>
      </c>
      <c r="AA17" s="95">
        <v>0.47619047619047616</v>
      </c>
      <c r="AB17" s="95">
        <v>0.52380952380952384</v>
      </c>
      <c r="AC17" s="95">
        <v>0.38095238095238093</v>
      </c>
      <c r="AD17" s="95">
        <v>0</v>
      </c>
      <c r="AE17" s="95">
        <v>4.7619047619047616E-2</v>
      </c>
      <c r="AF17" s="95">
        <v>0.23809523809523808</v>
      </c>
      <c r="AG17" s="95">
        <v>0</v>
      </c>
      <c r="AH17" s="95">
        <v>0</v>
      </c>
      <c r="AI17" s="95">
        <v>2</v>
      </c>
    </row>
    <row r="18" spans="1:35" x14ac:dyDescent="0.25">
      <c r="A18">
        <v>3</v>
      </c>
      <c r="B18" t="s">
        <v>859</v>
      </c>
      <c r="C18" t="s">
        <v>888</v>
      </c>
      <c r="D18" s="2" t="s">
        <v>110</v>
      </c>
      <c r="E18" s="72">
        <f>+sociometrico_2!BW36</f>
        <v>0</v>
      </c>
      <c r="F18" s="82">
        <f t="shared" si="0"/>
        <v>0</v>
      </c>
      <c r="G18" s="72">
        <v>0</v>
      </c>
      <c r="H18" s="91">
        <v>0</v>
      </c>
      <c r="I18" s="92">
        <v>0</v>
      </c>
      <c r="J18" s="72">
        <f>+sociometrico_2!BX36</f>
        <v>10</v>
      </c>
      <c r="K18" s="82">
        <f t="shared" si="1"/>
        <v>0.47619047619047616</v>
      </c>
      <c r="L18" s="72">
        <f>+sociometrico_2!BY36</f>
        <v>1</v>
      </c>
      <c r="M18" s="82">
        <f t="shared" si="2"/>
        <v>4.7619047619047616E-2</v>
      </c>
      <c r="N18" s="72">
        <f>+sociometrico_2!BZ36</f>
        <v>10</v>
      </c>
      <c r="O18" s="82">
        <f t="shared" si="3"/>
        <v>0.47619047619047616</v>
      </c>
      <c r="P18" s="72">
        <f>+sociometrico_2!CA36</f>
        <v>6</v>
      </c>
      <c r="Q18" s="82">
        <f t="shared" si="4"/>
        <v>0.2857142857142857</v>
      </c>
      <c r="R18" s="75">
        <v>4.7619047619047616E-2</v>
      </c>
      <c r="S18" s="75">
        <v>0.38095238095238093</v>
      </c>
      <c r="Y18" s="94" t="s">
        <v>100</v>
      </c>
      <c r="Z18" s="95">
        <v>0.14285714285714285</v>
      </c>
      <c r="AA18" s="95">
        <v>0.33333333333333331</v>
      </c>
      <c r="AB18" s="95">
        <v>0</v>
      </c>
      <c r="AC18" s="95">
        <v>0.38095238095238093</v>
      </c>
      <c r="AD18" s="95">
        <v>0</v>
      </c>
      <c r="AE18" s="95">
        <v>4.7619047619047616E-2</v>
      </c>
      <c r="AF18" s="95">
        <v>0.66666666666666663</v>
      </c>
      <c r="AG18" s="95">
        <v>0</v>
      </c>
      <c r="AH18" s="95">
        <v>1</v>
      </c>
      <c r="AI18" s="95">
        <v>1</v>
      </c>
    </row>
    <row r="19" spans="1:35" x14ac:dyDescent="0.25">
      <c r="A19">
        <v>3</v>
      </c>
      <c r="B19" t="s">
        <v>859</v>
      </c>
      <c r="C19" t="s">
        <v>888</v>
      </c>
      <c r="D19" s="22" t="s">
        <v>111</v>
      </c>
      <c r="E19" s="72">
        <f>+sociometrico_2!CB36</f>
        <v>0</v>
      </c>
      <c r="F19" s="82">
        <f t="shared" si="0"/>
        <v>0</v>
      </c>
      <c r="G19" s="72">
        <v>0</v>
      </c>
      <c r="H19" s="91">
        <v>0</v>
      </c>
      <c r="I19" s="92">
        <v>1</v>
      </c>
      <c r="J19" s="72">
        <f>+sociometrico_2!CC36</f>
        <v>8</v>
      </c>
      <c r="K19" s="82">
        <f t="shared" si="1"/>
        <v>0.38095238095238093</v>
      </c>
      <c r="L19" s="72">
        <f>+sociometrico_2!CD36</f>
        <v>0</v>
      </c>
      <c r="M19" s="82">
        <f t="shared" si="2"/>
        <v>0</v>
      </c>
      <c r="N19" s="72">
        <f>+sociometrico_2!CE36</f>
        <v>10</v>
      </c>
      <c r="O19" s="82">
        <f t="shared" si="3"/>
        <v>0.47619047619047616</v>
      </c>
      <c r="P19" s="72">
        <f>+sociometrico_2!CF36</f>
        <v>0</v>
      </c>
      <c r="Q19" s="82">
        <f t="shared" si="4"/>
        <v>0</v>
      </c>
      <c r="R19" s="75">
        <v>4.7619047619047616E-2</v>
      </c>
      <c r="S19" s="75">
        <v>0.38095238095238093</v>
      </c>
      <c r="Y19" s="94" t="s">
        <v>101</v>
      </c>
      <c r="Z19" s="95">
        <v>0.8571428571428571</v>
      </c>
      <c r="AA19" s="95">
        <v>0.33333333333333331</v>
      </c>
      <c r="AB19" s="95">
        <v>4.7619047619047616E-2</v>
      </c>
      <c r="AC19" s="95">
        <v>0.33333333333333331</v>
      </c>
      <c r="AD19" s="95">
        <v>0.23809523809523808</v>
      </c>
      <c r="AE19" s="95">
        <v>0</v>
      </c>
      <c r="AF19" s="95">
        <v>0.76190476190476186</v>
      </c>
      <c r="AG19" s="95">
        <v>0</v>
      </c>
      <c r="AH19" s="95">
        <v>1</v>
      </c>
      <c r="AI19" s="95">
        <v>1</v>
      </c>
    </row>
    <row r="20" spans="1:35" x14ac:dyDescent="0.25">
      <c r="A20">
        <v>3</v>
      </c>
      <c r="B20" t="s">
        <v>859</v>
      </c>
      <c r="C20" t="s">
        <v>888</v>
      </c>
      <c r="D20" s="22" t="s">
        <v>112</v>
      </c>
      <c r="E20" s="72">
        <f>+sociometrico_2!CG36</f>
        <v>0</v>
      </c>
      <c r="F20" s="82">
        <f t="shared" si="0"/>
        <v>0</v>
      </c>
      <c r="G20" s="72">
        <v>0</v>
      </c>
      <c r="H20" s="91">
        <v>0</v>
      </c>
      <c r="I20" s="92">
        <v>0</v>
      </c>
      <c r="J20" s="72">
        <f>+sociometrico_2!CH36</f>
        <v>6</v>
      </c>
      <c r="K20" s="82">
        <f t="shared" si="1"/>
        <v>0.2857142857142857</v>
      </c>
      <c r="L20" s="72">
        <f>+sociometrico_2!CI36</f>
        <v>0</v>
      </c>
      <c r="M20" s="82">
        <f t="shared" si="2"/>
        <v>0</v>
      </c>
      <c r="N20" s="72">
        <f>+sociometrico_2!CJ36</f>
        <v>14</v>
      </c>
      <c r="O20" s="82">
        <f t="shared" si="3"/>
        <v>0.66666666666666663</v>
      </c>
      <c r="P20" s="72">
        <f>+sociometrico_2!CK36</f>
        <v>0</v>
      </c>
      <c r="Q20" s="82">
        <f t="shared" si="4"/>
        <v>0</v>
      </c>
      <c r="R20" s="75">
        <v>0.14285714285714285</v>
      </c>
      <c r="S20" s="75">
        <v>0.19047619047619047</v>
      </c>
      <c r="Y20" s="94" t="s">
        <v>92</v>
      </c>
      <c r="Z20" s="95">
        <v>0</v>
      </c>
      <c r="AA20" s="95">
        <v>0.2857142857142857</v>
      </c>
      <c r="AB20" s="95">
        <v>9.5238095238095233E-2</v>
      </c>
      <c r="AC20" s="95">
        <v>0.38095238095238093</v>
      </c>
      <c r="AD20" s="95">
        <v>0</v>
      </c>
      <c r="AE20" s="95">
        <v>4.7619047619047616E-2</v>
      </c>
      <c r="AF20" s="95">
        <v>0.19047619047619047</v>
      </c>
      <c r="AG20" s="95">
        <v>0</v>
      </c>
      <c r="AH20" s="95">
        <v>0</v>
      </c>
      <c r="AI20" s="95">
        <v>0</v>
      </c>
    </row>
    <row r="21" spans="1:35" x14ac:dyDescent="0.25">
      <c r="A21">
        <v>3</v>
      </c>
      <c r="B21" t="s">
        <v>859</v>
      </c>
      <c r="C21" t="s">
        <v>888</v>
      </c>
      <c r="D21" s="22" t="s">
        <v>113</v>
      </c>
      <c r="E21" s="72">
        <f>+sociometrico_2!CL36</f>
        <v>0</v>
      </c>
      <c r="F21" s="82">
        <f t="shared" si="0"/>
        <v>0</v>
      </c>
      <c r="G21" s="72">
        <v>0</v>
      </c>
      <c r="H21" s="91">
        <v>0</v>
      </c>
      <c r="I21" s="92">
        <v>0</v>
      </c>
      <c r="J21" s="72">
        <f>+sociometrico_2!CM36</f>
        <v>10</v>
      </c>
      <c r="K21" s="82">
        <f t="shared" si="1"/>
        <v>0.47619047619047616</v>
      </c>
      <c r="L21" s="72">
        <f>+sociometrico_2!CN36</f>
        <v>2</v>
      </c>
      <c r="M21" s="82">
        <f t="shared" si="2"/>
        <v>9.5238095238095233E-2</v>
      </c>
      <c r="N21" s="72">
        <f>+sociometrico_2!CO36</f>
        <v>9</v>
      </c>
      <c r="O21" s="82">
        <f t="shared" si="3"/>
        <v>0.42857142857142855</v>
      </c>
      <c r="P21" s="72">
        <f>+sociometrico_2!CP36</f>
        <v>2</v>
      </c>
      <c r="Q21" s="82">
        <f t="shared" si="4"/>
        <v>9.5238095238095233E-2</v>
      </c>
      <c r="R21" s="75">
        <v>0.14285714285714285</v>
      </c>
      <c r="S21" s="75">
        <v>0.23809523809523808</v>
      </c>
      <c r="Y21" s="94" t="s">
        <v>93</v>
      </c>
      <c r="Z21" s="95">
        <v>0</v>
      </c>
      <c r="AA21" s="95">
        <v>0.2857142857142857</v>
      </c>
      <c r="AB21" s="95">
        <v>4.7619047619047616E-2</v>
      </c>
      <c r="AC21" s="95">
        <v>0.42857142857142855</v>
      </c>
      <c r="AD21" s="95">
        <v>0</v>
      </c>
      <c r="AE21" s="95">
        <v>4.7619047619047616E-2</v>
      </c>
      <c r="AF21" s="95">
        <v>4.7619047619047616E-2</v>
      </c>
      <c r="AG21" s="95">
        <v>0</v>
      </c>
      <c r="AH21" s="95">
        <v>0</v>
      </c>
      <c r="AI21" s="95">
        <v>2</v>
      </c>
    </row>
    <row r="22" spans="1:35" x14ac:dyDescent="0.25">
      <c r="A22">
        <v>3</v>
      </c>
      <c r="B22" t="s">
        <v>859</v>
      </c>
      <c r="C22" t="s">
        <v>888</v>
      </c>
      <c r="D22" s="22" t="s">
        <v>114</v>
      </c>
      <c r="E22" s="72">
        <f>+sociometrico_2!CQ36</f>
        <v>0</v>
      </c>
      <c r="F22" s="82">
        <f t="shared" si="0"/>
        <v>0</v>
      </c>
      <c r="G22" s="72">
        <v>0</v>
      </c>
      <c r="H22" s="72">
        <v>1</v>
      </c>
      <c r="I22" s="92">
        <v>1</v>
      </c>
      <c r="J22" s="72">
        <f>+sociometrico_2!CR36</f>
        <v>6</v>
      </c>
      <c r="K22" s="82">
        <f t="shared" si="1"/>
        <v>0.2857142857142857</v>
      </c>
      <c r="L22" s="72">
        <f>+sociometrico_2!CS36</f>
        <v>0</v>
      </c>
      <c r="M22" s="82">
        <f t="shared" si="2"/>
        <v>0</v>
      </c>
      <c r="N22" s="72">
        <f>+sociometrico_2!CT36</f>
        <v>15</v>
      </c>
      <c r="O22" s="82">
        <f t="shared" si="3"/>
        <v>0.7142857142857143</v>
      </c>
      <c r="P22" s="72">
        <f>+sociometrico_2!CU36</f>
        <v>3</v>
      </c>
      <c r="Q22" s="82">
        <f t="shared" si="4"/>
        <v>0.14285714285714285</v>
      </c>
      <c r="R22" s="75">
        <v>0.23809523809523808</v>
      </c>
      <c r="S22" s="75">
        <v>4.7619047619047616E-2</v>
      </c>
      <c r="Y22" s="94" t="s">
        <v>94</v>
      </c>
      <c r="Z22" s="95">
        <v>0</v>
      </c>
      <c r="AA22" s="95">
        <v>0.2857142857142857</v>
      </c>
      <c r="AB22" s="95">
        <v>9.5238095238095233E-2</v>
      </c>
      <c r="AC22" s="95">
        <v>0.52380952380952384</v>
      </c>
      <c r="AD22" s="95">
        <v>0</v>
      </c>
      <c r="AE22" s="95">
        <v>0.23809523809523808</v>
      </c>
      <c r="AF22" s="95">
        <v>0</v>
      </c>
      <c r="AG22" s="95">
        <v>0</v>
      </c>
      <c r="AH22" s="95">
        <v>0</v>
      </c>
      <c r="AI22" s="95">
        <v>0</v>
      </c>
    </row>
    <row r="23" spans="1:35" x14ac:dyDescent="0.25">
      <c r="A23">
        <v>3</v>
      </c>
      <c r="B23" t="s">
        <v>859</v>
      </c>
      <c r="C23" t="s">
        <v>888</v>
      </c>
      <c r="D23" s="22" t="s">
        <v>115</v>
      </c>
      <c r="E23" s="72">
        <f>+sociometrico_2!CV36</f>
        <v>0</v>
      </c>
      <c r="F23" s="82">
        <f t="shared" si="0"/>
        <v>0</v>
      </c>
      <c r="G23" s="72">
        <v>0</v>
      </c>
      <c r="H23" s="91">
        <v>0</v>
      </c>
      <c r="I23" s="92">
        <v>2</v>
      </c>
      <c r="J23" s="72">
        <f>+sociometrico_2!CW36</f>
        <v>8</v>
      </c>
      <c r="K23" s="82">
        <f t="shared" si="1"/>
        <v>0.38095238095238093</v>
      </c>
      <c r="L23" s="72">
        <f>+sociometrico_2!CX36</f>
        <v>0</v>
      </c>
      <c r="M23" s="82">
        <f t="shared" si="2"/>
        <v>0</v>
      </c>
      <c r="N23" s="72">
        <f>+sociometrico_2!CY36</f>
        <v>10</v>
      </c>
      <c r="O23" s="82">
        <f t="shared" si="3"/>
        <v>0.47619047619047616</v>
      </c>
      <c r="P23" s="72">
        <f>+sociometrico_2!CZ36</f>
        <v>0</v>
      </c>
      <c r="Q23" s="82">
        <f t="shared" si="4"/>
        <v>0</v>
      </c>
      <c r="R23" s="75">
        <v>4.7619047619047616E-2</v>
      </c>
      <c r="S23" s="75">
        <v>9.5238095238095233E-2</v>
      </c>
      <c r="Y23" s="94" t="s">
        <v>95</v>
      </c>
      <c r="Z23" s="95">
        <v>0.2857142857142857</v>
      </c>
      <c r="AA23" s="95">
        <v>0.2857142857142857</v>
      </c>
      <c r="AB23" s="95">
        <v>0.19047619047619047</v>
      </c>
      <c r="AC23" s="95">
        <v>0.42857142857142855</v>
      </c>
      <c r="AD23" s="95">
        <v>9.5238095238095233E-2</v>
      </c>
      <c r="AE23" s="95">
        <v>0.19047619047619047</v>
      </c>
      <c r="AF23" s="95">
        <v>0.33333333333333331</v>
      </c>
      <c r="AG23" s="95">
        <v>0</v>
      </c>
      <c r="AH23" s="95">
        <v>0</v>
      </c>
      <c r="AI23" s="95">
        <v>2</v>
      </c>
    </row>
    <row r="24" spans="1:35" x14ac:dyDescent="0.25">
      <c r="A24">
        <v>3</v>
      </c>
      <c r="B24" t="s">
        <v>859</v>
      </c>
      <c r="C24" t="s">
        <v>888</v>
      </c>
      <c r="D24" s="22" t="s">
        <v>116</v>
      </c>
      <c r="E24" s="72">
        <f>+sociometrico_2!DA36</f>
        <v>0</v>
      </c>
      <c r="F24" s="82">
        <f t="shared" si="0"/>
        <v>0</v>
      </c>
      <c r="G24" s="72">
        <v>0</v>
      </c>
      <c r="H24" s="91">
        <v>0</v>
      </c>
      <c r="I24" s="92">
        <v>0</v>
      </c>
      <c r="J24" s="72">
        <f>+sociometrico_2!DB36</f>
        <v>6</v>
      </c>
      <c r="K24" s="82">
        <f t="shared" si="1"/>
        <v>0.2857142857142857</v>
      </c>
      <c r="L24" s="72">
        <f>+sociometrico_2!DC36</f>
        <v>0</v>
      </c>
      <c r="M24" s="82">
        <f t="shared" si="2"/>
        <v>0</v>
      </c>
      <c r="N24" s="72">
        <f>+sociometrico_2!DD36</f>
        <v>14</v>
      </c>
      <c r="O24" s="82">
        <f t="shared" si="3"/>
        <v>0.66666666666666663</v>
      </c>
      <c r="P24" s="72">
        <f>+sociometrico_2!DE36</f>
        <v>0</v>
      </c>
      <c r="Q24" s="82">
        <f t="shared" si="4"/>
        <v>0</v>
      </c>
      <c r="R24" s="75">
        <v>0.2857142857142857</v>
      </c>
      <c r="S24" s="75">
        <v>0</v>
      </c>
      <c r="Y24" s="94" t="s">
        <v>96</v>
      </c>
      <c r="Z24" s="95">
        <v>9.5238095238095233E-2</v>
      </c>
      <c r="AA24" s="95">
        <v>0.2857142857142857</v>
      </c>
      <c r="AB24" s="95">
        <v>0.14285714285714285</v>
      </c>
      <c r="AC24" s="95">
        <v>0.52380952380952384</v>
      </c>
      <c r="AD24" s="95">
        <v>0</v>
      </c>
      <c r="AE24" s="95">
        <v>0.47619047619047616</v>
      </c>
      <c r="AF24" s="95">
        <v>0</v>
      </c>
      <c r="AG24" s="95">
        <v>0</v>
      </c>
      <c r="AH24" s="95">
        <v>0</v>
      </c>
      <c r="AI24" s="95">
        <v>0</v>
      </c>
    </row>
    <row r="25" spans="1:35" x14ac:dyDescent="0.25">
      <c r="A25">
        <v>3</v>
      </c>
      <c r="B25" t="s">
        <v>859</v>
      </c>
      <c r="C25" t="s">
        <v>887</v>
      </c>
      <c r="D25" s="22" t="s">
        <v>120</v>
      </c>
      <c r="E25" s="72">
        <f>+sociometrico_2!DF36</f>
        <v>0</v>
      </c>
      <c r="F25" s="82">
        <f t="shared" si="0"/>
        <v>0</v>
      </c>
      <c r="G25" s="82"/>
      <c r="H25" s="82"/>
      <c r="I25" s="82"/>
      <c r="J25" s="72">
        <f>+sociometrico_2!DG36</f>
        <v>6</v>
      </c>
      <c r="K25" s="82">
        <f t="shared" si="1"/>
        <v>0.2857142857142857</v>
      </c>
      <c r="L25" s="72">
        <f>+sociometrico_2!DH36</f>
        <v>3</v>
      </c>
      <c r="M25" s="82">
        <f t="shared" si="2"/>
        <v>0.14285714285714285</v>
      </c>
      <c r="N25" s="72">
        <f>+sociometrico_2!DI36</f>
        <v>10</v>
      </c>
      <c r="O25" s="82">
        <f t="shared" si="3"/>
        <v>0.47619047619047616</v>
      </c>
      <c r="P25" s="72">
        <f>+sociometrico_2!DJ36</f>
        <v>1</v>
      </c>
      <c r="Q25" s="82">
        <f t="shared" si="4"/>
        <v>4.7619047619047616E-2</v>
      </c>
      <c r="R25" s="75">
        <v>0.14285714285714285</v>
      </c>
      <c r="S25" s="75">
        <v>9.5238095238095233E-2</v>
      </c>
      <c r="Y25" s="94" t="s">
        <v>97</v>
      </c>
      <c r="Z25" s="95">
        <v>0</v>
      </c>
      <c r="AA25" s="95">
        <v>0.2857142857142857</v>
      </c>
      <c r="AB25" s="95">
        <v>4.7619047619047616E-2</v>
      </c>
      <c r="AC25" s="95">
        <v>0.47619047619047616</v>
      </c>
      <c r="AD25" s="95">
        <v>4.7619047619047616E-2</v>
      </c>
      <c r="AE25" s="95">
        <v>0.23809523809523808</v>
      </c>
      <c r="AF25" s="95">
        <v>0</v>
      </c>
      <c r="AG25" s="95">
        <v>0</v>
      </c>
      <c r="AH25" s="95">
        <v>0</v>
      </c>
      <c r="AI25" s="95">
        <v>0</v>
      </c>
    </row>
    <row r="26" spans="1:35" x14ac:dyDescent="0.25">
      <c r="A26">
        <v>3</v>
      </c>
      <c r="B26" t="s">
        <v>860</v>
      </c>
      <c r="C26" t="s">
        <v>887</v>
      </c>
      <c r="D26" s="2" t="s">
        <v>102</v>
      </c>
      <c r="E26" s="72">
        <f>+sociometrico_2!D75</f>
        <v>5</v>
      </c>
      <c r="F26" s="82">
        <f t="shared" ref="F26:F49" si="5">+E26/23</f>
        <v>0.21739130434782608</v>
      </c>
      <c r="G26" s="72">
        <v>0</v>
      </c>
      <c r="H26" s="91">
        <v>0</v>
      </c>
      <c r="I26" s="92">
        <v>1</v>
      </c>
      <c r="J26" s="72">
        <f>+sociometrico_2!E75</f>
        <v>3</v>
      </c>
      <c r="K26" s="82">
        <f t="shared" ref="K26:K49" si="6">+J26/23</f>
        <v>0.13043478260869565</v>
      </c>
      <c r="L26" s="72">
        <f>+sociometrico_2!F75</f>
        <v>1</v>
      </c>
      <c r="M26" s="82">
        <f t="shared" ref="M26:M49" si="7">+L26/23</f>
        <v>4.3478260869565216E-2</v>
      </c>
      <c r="N26" s="72">
        <f>+sociometrico_2!G75</f>
        <v>4</v>
      </c>
      <c r="O26" s="82">
        <f t="shared" ref="O26:O49" si="8">+N26/23</f>
        <v>0.17391304347826086</v>
      </c>
      <c r="P26" s="72">
        <f>+sociometrico_2!H75</f>
        <v>0</v>
      </c>
      <c r="Q26" s="82">
        <f t="shared" ref="Q26:Q49" si="9">+P26/23</f>
        <v>0</v>
      </c>
      <c r="R26" s="75">
        <v>0.17391304347826086</v>
      </c>
      <c r="S26" s="75">
        <v>0.2608695652173913</v>
      </c>
      <c r="Y26" s="94" t="s">
        <v>98</v>
      </c>
      <c r="Z26" s="95">
        <v>0</v>
      </c>
      <c r="AA26" s="95">
        <v>0.2857142857142857</v>
      </c>
      <c r="AB26" s="95">
        <v>0</v>
      </c>
      <c r="AC26" s="95">
        <v>0.47619047619047616</v>
      </c>
      <c r="AD26" s="95">
        <v>0</v>
      </c>
      <c r="AE26" s="95">
        <v>0.23809523809523808</v>
      </c>
      <c r="AF26" s="95">
        <v>0</v>
      </c>
      <c r="AG26" s="95">
        <v>0</v>
      </c>
      <c r="AH26" s="95">
        <v>0</v>
      </c>
      <c r="AI26" s="95">
        <v>0</v>
      </c>
    </row>
    <row r="27" spans="1:35" x14ac:dyDescent="0.25">
      <c r="A27">
        <v>3</v>
      </c>
      <c r="B27" t="s">
        <v>860</v>
      </c>
      <c r="C27" t="s">
        <v>887</v>
      </c>
      <c r="D27" s="2" t="s">
        <v>103</v>
      </c>
      <c r="E27" s="72">
        <f>+sociometrico_2!I75</f>
        <v>0</v>
      </c>
      <c r="F27" s="82">
        <f t="shared" si="5"/>
        <v>0</v>
      </c>
      <c r="G27" s="72">
        <v>0</v>
      </c>
      <c r="H27" s="91">
        <v>0</v>
      </c>
      <c r="I27" s="92">
        <v>2</v>
      </c>
      <c r="J27" s="72">
        <f>+sociometrico_2!J75</f>
        <v>3</v>
      </c>
      <c r="K27" s="82">
        <f t="shared" si="6"/>
        <v>0.13043478260869565</v>
      </c>
      <c r="L27" s="72">
        <f>+sociometrico_2!K75</f>
        <v>0</v>
      </c>
      <c r="M27" s="82">
        <f t="shared" si="7"/>
        <v>0</v>
      </c>
      <c r="N27" s="72">
        <f>+sociometrico_2!L75</f>
        <v>3</v>
      </c>
      <c r="O27" s="82">
        <f t="shared" si="8"/>
        <v>0.13043478260869565</v>
      </c>
      <c r="P27" s="72">
        <f>+sociometrico_2!M75</f>
        <v>0</v>
      </c>
      <c r="Q27" s="82">
        <f t="shared" si="9"/>
        <v>0</v>
      </c>
      <c r="R27" s="75">
        <v>4.3478260869565216E-2</v>
      </c>
      <c r="S27" s="75">
        <v>0.13043478260869565</v>
      </c>
      <c r="Y27" s="94" t="s">
        <v>99</v>
      </c>
      <c r="Z27" s="95">
        <v>0.14285714285714285</v>
      </c>
      <c r="AA27" s="95">
        <v>0.33333333333333331</v>
      </c>
      <c r="AB27" s="95">
        <v>0.2857142857142857</v>
      </c>
      <c r="AC27" s="95">
        <v>0.5714285714285714</v>
      </c>
      <c r="AD27" s="95">
        <v>0</v>
      </c>
      <c r="AE27" s="95">
        <v>0.42857142857142855</v>
      </c>
      <c r="AF27" s="95">
        <v>4.7619047619047616E-2</v>
      </c>
      <c r="AG27" s="95">
        <v>0</v>
      </c>
      <c r="AH27" s="95">
        <v>0</v>
      </c>
      <c r="AI27" s="95">
        <v>0</v>
      </c>
    </row>
    <row r="28" spans="1:35" x14ac:dyDescent="0.25">
      <c r="A28">
        <v>3</v>
      </c>
      <c r="B28" t="s">
        <v>860</v>
      </c>
      <c r="C28" t="s">
        <v>887</v>
      </c>
      <c r="D28" s="2" t="s">
        <v>104</v>
      </c>
      <c r="E28" s="72">
        <f>+sociometrico_2!N75</f>
        <v>0</v>
      </c>
      <c r="F28" s="82">
        <f t="shared" si="5"/>
        <v>0</v>
      </c>
      <c r="G28" s="72">
        <v>0</v>
      </c>
      <c r="H28" s="91">
        <v>0</v>
      </c>
      <c r="I28" s="92">
        <v>2</v>
      </c>
      <c r="J28" s="72">
        <f>+sociometrico_2!O75</f>
        <v>3</v>
      </c>
      <c r="K28" s="82">
        <f t="shared" si="6"/>
        <v>0.13043478260869565</v>
      </c>
      <c r="L28" s="72">
        <f>+sociometrico_2!P75</f>
        <v>2</v>
      </c>
      <c r="M28" s="82">
        <f t="shared" si="7"/>
        <v>8.6956521739130432E-2</v>
      </c>
      <c r="N28" s="72">
        <f>+sociometrico_2!Q75</f>
        <v>5</v>
      </c>
      <c r="O28" s="82">
        <f t="shared" si="8"/>
        <v>0.21739130434782608</v>
      </c>
      <c r="P28" s="72">
        <f>+sociometrico_2!R75</f>
        <v>0</v>
      </c>
      <c r="Q28" s="82">
        <f t="shared" si="9"/>
        <v>0</v>
      </c>
      <c r="R28" s="75">
        <v>0.13043478260869565</v>
      </c>
      <c r="S28" s="75">
        <v>4.3478260869565216E-2</v>
      </c>
      <c r="Y28" s="18" t="s">
        <v>860</v>
      </c>
      <c r="Z28" s="95"/>
      <c r="AA28" s="95"/>
      <c r="AB28" s="95"/>
      <c r="AC28" s="95"/>
      <c r="AD28" s="95"/>
      <c r="AE28" s="95"/>
      <c r="AF28" s="95"/>
      <c r="AG28" s="95"/>
      <c r="AH28" s="95"/>
      <c r="AI28" s="95"/>
    </row>
    <row r="29" spans="1:35" x14ac:dyDescent="0.25">
      <c r="A29">
        <v>3</v>
      </c>
      <c r="B29" t="s">
        <v>860</v>
      </c>
      <c r="C29" t="s">
        <v>887</v>
      </c>
      <c r="D29" s="2" t="s">
        <v>105</v>
      </c>
      <c r="E29" s="72">
        <f>+sociometrico_2!S75</f>
        <v>0</v>
      </c>
      <c r="F29" s="82">
        <f t="shared" si="5"/>
        <v>0</v>
      </c>
      <c r="G29" s="72">
        <v>0</v>
      </c>
      <c r="H29" s="91">
        <v>0</v>
      </c>
      <c r="I29" s="92">
        <v>0</v>
      </c>
      <c r="J29" s="72">
        <f>+sociometrico_2!T75</f>
        <v>3</v>
      </c>
      <c r="K29" s="82">
        <f t="shared" si="6"/>
        <v>0.13043478260869565</v>
      </c>
      <c r="L29" s="72">
        <f>+sociometrico_2!U75</f>
        <v>0</v>
      </c>
      <c r="M29" s="82">
        <f t="shared" si="7"/>
        <v>0</v>
      </c>
      <c r="N29" s="72">
        <f>+sociometrico_2!V75</f>
        <v>5</v>
      </c>
      <c r="O29" s="82">
        <f t="shared" si="8"/>
        <v>0.21739130434782608</v>
      </c>
      <c r="P29" s="72">
        <f>+sociometrico_2!W75</f>
        <v>0</v>
      </c>
      <c r="Q29" s="82">
        <f t="shared" si="9"/>
        <v>0</v>
      </c>
      <c r="R29" s="75">
        <v>8.6956521739130432E-2</v>
      </c>
      <c r="S29" s="75">
        <v>0</v>
      </c>
      <c r="Y29" s="94" t="s">
        <v>102</v>
      </c>
      <c r="Z29" s="95">
        <v>0.21739130434782608</v>
      </c>
      <c r="AA29" s="95">
        <v>0.13043478260869565</v>
      </c>
      <c r="AB29" s="95">
        <v>4.3478260869565216E-2</v>
      </c>
      <c r="AC29" s="95">
        <v>0.17391304347826086</v>
      </c>
      <c r="AD29" s="95">
        <v>0</v>
      </c>
      <c r="AE29" s="95">
        <v>0.17391304347826086</v>
      </c>
      <c r="AF29" s="95">
        <v>0.2608695652173913</v>
      </c>
      <c r="AG29" s="95">
        <v>0</v>
      </c>
      <c r="AH29" s="95">
        <v>0</v>
      </c>
      <c r="AI29" s="95">
        <v>1</v>
      </c>
    </row>
    <row r="30" spans="1:35" x14ac:dyDescent="0.25">
      <c r="A30">
        <v>3</v>
      </c>
      <c r="B30" t="s">
        <v>860</v>
      </c>
      <c r="C30" t="s">
        <v>887</v>
      </c>
      <c r="D30" s="2" t="s">
        <v>106</v>
      </c>
      <c r="E30" s="72">
        <f>+sociometrico_2!X75</f>
        <v>1</v>
      </c>
      <c r="F30" s="82">
        <f t="shared" si="5"/>
        <v>4.3478260869565216E-2</v>
      </c>
      <c r="G30" s="72">
        <v>0</v>
      </c>
      <c r="H30" s="91">
        <v>0</v>
      </c>
      <c r="I30" s="92">
        <v>0</v>
      </c>
      <c r="J30" s="72">
        <f>+sociometrico_2!Y75</f>
        <v>3</v>
      </c>
      <c r="K30" s="82">
        <f t="shared" si="6"/>
        <v>0.13043478260869565</v>
      </c>
      <c r="L30" s="72">
        <f>+sociometrico_2!Z75</f>
        <v>0</v>
      </c>
      <c r="M30" s="82">
        <f t="shared" si="7"/>
        <v>0</v>
      </c>
      <c r="N30" s="72">
        <f>+sociometrico_2!AA75</f>
        <v>4</v>
      </c>
      <c r="O30" s="82">
        <f t="shared" si="8"/>
        <v>0.17391304347826086</v>
      </c>
      <c r="P30" s="72">
        <f>+sociometrico_2!AB75</f>
        <v>0</v>
      </c>
      <c r="Q30" s="82">
        <f t="shared" si="9"/>
        <v>0</v>
      </c>
      <c r="R30" s="75">
        <v>4.3478260869565216E-2</v>
      </c>
      <c r="S30" s="75">
        <v>0.17391304347826086</v>
      </c>
      <c r="Y30" s="94" t="s">
        <v>103</v>
      </c>
      <c r="Z30" s="95">
        <v>0</v>
      </c>
      <c r="AA30" s="95">
        <v>0.13043478260869565</v>
      </c>
      <c r="AB30" s="95">
        <v>0</v>
      </c>
      <c r="AC30" s="95">
        <v>0.13043478260869565</v>
      </c>
      <c r="AD30" s="95">
        <v>0</v>
      </c>
      <c r="AE30" s="95">
        <v>4.3478260869565216E-2</v>
      </c>
      <c r="AF30" s="95">
        <v>0.13043478260869565</v>
      </c>
      <c r="AG30" s="95">
        <v>0</v>
      </c>
      <c r="AH30" s="95">
        <v>0</v>
      </c>
      <c r="AI30" s="95">
        <v>2</v>
      </c>
    </row>
    <row r="31" spans="1:35" x14ac:dyDescent="0.25">
      <c r="A31">
        <v>3</v>
      </c>
      <c r="B31" t="s">
        <v>860</v>
      </c>
      <c r="C31" t="s">
        <v>887</v>
      </c>
      <c r="D31" s="2" t="s">
        <v>304</v>
      </c>
      <c r="E31" s="72">
        <f>+sociometrico_2!AC75</f>
        <v>0</v>
      </c>
      <c r="F31" s="82">
        <f t="shared" si="5"/>
        <v>0</v>
      </c>
      <c r="G31" s="72">
        <v>0</v>
      </c>
      <c r="H31" s="72">
        <v>1</v>
      </c>
      <c r="I31" s="92">
        <v>1</v>
      </c>
      <c r="J31" s="72">
        <f>+sociometrico_2!AD75</f>
        <v>3</v>
      </c>
      <c r="K31" s="82">
        <f t="shared" si="6"/>
        <v>0.13043478260869565</v>
      </c>
      <c r="L31" s="72">
        <f>+sociometrico_2!AE75</f>
        <v>0</v>
      </c>
      <c r="M31" s="82">
        <f t="shared" si="7"/>
        <v>0</v>
      </c>
      <c r="N31" s="72">
        <f>+sociometrico_2!AF75</f>
        <v>4</v>
      </c>
      <c r="O31" s="82">
        <f t="shared" si="8"/>
        <v>0.17391304347826086</v>
      </c>
      <c r="P31" s="72">
        <f>+sociometrico_2!AG75</f>
        <v>0</v>
      </c>
      <c r="Q31" s="82">
        <f t="shared" si="9"/>
        <v>0</v>
      </c>
      <c r="R31" s="75">
        <v>8.6956521739130432E-2</v>
      </c>
      <c r="S31" s="75">
        <v>0</v>
      </c>
      <c r="Y31" s="94" t="s">
        <v>104</v>
      </c>
      <c r="Z31" s="95">
        <v>0</v>
      </c>
      <c r="AA31" s="95">
        <v>0.13043478260869565</v>
      </c>
      <c r="AB31" s="95">
        <v>8.6956521739130432E-2</v>
      </c>
      <c r="AC31" s="95">
        <v>0.21739130434782608</v>
      </c>
      <c r="AD31" s="95">
        <v>0</v>
      </c>
      <c r="AE31" s="95">
        <v>0.13043478260869565</v>
      </c>
      <c r="AF31" s="95">
        <v>4.3478260869565216E-2</v>
      </c>
      <c r="AG31" s="95">
        <v>0</v>
      </c>
      <c r="AH31" s="95">
        <v>0</v>
      </c>
      <c r="AI31" s="95">
        <v>2</v>
      </c>
    </row>
    <row r="32" spans="1:35" x14ac:dyDescent="0.25">
      <c r="A32">
        <v>3</v>
      </c>
      <c r="B32" t="s">
        <v>860</v>
      </c>
      <c r="C32" t="s">
        <v>887</v>
      </c>
      <c r="D32" s="2" t="s">
        <v>305</v>
      </c>
      <c r="E32" s="72">
        <f>+sociometrico_2!AH75</f>
        <v>0</v>
      </c>
      <c r="F32" s="82">
        <f t="shared" si="5"/>
        <v>0</v>
      </c>
      <c r="G32" s="72">
        <v>0</v>
      </c>
      <c r="H32" s="91">
        <v>0</v>
      </c>
      <c r="I32" s="92">
        <v>2</v>
      </c>
      <c r="J32" s="72">
        <f>+sociometrico_2!AI75</f>
        <v>3</v>
      </c>
      <c r="K32" s="82">
        <f t="shared" si="6"/>
        <v>0.13043478260869565</v>
      </c>
      <c r="L32" s="72">
        <f>+sociometrico_2!AJ75</f>
        <v>1</v>
      </c>
      <c r="M32" s="82">
        <f t="shared" si="7"/>
        <v>4.3478260869565216E-2</v>
      </c>
      <c r="N32" s="72">
        <f>+sociometrico_2!AK75</f>
        <v>5</v>
      </c>
      <c r="O32" s="82">
        <f t="shared" si="8"/>
        <v>0.21739130434782608</v>
      </c>
      <c r="P32" s="72">
        <f>+sociometrico_2!AL75</f>
        <v>1</v>
      </c>
      <c r="Q32" s="82">
        <f t="shared" si="9"/>
        <v>4.3478260869565216E-2</v>
      </c>
      <c r="R32" s="75">
        <v>0.13043478260869565</v>
      </c>
      <c r="S32" s="75">
        <v>0</v>
      </c>
      <c r="Y32" s="94" t="s">
        <v>105</v>
      </c>
      <c r="Z32" s="95">
        <v>0</v>
      </c>
      <c r="AA32" s="95">
        <v>0.13043478260869565</v>
      </c>
      <c r="AB32" s="95">
        <v>0</v>
      </c>
      <c r="AC32" s="95">
        <v>0.21739130434782608</v>
      </c>
      <c r="AD32" s="95">
        <v>0</v>
      </c>
      <c r="AE32" s="95">
        <v>8.6956521739130432E-2</v>
      </c>
      <c r="AF32" s="95">
        <v>0</v>
      </c>
      <c r="AG32" s="95">
        <v>0</v>
      </c>
      <c r="AH32" s="95">
        <v>0</v>
      </c>
      <c r="AI32" s="95">
        <v>0</v>
      </c>
    </row>
    <row r="33" spans="1:35" x14ac:dyDescent="0.25">
      <c r="A33">
        <v>3</v>
      </c>
      <c r="B33" t="s">
        <v>860</v>
      </c>
      <c r="C33" t="s">
        <v>887</v>
      </c>
      <c r="D33" s="2" t="s">
        <v>306</v>
      </c>
      <c r="E33" s="72">
        <f>+sociometrico_2!AM75</f>
        <v>0</v>
      </c>
      <c r="F33" s="82">
        <f t="shared" si="5"/>
        <v>0</v>
      </c>
      <c r="G33" s="72">
        <v>0</v>
      </c>
      <c r="H33" s="91">
        <v>0</v>
      </c>
      <c r="I33" s="92">
        <v>0</v>
      </c>
      <c r="J33" s="72">
        <f>+sociometrico_2!AN75</f>
        <v>3</v>
      </c>
      <c r="K33" s="82">
        <f t="shared" si="6"/>
        <v>0.13043478260869565</v>
      </c>
      <c r="L33" s="72">
        <f>+sociometrico_2!AO75</f>
        <v>1</v>
      </c>
      <c r="M33" s="82">
        <f t="shared" si="7"/>
        <v>4.3478260869565216E-2</v>
      </c>
      <c r="N33" s="72">
        <f>+sociometrico_2!AP75</f>
        <v>5</v>
      </c>
      <c r="O33" s="82">
        <f t="shared" si="8"/>
        <v>0.21739130434782608</v>
      </c>
      <c r="P33" s="72">
        <f>+sociometrico_2!AQ75</f>
        <v>1</v>
      </c>
      <c r="Q33" s="82">
        <f t="shared" si="9"/>
        <v>4.3478260869565216E-2</v>
      </c>
      <c r="R33" s="75">
        <v>0</v>
      </c>
      <c r="S33" s="75">
        <v>4.3478260869565216E-2</v>
      </c>
      <c r="Y33" s="94" t="s">
        <v>106</v>
      </c>
      <c r="Z33" s="95">
        <v>4.3478260869565216E-2</v>
      </c>
      <c r="AA33" s="95">
        <v>0.13043478260869565</v>
      </c>
      <c r="AB33" s="95">
        <v>0</v>
      </c>
      <c r="AC33" s="95">
        <v>0.17391304347826086</v>
      </c>
      <c r="AD33" s="95">
        <v>0</v>
      </c>
      <c r="AE33" s="95">
        <v>4.3478260869565216E-2</v>
      </c>
      <c r="AF33" s="95">
        <v>0.17391304347826086</v>
      </c>
      <c r="AG33" s="95">
        <v>0</v>
      </c>
      <c r="AH33" s="95">
        <v>0</v>
      </c>
      <c r="AI33" s="95">
        <v>0</v>
      </c>
    </row>
    <row r="34" spans="1:35" x14ac:dyDescent="0.25">
      <c r="A34">
        <v>3</v>
      </c>
      <c r="B34" t="s">
        <v>860</v>
      </c>
      <c r="C34" t="s">
        <v>887</v>
      </c>
      <c r="D34" s="2" t="s">
        <v>307</v>
      </c>
      <c r="E34" s="72">
        <f>+sociometrico_2!AR75</f>
        <v>1</v>
      </c>
      <c r="F34" s="82">
        <f t="shared" si="5"/>
        <v>4.3478260869565216E-2</v>
      </c>
      <c r="G34" s="72">
        <v>0</v>
      </c>
      <c r="H34" s="91">
        <v>0</v>
      </c>
      <c r="I34" s="92">
        <v>0</v>
      </c>
      <c r="J34" s="72">
        <f>+sociometrico_2!AS75</f>
        <v>3</v>
      </c>
      <c r="K34" s="82">
        <f t="shared" si="6"/>
        <v>0.13043478260869565</v>
      </c>
      <c r="L34" s="72">
        <f>+sociometrico_2!AT75</f>
        <v>2</v>
      </c>
      <c r="M34" s="82">
        <f t="shared" si="7"/>
        <v>8.6956521739130432E-2</v>
      </c>
      <c r="N34" s="72">
        <f>+sociometrico_2!AU75</f>
        <v>5</v>
      </c>
      <c r="O34" s="82">
        <f t="shared" si="8"/>
        <v>0.21739130434782608</v>
      </c>
      <c r="P34" s="72">
        <f>+sociometrico_2!AV75</f>
        <v>0</v>
      </c>
      <c r="Q34" s="82">
        <f t="shared" si="9"/>
        <v>0</v>
      </c>
      <c r="R34" s="75">
        <v>0.13043478260869565</v>
      </c>
      <c r="S34" s="75">
        <v>0.21739130434782608</v>
      </c>
      <c r="Y34" s="94" t="s">
        <v>304</v>
      </c>
      <c r="Z34" s="95">
        <v>0</v>
      </c>
      <c r="AA34" s="95">
        <v>0.13043478260869565</v>
      </c>
      <c r="AB34" s="95">
        <v>0</v>
      </c>
      <c r="AC34" s="95">
        <v>0.17391304347826086</v>
      </c>
      <c r="AD34" s="95">
        <v>0</v>
      </c>
      <c r="AE34" s="95">
        <v>8.6956521739130432E-2</v>
      </c>
      <c r="AF34" s="95">
        <v>0</v>
      </c>
      <c r="AG34" s="95">
        <v>0</v>
      </c>
      <c r="AH34" s="95">
        <v>1</v>
      </c>
      <c r="AI34" s="95">
        <v>1</v>
      </c>
    </row>
    <row r="35" spans="1:35" x14ac:dyDescent="0.25">
      <c r="A35">
        <v>3</v>
      </c>
      <c r="B35" t="s">
        <v>860</v>
      </c>
      <c r="C35" t="s">
        <v>887</v>
      </c>
      <c r="D35" s="2" t="s">
        <v>308</v>
      </c>
      <c r="E35" s="72">
        <f>+sociometrico_2!AW75</f>
        <v>1</v>
      </c>
      <c r="F35" s="82">
        <f t="shared" si="5"/>
        <v>4.3478260869565216E-2</v>
      </c>
      <c r="G35" s="72">
        <v>0</v>
      </c>
      <c r="H35" s="91">
        <v>0</v>
      </c>
      <c r="I35" s="92">
        <v>0</v>
      </c>
      <c r="J35" s="72">
        <f>+sociometrico_2!AX75</f>
        <v>3</v>
      </c>
      <c r="K35" s="82">
        <f t="shared" si="6"/>
        <v>0.13043478260869565</v>
      </c>
      <c r="L35" s="72">
        <f>+sociometrico_2!AY75</f>
        <v>1</v>
      </c>
      <c r="M35" s="82">
        <f t="shared" si="7"/>
        <v>4.3478260869565216E-2</v>
      </c>
      <c r="N35" s="72">
        <f>+sociometrico_2!AZ75</f>
        <v>6</v>
      </c>
      <c r="O35" s="82">
        <f t="shared" si="8"/>
        <v>0.2608695652173913</v>
      </c>
      <c r="P35" s="72">
        <f>+sociometrico_2!BA75</f>
        <v>0</v>
      </c>
      <c r="Q35" s="82">
        <f t="shared" si="9"/>
        <v>0</v>
      </c>
      <c r="R35" s="75">
        <v>0.13043478260869565</v>
      </c>
      <c r="S35" s="75">
        <v>0.13043478260869565</v>
      </c>
      <c r="Y35" s="94" t="s">
        <v>305</v>
      </c>
      <c r="Z35" s="95">
        <v>0</v>
      </c>
      <c r="AA35" s="95">
        <v>0.13043478260869565</v>
      </c>
      <c r="AB35" s="95">
        <v>4.3478260869565216E-2</v>
      </c>
      <c r="AC35" s="95">
        <v>0.21739130434782608</v>
      </c>
      <c r="AD35" s="95">
        <v>4.3478260869565216E-2</v>
      </c>
      <c r="AE35" s="95">
        <v>0.13043478260869565</v>
      </c>
      <c r="AF35" s="95">
        <v>0</v>
      </c>
      <c r="AG35" s="95">
        <v>0</v>
      </c>
      <c r="AH35" s="95">
        <v>0</v>
      </c>
      <c r="AI35" s="95">
        <v>2</v>
      </c>
    </row>
    <row r="36" spans="1:35" x14ac:dyDescent="0.25">
      <c r="A36">
        <v>3</v>
      </c>
      <c r="B36" t="s">
        <v>860</v>
      </c>
      <c r="C36" t="s">
        <v>887</v>
      </c>
      <c r="D36" s="2" t="s">
        <v>680</v>
      </c>
      <c r="E36" s="72">
        <f>+sociometrico_2!BB75</f>
        <v>5</v>
      </c>
      <c r="F36" s="82">
        <f t="shared" si="5"/>
        <v>0.21739130434782608</v>
      </c>
      <c r="G36" s="72">
        <v>0</v>
      </c>
      <c r="H36" s="91">
        <v>0</v>
      </c>
      <c r="I36" s="92">
        <v>1</v>
      </c>
      <c r="J36" s="72">
        <f>+sociometrico_2!BC75</f>
        <v>3</v>
      </c>
      <c r="K36" s="82">
        <f t="shared" si="6"/>
        <v>0.13043478260869565</v>
      </c>
      <c r="L36" s="72">
        <f>+sociometrico_2!BD75</f>
        <v>0</v>
      </c>
      <c r="M36" s="82">
        <f t="shared" si="7"/>
        <v>0</v>
      </c>
      <c r="N36" s="72">
        <f>+sociometrico_2!BE75</f>
        <v>2</v>
      </c>
      <c r="O36" s="82">
        <f t="shared" si="8"/>
        <v>8.6956521739130432E-2</v>
      </c>
      <c r="P36" s="72">
        <f>+sociometrico_2!BF75</f>
        <v>2</v>
      </c>
      <c r="Q36" s="82">
        <f t="shared" si="9"/>
        <v>8.6956521739130432E-2</v>
      </c>
      <c r="R36" s="75">
        <v>0</v>
      </c>
      <c r="S36" s="75">
        <v>0.30434782608695654</v>
      </c>
      <c r="Y36" s="94" t="s">
        <v>306</v>
      </c>
      <c r="Z36" s="95">
        <v>0</v>
      </c>
      <c r="AA36" s="95">
        <v>0.13043478260869565</v>
      </c>
      <c r="AB36" s="95">
        <v>4.3478260869565216E-2</v>
      </c>
      <c r="AC36" s="95">
        <v>0.21739130434782608</v>
      </c>
      <c r="AD36" s="95">
        <v>4.3478260869565216E-2</v>
      </c>
      <c r="AE36" s="95">
        <v>0</v>
      </c>
      <c r="AF36" s="95">
        <v>4.3478260869565216E-2</v>
      </c>
      <c r="AG36" s="95">
        <v>0</v>
      </c>
      <c r="AH36" s="95">
        <v>0</v>
      </c>
      <c r="AI36" s="95">
        <v>0</v>
      </c>
    </row>
    <row r="37" spans="1:35" x14ac:dyDescent="0.25">
      <c r="A37">
        <v>3</v>
      </c>
      <c r="B37" t="s">
        <v>860</v>
      </c>
      <c r="C37" t="s">
        <v>888</v>
      </c>
      <c r="D37" s="2" t="s">
        <v>117</v>
      </c>
      <c r="E37" s="72">
        <f>+sociometrico_2!BH75</f>
        <v>0</v>
      </c>
      <c r="F37" s="82">
        <f t="shared" si="5"/>
        <v>0</v>
      </c>
      <c r="G37" s="72">
        <v>0</v>
      </c>
      <c r="H37" s="91">
        <v>0</v>
      </c>
      <c r="I37" s="92">
        <v>0</v>
      </c>
      <c r="J37" s="72">
        <f>+sociometrico_2!BI75</f>
        <v>3</v>
      </c>
      <c r="K37" s="82">
        <f t="shared" si="6"/>
        <v>0.13043478260869565</v>
      </c>
      <c r="L37" s="72">
        <f>+sociometrico_2!BJ75</f>
        <v>2</v>
      </c>
      <c r="M37" s="82">
        <f t="shared" si="7"/>
        <v>8.6956521739130432E-2</v>
      </c>
      <c r="N37" s="72">
        <f>+sociometrico_2!BK75</f>
        <v>7</v>
      </c>
      <c r="O37" s="82">
        <f t="shared" si="8"/>
        <v>0.30434782608695654</v>
      </c>
      <c r="P37" s="72">
        <f>+sociometrico_2!BL75</f>
        <v>1</v>
      </c>
      <c r="Q37" s="82">
        <f t="shared" si="9"/>
        <v>4.3478260869565216E-2</v>
      </c>
      <c r="R37" s="75">
        <v>0.30434782608695654</v>
      </c>
      <c r="S37" s="75">
        <v>0</v>
      </c>
      <c r="Y37" s="94" t="s">
        <v>307</v>
      </c>
      <c r="Z37" s="95">
        <v>4.3478260869565216E-2</v>
      </c>
      <c r="AA37" s="95">
        <v>0.13043478260869565</v>
      </c>
      <c r="AB37" s="95">
        <v>8.6956521739130432E-2</v>
      </c>
      <c r="AC37" s="95">
        <v>0.21739130434782608</v>
      </c>
      <c r="AD37" s="95">
        <v>0</v>
      </c>
      <c r="AE37" s="95">
        <v>0.13043478260869565</v>
      </c>
      <c r="AF37" s="95">
        <v>0.21739130434782608</v>
      </c>
      <c r="AG37" s="95">
        <v>0</v>
      </c>
      <c r="AH37" s="95">
        <v>0</v>
      </c>
      <c r="AI37" s="95">
        <v>0</v>
      </c>
    </row>
    <row r="38" spans="1:35" x14ac:dyDescent="0.25">
      <c r="A38">
        <v>3</v>
      </c>
      <c r="B38" t="s">
        <v>860</v>
      </c>
      <c r="C38" t="s">
        <v>888</v>
      </c>
      <c r="D38" s="2" t="s">
        <v>118</v>
      </c>
      <c r="E38" s="72">
        <f>+sociometrico_2!BM75</f>
        <v>0</v>
      </c>
      <c r="F38" s="82">
        <f t="shared" si="5"/>
        <v>0</v>
      </c>
      <c r="G38" s="72">
        <v>0</v>
      </c>
      <c r="H38" s="72">
        <v>1</v>
      </c>
      <c r="I38" s="92">
        <v>2</v>
      </c>
      <c r="J38" s="72">
        <f>+sociometrico_2!BN75</f>
        <v>3</v>
      </c>
      <c r="K38" s="82">
        <f t="shared" si="6"/>
        <v>0.13043478260869565</v>
      </c>
      <c r="L38" s="72">
        <f>+sociometrico_2!BO75</f>
        <v>0</v>
      </c>
      <c r="M38" s="82">
        <f t="shared" si="7"/>
        <v>0</v>
      </c>
      <c r="N38" s="72">
        <f>+sociometrico_2!BP75</f>
        <v>5</v>
      </c>
      <c r="O38" s="82">
        <f t="shared" si="8"/>
        <v>0.21739130434782608</v>
      </c>
      <c r="P38" s="72">
        <f>+sociometrico_2!BQ75</f>
        <v>1</v>
      </c>
      <c r="Q38" s="82">
        <f t="shared" si="9"/>
        <v>4.3478260869565216E-2</v>
      </c>
      <c r="R38" s="75">
        <v>8.6956521739130432E-2</v>
      </c>
      <c r="S38" s="75">
        <v>4.3478260869565216E-2</v>
      </c>
      <c r="Y38" s="94" t="s">
        <v>308</v>
      </c>
      <c r="Z38" s="95">
        <v>4.3478260869565216E-2</v>
      </c>
      <c r="AA38" s="95">
        <v>0.13043478260869565</v>
      </c>
      <c r="AB38" s="95">
        <v>4.3478260869565216E-2</v>
      </c>
      <c r="AC38" s="95">
        <v>0.2608695652173913</v>
      </c>
      <c r="AD38" s="95">
        <v>0</v>
      </c>
      <c r="AE38" s="95">
        <v>0.13043478260869565</v>
      </c>
      <c r="AF38" s="95">
        <v>0.13043478260869565</v>
      </c>
      <c r="AG38" s="95">
        <v>0</v>
      </c>
      <c r="AH38" s="95">
        <v>0</v>
      </c>
      <c r="AI38" s="95">
        <v>0</v>
      </c>
    </row>
    <row r="39" spans="1:35" x14ac:dyDescent="0.25">
      <c r="A39">
        <v>3</v>
      </c>
      <c r="B39" t="s">
        <v>860</v>
      </c>
      <c r="C39" t="s">
        <v>888</v>
      </c>
      <c r="D39" s="22" t="s">
        <v>119</v>
      </c>
      <c r="E39" s="72">
        <f>+sociometrico_2!BR75</f>
        <v>0</v>
      </c>
      <c r="F39" s="82">
        <f t="shared" si="5"/>
        <v>0</v>
      </c>
      <c r="G39" s="72">
        <v>0</v>
      </c>
      <c r="H39" s="91">
        <v>0</v>
      </c>
      <c r="I39" s="92">
        <v>0</v>
      </c>
      <c r="J39" s="72">
        <f>+sociometrico_2!BS75</f>
        <v>3</v>
      </c>
      <c r="K39" s="82">
        <f t="shared" si="6"/>
        <v>0.13043478260869565</v>
      </c>
      <c r="L39" s="72">
        <f>+sociometrico_2!BT75</f>
        <v>0</v>
      </c>
      <c r="M39" s="82">
        <f t="shared" si="7"/>
        <v>0</v>
      </c>
      <c r="N39" s="72">
        <f>+sociometrico_2!BU75</f>
        <v>6</v>
      </c>
      <c r="O39" s="82">
        <f t="shared" si="8"/>
        <v>0.2608695652173913</v>
      </c>
      <c r="P39" s="72">
        <f>+sociometrico_2!BV75</f>
        <v>0</v>
      </c>
      <c r="Q39" s="82">
        <f t="shared" si="9"/>
        <v>0</v>
      </c>
      <c r="R39" s="75">
        <v>4.3478260869565216E-2</v>
      </c>
      <c r="S39" s="75">
        <v>0</v>
      </c>
      <c r="Y39" s="94" t="s">
        <v>680</v>
      </c>
      <c r="Z39" s="95">
        <v>0.21739130434782608</v>
      </c>
      <c r="AA39" s="95">
        <v>0.13043478260869565</v>
      </c>
      <c r="AB39" s="95">
        <v>0</v>
      </c>
      <c r="AC39" s="95">
        <v>8.6956521739130432E-2</v>
      </c>
      <c r="AD39" s="95">
        <v>8.6956521739130432E-2</v>
      </c>
      <c r="AE39" s="95">
        <v>0</v>
      </c>
      <c r="AF39" s="95">
        <v>0.30434782608695654</v>
      </c>
      <c r="AG39" s="95">
        <v>0</v>
      </c>
      <c r="AH39" s="95">
        <v>0</v>
      </c>
      <c r="AI39" s="95">
        <v>1</v>
      </c>
    </row>
    <row r="40" spans="1:35" x14ac:dyDescent="0.25">
      <c r="A40">
        <v>3</v>
      </c>
      <c r="B40" t="s">
        <v>860</v>
      </c>
      <c r="C40" t="s">
        <v>888</v>
      </c>
      <c r="D40" s="22" t="s">
        <v>320</v>
      </c>
      <c r="E40" s="72">
        <f>+sociometrico_2!BW75</f>
        <v>0</v>
      </c>
      <c r="F40" s="82">
        <f t="shared" si="5"/>
        <v>0</v>
      </c>
      <c r="G40" s="72">
        <v>0</v>
      </c>
      <c r="H40" s="72">
        <v>1</v>
      </c>
      <c r="I40" s="92">
        <v>2</v>
      </c>
      <c r="J40" s="72">
        <f>+sociometrico_2!BX75</f>
        <v>5</v>
      </c>
      <c r="K40" s="82">
        <f t="shared" si="6"/>
        <v>0.21739130434782608</v>
      </c>
      <c r="L40" s="72">
        <f>+sociometrico_2!BY75</f>
        <v>0</v>
      </c>
      <c r="M40" s="82">
        <f t="shared" si="7"/>
        <v>0</v>
      </c>
      <c r="N40" s="72">
        <f>+sociometrico_2!BZ75</f>
        <v>6</v>
      </c>
      <c r="O40" s="82">
        <f t="shared" si="8"/>
        <v>0.2608695652173913</v>
      </c>
      <c r="P40" s="72">
        <f>+sociometrico_2!CA75</f>
        <v>1</v>
      </c>
      <c r="Q40" s="82">
        <f t="shared" si="9"/>
        <v>4.3478260869565216E-2</v>
      </c>
      <c r="R40" s="75">
        <v>0</v>
      </c>
      <c r="S40" s="75">
        <v>0.13043478260869565</v>
      </c>
      <c r="Y40" s="94" t="s">
        <v>117</v>
      </c>
      <c r="Z40" s="95">
        <v>0</v>
      </c>
      <c r="AA40" s="95">
        <v>0.13043478260869565</v>
      </c>
      <c r="AB40" s="95">
        <v>8.6956521739130432E-2</v>
      </c>
      <c r="AC40" s="95">
        <v>0.30434782608695654</v>
      </c>
      <c r="AD40" s="95">
        <v>4.3478260869565216E-2</v>
      </c>
      <c r="AE40" s="95">
        <v>0.30434782608695654</v>
      </c>
      <c r="AF40" s="95">
        <v>0</v>
      </c>
      <c r="AG40" s="95">
        <v>0</v>
      </c>
      <c r="AH40" s="95">
        <v>0</v>
      </c>
      <c r="AI40" s="95">
        <v>0</v>
      </c>
    </row>
    <row r="41" spans="1:35" x14ac:dyDescent="0.25">
      <c r="A41">
        <v>3</v>
      </c>
      <c r="B41" t="s">
        <v>860</v>
      </c>
      <c r="C41" t="s">
        <v>888</v>
      </c>
      <c r="D41" s="22" t="s">
        <v>321</v>
      </c>
      <c r="E41" s="72">
        <f>+sociometrico_2!CB75</f>
        <v>0</v>
      </c>
      <c r="F41" s="82">
        <f t="shared" si="5"/>
        <v>0</v>
      </c>
      <c r="G41" s="72">
        <v>0</v>
      </c>
      <c r="H41" s="91">
        <v>0</v>
      </c>
      <c r="I41" s="92">
        <v>0</v>
      </c>
      <c r="J41" s="72">
        <f>+sociometrico_2!CC75</f>
        <v>3</v>
      </c>
      <c r="K41" s="82">
        <f t="shared" si="6"/>
        <v>0.13043478260869565</v>
      </c>
      <c r="L41" s="72">
        <f>+sociometrico_2!CD75</f>
        <v>0</v>
      </c>
      <c r="M41" s="82">
        <f t="shared" si="7"/>
        <v>0</v>
      </c>
      <c r="N41" s="72">
        <f>+sociometrico_2!CE75</f>
        <v>6</v>
      </c>
      <c r="O41" s="82">
        <f t="shared" si="8"/>
        <v>0.2608695652173913</v>
      </c>
      <c r="P41" s="72">
        <f>+sociometrico_2!CF75</f>
        <v>0</v>
      </c>
      <c r="Q41" s="82">
        <f t="shared" si="9"/>
        <v>0</v>
      </c>
      <c r="R41" s="75">
        <v>8.6956521739130432E-2</v>
      </c>
      <c r="S41" s="75">
        <v>0</v>
      </c>
      <c r="Y41" s="94" t="s">
        <v>118</v>
      </c>
      <c r="Z41" s="95">
        <v>0</v>
      </c>
      <c r="AA41" s="95">
        <v>0.13043478260869565</v>
      </c>
      <c r="AB41" s="95">
        <v>0</v>
      </c>
      <c r="AC41" s="95">
        <v>0.21739130434782608</v>
      </c>
      <c r="AD41" s="95">
        <v>4.3478260869565216E-2</v>
      </c>
      <c r="AE41" s="95">
        <v>8.6956521739130432E-2</v>
      </c>
      <c r="AF41" s="95">
        <v>4.3478260869565216E-2</v>
      </c>
      <c r="AG41" s="95">
        <v>0</v>
      </c>
      <c r="AH41" s="95">
        <v>1</v>
      </c>
      <c r="AI41" s="95">
        <v>2</v>
      </c>
    </row>
    <row r="42" spans="1:35" x14ac:dyDescent="0.25">
      <c r="A42">
        <v>3</v>
      </c>
      <c r="B42" t="s">
        <v>860</v>
      </c>
      <c r="C42" t="s">
        <v>888</v>
      </c>
      <c r="D42" s="22" t="s">
        <v>322</v>
      </c>
      <c r="E42" s="72">
        <f>+sociometrico_2!CG75</f>
        <v>0</v>
      </c>
      <c r="F42" s="82">
        <f t="shared" si="5"/>
        <v>0</v>
      </c>
      <c r="G42" s="72">
        <v>0</v>
      </c>
      <c r="H42" s="72">
        <v>1</v>
      </c>
      <c r="I42" s="92">
        <v>1</v>
      </c>
      <c r="J42" s="72">
        <f>+sociometrico_2!CH75</f>
        <v>3</v>
      </c>
      <c r="K42" s="82">
        <f t="shared" si="6"/>
        <v>0.13043478260869565</v>
      </c>
      <c r="L42" s="72">
        <f>+sociometrico_2!CI75</f>
        <v>0</v>
      </c>
      <c r="M42" s="82">
        <f t="shared" si="7"/>
        <v>0</v>
      </c>
      <c r="N42" s="72">
        <f>+sociometrico_2!CJ75</f>
        <v>6</v>
      </c>
      <c r="O42" s="82">
        <f t="shared" si="8"/>
        <v>0.2608695652173913</v>
      </c>
      <c r="P42" s="72">
        <f>+sociometrico_2!CK75</f>
        <v>0</v>
      </c>
      <c r="Q42" s="82">
        <f t="shared" si="9"/>
        <v>0</v>
      </c>
      <c r="R42" s="75">
        <v>0.13043478260869565</v>
      </c>
      <c r="S42" s="75">
        <v>0</v>
      </c>
      <c r="Y42" s="94" t="s">
        <v>119</v>
      </c>
      <c r="Z42" s="95">
        <v>0</v>
      </c>
      <c r="AA42" s="95">
        <v>0.13043478260869565</v>
      </c>
      <c r="AB42" s="95">
        <v>0</v>
      </c>
      <c r="AC42" s="95">
        <v>0.2608695652173913</v>
      </c>
      <c r="AD42" s="95">
        <v>0</v>
      </c>
      <c r="AE42" s="95">
        <v>4.3478260869565216E-2</v>
      </c>
      <c r="AF42" s="95">
        <v>0</v>
      </c>
      <c r="AG42" s="95">
        <v>0</v>
      </c>
      <c r="AH42" s="95">
        <v>0</v>
      </c>
      <c r="AI42" s="95">
        <v>0</v>
      </c>
    </row>
    <row r="43" spans="1:35" x14ac:dyDescent="0.25">
      <c r="A43">
        <v>3</v>
      </c>
      <c r="B43" t="s">
        <v>860</v>
      </c>
      <c r="C43" t="s">
        <v>888</v>
      </c>
      <c r="D43" s="22" t="s">
        <v>323</v>
      </c>
      <c r="E43" s="72">
        <f>+sociometrico_2!CL75</f>
        <v>0</v>
      </c>
      <c r="F43" s="82">
        <f t="shared" si="5"/>
        <v>0</v>
      </c>
      <c r="G43" s="72">
        <v>0</v>
      </c>
      <c r="H43" s="91">
        <v>0</v>
      </c>
      <c r="I43" s="92">
        <v>2</v>
      </c>
      <c r="J43" s="72">
        <f>+sociometrico_2!CM75</f>
        <v>4</v>
      </c>
      <c r="K43" s="82">
        <f t="shared" si="6"/>
        <v>0.17391304347826086</v>
      </c>
      <c r="L43" s="72">
        <f>+sociometrico_2!CN75</f>
        <v>0</v>
      </c>
      <c r="M43" s="82">
        <f t="shared" si="7"/>
        <v>0</v>
      </c>
      <c r="N43" s="72">
        <f>+sociometrico_2!CO75</f>
        <v>4</v>
      </c>
      <c r="O43" s="82">
        <f t="shared" si="8"/>
        <v>0.17391304347826086</v>
      </c>
      <c r="P43" s="72">
        <f>+sociometrico_2!CP75</f>
        <v>1</v>
      </c>
      <c r="Q43" s="82">
        <f t="shared" si="9"/>
        <v>4.3478260869565216E-2</v>
      </c>
      <c r="R43" s="75">
        <v>8.6956521739130432E-2</v>
      </c>
      <c r="S43" s="75">
        <v>0</v>
      </c>
      <c r="Y43" s="94" t="s">
        <v>320</v>
      </c>
      <c r="Z43" s="95">
        <v>0</v>
      </c>
      <c r="AA43" s="95">
        <v>0.21739130434782608</v>
      </c>
      <c r="AB43" s="95">
        <v>0</v>
      </c>
      <c r="AC43" s="95">
        <v>0.2608695652173913</v>
      </c>
      <c r="AD43" s="95">
        <v>4.3478260869565216E-2</v>
      </c>
      <c r="AE43" s="95">
        <v>0</v>
      </c>
      <c r="AF43" s="95">
        <v>0.13043478260869565</v>
      </c>
      <c r="AG43" s="95">
        <v>0</v>
      </c>
      <c r="AH43" s="95">
        <v>1</v>
      </c>
      <c r="AI43" s="95">
        <v>2</v>
      </c>
    </row>
    <row r="44" spans="1:35" x14ac:dyDescent="0.25">
      <c r="A44">
        <v>3</v>
      </c>
      <c r="B44" t="s">
        <v>860</v>
      </c>
      <c r="C44" t="s">
        <v>888</v>
      </c>
      <c r="D44" s="22" t="s">
        <v>324</v>
      </c>
      <c r="E44" s="72">
        <f>+sociometrico_2!CQ75</f>
        <v>0</v>
      </c>
      <c r="F44" s="82">
        <f t="shared" si="5"/>
        <v>0</v>
      </c>
      <c r="G44" s="72">
        <v>0</v>
      </c>
      <c r="H44" s="91">
        <v>0</v>
      </c>
      <c r="I44" s="92">
        <v>0</v>
      </c>
      <c r="J44" s="72">
        <f>+sociometrico_2!CR75</f>
        <v>3</v>
      </c>
      <c r="K44" s="82">
        <f t="shared" si="6"/>
        <v>0.13043478260869565</v>
      </c>
      <c r="L44" s="72">
        <f>+sociometrico_2!CS75</f>
        <v>4</v>
      </c>
      <c r="M44" s="82">
        <f t="shared" si="7"/>
        <v>0.17391304347826086</v>
      </c>
      <c r="N44" s="72">
        <f>+sociometrico_2!CT75</f>
        <v>6</v>
      </c>
      <c r="O44" s="82">
        <f t="shared" si="8"/>
        <v>0.2608695652173913</v>
      </c>
      <c r="P44" s="72">
        <f>+sociometrico_2!CU75</f>
        <v>1</v>
      </c>
      <c r="Q44" s="82">
        <f t="shared" si="9"/>
        <v>4.3478260869565216E-2</v>
      </c>
      <c r="R44" s="75">
        <v>0.17391304347826086</v>
      </c>
      <c r="S44" s="75">
        <v>0</v>
      </c>
      <c r="Y44" s="94" t="s">
        <v>321</v>
      </c>
      <c r="Z44" s="95">
        <v>0</v>
      </c>
      <c r="AA44" s="95">
        <v>0.13043478260869565</v>
      </c>
      <c r="AB44" s="95">
        <v>0</v>
      </c>
      <c r="AC44" s="95">
        <v>0.2608695652173913</v>
      </c>
      <c r="AD44" s="95">
        <v>0</v>
      </c>
      <c r="AE44" s="95">
        <v>8.6956521739130432E-2</v>
      </c>
      <c r="AF44" s="95">
        <v>0</v>
      </c>
      <c r="AG44" s="95">
        <v>0</v>
      </c>
      <c r="AH44" s="95">
        <v>0</v>
      </c>
      <c r="AI44" s="95">
        <v>0</v>
      </c>
    </row>
    <row r="45" spans="1:35" x14ac:dyDescent="0.25">
      <c r="A45">
        <v>3</v>
      </c>
      <c r="B45" t="s">
        <v>860</v>
      </c>
      <c r="C45" t="s">
        <v>888</v>
      </c>
      <c r="D45" s="22" t="s">
        <v>325</v>
      </c>
      <c r="E45" s="72">
        <f>+sociometrico_2!CV75</f>
        <v>0</v>
      </c>
      <c r="F45" s="82">
        <f t="shared" si="5"/>
        <v>0</v>
      </c>
      <c r="G45" s="72">
        <v>0</v>
      </c>
      <c r="H45" s="91">
        <v>0</v>
      </c>
      <c r="I45" s="92">
        <v>0</v>
      </c>
      <c r="J45" s="72">
        <f>+sociometrico_2!CW75</f>
        <v>4</v>
      </c>
      <c r="K45" s="82">
        <f t="shared" si="6"/>
        <v>0.17391304347826086</v>
      </c>
      <c r="L45" s="72">
        <f>+sociometrico_2!CX75</f>
        <v>0</v>
      </c>
      <c r="M45" s="82">
        <f t="shared" si="7"/>
        <v>0</v>
      </c>
      <c r="N45" s="72">
        <f>+sociometrico_2!CY75</f>
        <v>6</v>
      </c>
      <c r="O45" s="82">
        <f t="shared" si="8"/>
        <v>0.2608695652173913</v>
      </c>
      <c r="P45" s="72">
        <f>+sociometrico_2!CZ75</f>
        <v>0</v>
      </c>
      <c r="Q45" s="82">
        <f t="shared" si="9"/>
        <v>0</v>
      </c>
      <c r="R45" s="75">
        <v>0.17391304347826086</v>
      </c>
      <c r="S45" s="75">
        <v>0</v>
      </c>
      <c r="Y45" s="94" t="s">
        <v>322</v>
      </c>
      <c r="Z45" s="95">
        <v>0</v>
      </c>
      <c r="AA45" s="95">
        <v>0.13043478260869565</v>
      </c>
      <c r="AB45" s="95">
        <v>0</v>
      </c>
      <c r="AC45" s="95">
        <v>0.2608695652173913</v>
      </c>
      <c r="AD45" s="95">
        <v>0</v>
      </c>
      <c r="AE45" s="95">
        <v>0.13043478260869565</v>
      </c>
      <c r="AF45" s="95">
        <v>0</v>
      </c>
      <c r="AG45" s="95">
        <v>0</v>
      </c>
      <c r="AH45" s="95">
        <v>1</v>
      </c>
      <c r="AI45" s="95">
        <v>1</v>
      </c>
    </row>
    <row r="46" spans="1:35" x14ac:dyDescent="0.25">
      <c r="A46">
        <v>3</v>
      </c>
      <c r="B46" t="s">
        <v>860</v>
      </c>
      <c r="C46" t="s">
        <v>888</v>
      </c>
      <c r="D46" s="22" t="s">
        <v>681</v>
      </c>
      <c r="E46" s="72">
        <f>+sociometrico_2!DA75</f>
        <v>0</v>
      </c>
      <c r="F46" s="82">
        <f t="shared" si="5"/>
        <v>0</v>
      </c>
      <c r="G46" s="72">
        <v>0</v>
      </c>
      <c r="H46" s="91">
        <v>0</v>
      </c>
      <c r="I46" s="92">
        <v>0</v>
      </c>
      <c r="J46" s="72">
        <f>+sociometrico_2!DB75</f>
        <v>3</v>
      </c>
      <c r="K46" s="82">
        <f t="shared" si="6"/>
        <v>0.13043478260869565</v>
      </c>
      <c r="L46" s="72">
        <f>+sociometrico_2!DC75</f>
        <v>0</v>
      </c>
      <c r="M46" s="82">
        <f t="shared" si="7"/>
        <v>0</v>
      </c>
      <c r="N46" s="72">
        <f>+sociometrico_2!DD75</f>
        <v>9</v>
      </c>
      <c r="O46" s="82">
        <f t="shared" si="8"/>
        <v>0.39130434782608697</v>
      </c>
      <c r="P46" s="72">
        <f>+sociometrico_2!DE75</f>
        <v>0</v>
      </c>
      <c r="Q46" s="82">
        <f t="shared" si="9"/>
        <v>0</v>
      </c>
      <c r="R46" s="75">
        <v>0.2608695652173913</v>
      </c>
      <c r="S46" s="75">
        <v>0</v>
      </c>
      <c r="Y46" s="94" t="s">
        <v>323</v>
      </c>
      <c r="Z46" s="95">
        <v>0</v>
      </c>
      <c r="AA46" s="95">
        <v>0.17391304347826086</v>
      </c>
      <c r="AB46" s="95">
        <v>0</v>
      </c>
      <c r="AC46" s="95">
        <v>0.17391304347826086</v>
      </c>
      <c r="AD46" s="95">
        <v>4.3478260869565216E-2</v>
      </c>
      <c r="AE46" s="95">
        <v>8.6956521739130432E-2</v>
      </c>
      <c r="AF46" s="95">
        <v>0</v>
      </c>
      <c r="AG46" s="95">
        <v>0</v>
      </c>
      <c r="AH46" s="95">
        <v>0</v>
      </c>
      <c r="AI46" s="95">
        <v>2</v>
      </c>
    </row>
    <row r="47" spans="1:35" x14ac:dyDescent="0.25">
      <c r="A47">
        <v>3</v>
      </c>
      <c r="B47" t="s">
        <v>860</v>
      </c>
      <c r="C47" t="s">
        <v>888</v>
      </c>
      <c r="D47" s="22" t="s">
        <v>682</v>
      </c>
      <c r="E47" s="72">
        <f>+sociometrico_2!DF75</f>
        <v>0</v>
      </c>
      <c r="F47" s="82">
        <f t="shared" si="5"/>
        <v>0</v>
      </c>
      <c r="G47" s="72">
        <v>0</v>
      </c>
      <c r="H47" s="91">
        <v>0</v>
      </c>
      <c r="I47" s="92">
        <v>0</v>
      </c>
      <c r="J47" s="72">
        <f>+sociometrico_2!DG75</f>
        <v>3</v>
      </c>
      <c r="K47" s="82">
        <f t="shared" si="6"/>
        <v>0.13043478260869565</v>
      </c>
      <c r="L47" s="72">
        <f>+sociometrico_2!DH75</f>
        <v>2</v>
      </c>
      <c r="M47" s="82">
        <f t="shared" si="7"/>
        <v>8.6956521739130432E-2</v>
      </c>
      <c r="N47" s="72">
        <f>+sociometrico_2!DI75</f>
        <v>8</v>
      </c>
      <c r="O47" s="82">
        <f t="shared" si="8"/>
        <v>0.34782608695652173</v>
      </c>
      <c r="P47" s="72">
        <f>+sociometrico_2!DJ75</f>
        <v>1</v>
      </c>
      <c r="Q47" s="82">
        <f t="shared" si="9"/>
        <v>4.3478260869565216E-2</v>
      </c>
      <c r="R47" s="75">
        <v>0.2608695652173913</v>
      </c>
      <c r="S47" s="75">
        <v>0</v>
      </c>
      <c r="Y47" s="94" t="s">
        <v>324</v>
      </c>
      <c r="Z47" s="95">
        <v>0</v>
      </c>
      <c r="AA47" s="95">
        <v>0.13043478260869565</v>
      </c>
      <c r="AB47" s="95">
        <v>0.17391304347826086</v>
      </c>
      <c r="AC47" s="95">
        <v>0.2608695652173913</v>
      </c>
      <c r="AD47" s="95">
        <v>4.3478260869565216E-2</v>
      </c>
      <c r="AE47" s="95">
        <v>0.17391304347826086</v>
      </c>
      <c r="AF47" s="95">
        <v>0</v>
      </c>
      <c r="AG47" s="95">
        <v>0</v>
      </c>
      <c r="AH47" s="95">
        <v>0</v>
      </c>
      <c r="AI47" s="95">
        <v>0</v>
      </c>
    </row>
    <row r="48" spans="1:35" x14ac:dyDescent="0.25">
      <c r="A48">
        <v>3</v>
      </c>
      <c r="B48" t="s">
        <v>860</v>
      </c>
      <c r="C48" t="s">
        <v>888</v>
      </c>
      <c r="D48" s="22" t="s">
        <v>683</v>
      </c>
      <c r="E48" s="3">
        <f>+sociometrico_2!DK75</f>
        <v>0</v>
      </c>
      <c r="F48" s="82">
        <f t="shared" si="5"/>
        <v>0</v>
      </c>
      <c r="G48" s="72">
        <v>0</v>
      </c>
      <c r="H48" s="91">
        <v>0</v>
      </c>
      <c r="I48" s="92">
        <v>1</v>
      </c>
      <c r="J48" s="72">
        <f>+sociometrico_2!DL75</f>
        <v>3</v>
      </c>
      <c r="K48" s="82">
        <f t="shared" si="6"/>
        <v>0.13043478260869565</v>
      </c>
      <c r="L48" s="72">
        <f>+sociometrico_2!DM75</f>
        <v>0</v>
      </c>
      <c r="M48" s="82">
        <f t="shared" si="7"/>
        <v>0</v>
      </c>
      <c r="N48" s="72">
        <f>+sociometrico_2!DN75</f>
        <v>5</v>
      </c>
      <c r="O48" s="82">
        <f t="shared" si="8"/>
        <v>0.21739130434782608</v>
      </c>
      <c r="P48" s="72">
        <f>+sociometrico_2!DO75</f>
        <v>0</v>
      </c>
      <c r="Q48" s="82">
        <f t="shared" si="9"/>
        <v>0</v>
      </c>
      <c r="R48" s="75">
        <v>4.3478260869565216E-2</v>
      </c>
      <c r="S48" s="75">
        <v>4.3478260869565216E-2</v>
      </c>
      <c r="Y48" s="94" t="s">
        <v>325</v>
      </c>
      <c r="Z48" s="95">
        <v>0</v>
      </c>
      <c r="AA48" s="95">
        <v>0.17391304347826086</v>
      </c>
      <c r="AB48" s="95">
        <v>0</v>
      </c>
      <c r="AC48" s="95">
        <v>0.2608695652173913</v>
      </c>
      <c r="AD48" s="95">
        <v>0</v>
      </c>
      <c r="AE48" s="95">
        <v>0.17391304347826086</v>
      </c>
      <c r="AF48" s="95">
        <v>0</v>
      </c>
      <c r="AG48" s="95">
        <v>0</v>
      </c>
      <c r="AH48" s="95">
        <v>0</v>
      </c>
      <c r="AI48" s="95">
        <v>0</v>
      </c>
    </row>
    <row r="49" spans="1:35" x14ac:dyDescent="0.25">
      <c r="A49">
        <v>3</v>
      </c>
      <c r="B49" t="s">
        <v>860</v>
      </c>
      <c r="C49" t="s">
        <v>887</v>
      </c>
      <c r="D49" s="22" t="s">
        <v>121</v>
      </c>
      <c r="E49" s="3">
        <f>+sociometrico_2!DP75</f>
        <v>0</v>
      </c>
      <c r="F49" s="82">
        <f t="shared" si="5"/>
        <v>0</v>
      </c>
      <c r="G49" s="82"/>
      <c r="H49" s="82"/>
      <c r="I49" s="82"/>
      <c r="J49" s="72">
        <f>+sociometrico_2!DQ75</f>
        <v>5</v>
      </c>
      <c r="K49" s="82">
        <f t="shared" si="6"/>
        <v>0.21739130434782608</v>
      </c>
      <c r="L49" s="72">
        <f>+sociometrico_2!DR75</f>
        <v>0</v>
      </c>
      <c r="M49" s="82">
        <f t="shared" si="7"/>
        <v>0</v>
      </c>
      <c r="N49" s="72">
        <f>+sociometrico_2!DS75</f>
        <v>4</v>
      </c>
      <c r="O49" s="82">
        <f t="shared" si="8"/>
        <v>0.17391304347826086</v>
      </c>
      <c r="P49" s="72">
        <f>+sociometrico_2!DT75</f>
        <v>0</v>
      </c>
      <c r="Q49" s="82">
        <f t="shared" si="9"/>
        <v>0</v>
      </c>
      <c r="R49" s="75">
        <v>8.6956521739130432E-2</v>
      </c>
      <c r="S49" s="75">
        <v>4.3478260869565216E-2</v>
      </c>
      <c r="Y49" s="94" t="s">
        <v>681</v>
      </c>
      <c r="Z49" s="95">
        <v>0</v>
      </c>
      <c r="AA49" s="95">
        <v>0.13043478260869565</v>
      </c>
      <c r="AB49" s="95">
        <v>0</v>
      </c>
      <c r="AC49" s="95">
        <v>0.39130434782608697</v>
      </c>
      <c r="AD49" s="95">
        <v>0</v>
      </c>
      <c r="AE49" s="95">
        <v>0.2608695652173913</v>
      </c>
      <c r="AF49" s="95">
        <v>0</v>
      </c>
      <c r="AG49" s="95">
        <v>0</v>
      </c>
      <c r="AH49" s="95">
        <v>0</v>
      </c>
      <c r="AI49" s="95">
        <v>0</v>
      </c>
    </row>
    <row r="50" spans="1:35" x14ac:dyDescent="0.25">
      <c r="A50">
        <v>3</v>
      </c>
      <c r="B50" t="s">
        <v>861</v>
      </c>
      <c r="C50" t="s">
        <v>887</v>
      </c>
      <c r="D50" s="2" t="s">
        <v>684</v>
      </c>
      <c r="E50" s="72">
        <f>+sociometrico_2!D107</f>
        <v>0</v>
      </c>
      <c r="F50" s="82">
        <f t="shared" ref="F50:F68" si="10">+E50/19</f>
        <v>0</v>
      </c>
      <c r="G50" s="72">
        <v>0</v>
      </c>
      <c r="H50" s="91">
        <v>0</v>
      </c>
      <c r="I50" s="92">
        <v>2</v>
      </c>
      <c r="J50" s="72">
        <f>+sociometrico_2!E107</f>
        <v>0</v>
      </c>
      <c r="K50" s="82">
        <f t="shared" ref="K50:K68" si="11">+J50/19</f>
        <v>0</v>
      </c>
      <c r="L50" s="72">
        <f>+sociometrico_2!F107</f>
        <v>1</v>
      </c>
      <c r="M50" s="82">
        <f t="shared" ref="M50:M68" si="12">+L50/19</f>
        <v>5.2631578947368418E-2</v>
      </c>
      <c r="N50" s="72">
        <f>+sociometrico_2!G107</f>
        <v>4</v>
      </c>
      <c r="O50" s="82">
        <f t="shared" ref="O50:O68" si="13">+N50/19</f>
        <v>0.21052631578947367</v>
      </c>
      <c r="P50" s="72">
        <f>+sociometrico_2!H107</f>
        <v>0</v>
      </c>
      <c r="Q50" s="82">
        <f t="shared" ref="Q50:Q68" si="14">+P50/19</f>
        <v>0</v>
      </c>
      <c r="R50">
        <v>0.15789473684210525</v>
      </c>
      <c r="S50">
        <v>0.10526315789473684</v>
      </c>
      <c r="Y50" s="94" t="s">
        <v>682</v>
      </c>
      <c r="Z50" s="95">
        <v>0</v>
      </c>
      <c r="AA50" s="95">
        <v>0.13043478260869565</v>
      </c>
      <c r="AB50" s="95">
        <v>8.6956521739130432E-2</v>
      </c>
      <c r="AC50" s="95">
        <v>0.34782608695652173</v>
      </c>
      <c r="AD50" s="95">
        <v>4.3478260869565216E-2</v>
      </c>
      <c r="AE50" s="95">
        <v>0.2608695652173913</v>
      </c>
      <c r="AF50" s="95">
        <v>0</v>
      </c>
      <c r="AG50" s="95">
        <v>0</v>
      </c>
      <c r="AH50" s="95">
        <v>0</v>
      </c>
      <c r="AI50" s="95">
        <v>0</v>
      </c>
    </row>
    <row r="51" spans="1:35" x14ac:dyDescent="0.25">
      <c r="A51">
        <v>3</v>
      </c>
      <c r="B51" t="s">
        <v>861</v>
      </c>
      <c r="C51" t="s">
        <v>887</v>
      </c>
      <c r="D51" s="2" t="s">
        <v>685</v>
      </c>
      <c r="E51" s="72">
        <f>+sociometrico_2!I107</f>
        <v>2</v>
      </c>
      <c r="F51" s="82">
        <f t="shared" si="10"/>
        <v>0.10526315789473684</v>
      </c>
      <c r="G51" s="72">
        <v>0</v>
      </c>
      <c r="H51" s="91">
        <v>0</v>
      </c>
      <c r="I51" s="92">
        <v>2</v>
      </c>
      <c r="J51" s="72">
        <f>+sociometrico_2!J107</f>
        <v>0</v>
      </c>
      <c r="K51" s="82">
        <f t="shared" si="11"/>
        <v>0</v>
      </c>
      <c r="L51" s="72">
        <f>+sociometrico_2!K107</f>
        <v>0</v>
      </c>
      <c r="M51" s="82">
        <f t="shared" si="12"/>
        <v>0</v>
      </c>
      <c r="N51" s="72">
        <f>+sociometrico_2!L107</f>
        <v>2</v>
      </c>
      <c r="O51" s="82">
        <f t="shared" si="13"/>
        <v>0.10526315789473684</v>
      </c>
      <c r="P51" s="72">
        <f>+sociometrico_2!M107</f>
        <v>0</v>
      </c>
      <c r="Q51" s="82">
        <f t="shared" si="14"/>
        <v>0</v>
      </c>
      <c r="R51">
        <v>0.26315789473684209</v>
      </c>
      <c r="S51">
        <v>0.26315789473684209</v>
      </c>
      <c r="Y51" s="94" t="s">
        <v>683</v>
      </c>
      <c r="Z51" s="95">
        <v>0</v>
      </c>
      <c r="AA51" s="95">
        <v>0.13043478260869565</v>
      </c>
      <c r="AB51" s="95">
        <v>0</v>
      </c>
      <c r="AC51" s="95">
        <v>0.21739130434782608</v>
      </c>
      <c r="AD51" s="95">
        <v>0</v>
      </c>
      <c r="AE51" s="95">
        <v>4.3478260869565216E-2</v>
      </c>
      <c r="AF51" s="95">
        <v>4.3478260869565216E-2</v>
      </c>
      <c r="AG51" s="95">
        <v>0</v>
      </c>
      <c r="AH51" s="95">
        <v>0</v>
      </c>
      <c r="AI51" s="95">
        <v>1</v>
      </c>
    </row>
    <row r="52" spans="1:35" x14ac:dyDescent="0.25">
      <c r="A52">
        <v>3</v>
      </c>
      <c r="B52" t="s">
        <v>861</v>
      </c>
      <c r="C52" t="s">
        <v>887</v>
      </c>
      <c r="D52" s="2" t="s">
        <v>686</v>
      </c>
      <c r="E52" s="72">
        <f>+sociometrico_2!N107</f>
        <v>1</v>
      </c>
      <c r="F52" s="82">
        <f t="shared" si="10"/>
        <v>5.2631578947368418E-2</v>
      </c>
      <c r="G52" s="72">
        <v>1</v>
      </c>
      <c r="H52" s="91">
        <v>0</v>
      </c>
      <c r="I52" s="92">
        <v>1</v>
      </c>
      <c r="J52" s="72">
        <f>+sociometrico_2!O107</f>
        <v>0</v>
      </c>
      <c r="K52" s="82">
        <f t="shared" si="11"/>
        <v>0</v>
      </c>
      <c r="L52" s="72">
        <f>+sociometrico_2!P107</f>
        <v>1</v>
      </c>
      <c r="M52" s="82">
        <f t="shared" si="12"/>
        <v>5.2631578947368418E-2</v>
      </c>
      <c r="N52" s="72">
        <f>+sociometrico_2!Q107</f>
        <v>4</v>
      </c>
      <c r="O52" s="82">
        <f t="shared" si="13"/>
        <v>0.21052631578947367</v>
      </c>
      <c r="P52" s="72">
        <f>+sociometrico_2!R107</f>
        <v>0</v>
      </c>
      <c r="Q52" s="82">
        <f t="shared" si="14"/>
        <v>0</v>
      </c>
      <c r="R52">
        <v>0.21052631578947367</v>
      </c>
      <c r="S52">
        <v>0.15789473684210525</v>
      </c>
      <c r="Y52" s="18" t="s">
        <v>861</v>
      </c>
      <c r="Z52" s="95"/>
      <c r="AA52" s="95"/>
      <c r="AB52" s="95"/>
      <c r="AC52" s="95"/>
      <c r="AD52" s="95"/>
      <c r="AE52" s="95"/>
      <c r="AF52" s="95"/>
      <c r="AG52" s="95"/>
      <c r="AH52" s="95"/>
      <c r="AI52" s="95"/>
    </row>
    <row r="53" spans="1:35" x14ac:dyDescent="0.25">
      <c r="A53">
        <v>3</v>
      </c>
      <c r="B53" t="s">
        <v>861</v>
      </c>
      <c r="C53" t="s">
        <v>887</v>
      </c>
      <c r="D53" s="2" t="s">
        <v>687</v>
      </c>
      <c r="E53" s="72">
        <f>+sociometrico_2!S107</f>
        <v>0</v>
      </c>
      <c r="F53" s="82">
        <f t="shared" si="10"/>
        <v>0</v>
      </c>
      <c r="G53" s="93">
        <v>1</v>
      </c>
      <c r="H53" s="91">
        <v>0</v>
      </c>
      <c r="I53" s="92">
        <v>1</v>
      </c>
      <c r="J53" s="72">
        <f>+sociometrico_2!T107</f>
        <v>2</v>
      </c>
      <c r="K53" s="82">
        <f t="shared" si="11"/>
        <v>0.10526315789473684</v>
      </c>
      <c r="L53" s="72">
        <f>+sociometrico_2!U107</f>
        <v>0</v>
      </c>
      <c r="M53" s="82">
        <f t="shared" si="12"/>
        <v>0</v>
      </c>
      <c r="N53" s="72">
        <f>+sociometrico_2!V107</f>
        <v>2</v>
      </c>
      <c r="O53" s="82">
        <f t="shared" si="13"/>
        <v>0.10526315789473684</v>
      </c>
      <c r="P53" s="72">
        <f>+sociometrico_2!W107</f>
        <v>2</v>
      </c>
      <c r="Q53" s="82">
        <f t="shared" si="14"/>
        <v>0.10526315789473684</v>
      </c>
      <c r="R53">
        <v>0</v>
      </c>
      <c r="S53">
        <v>0.15789473684210525</v>
      </c>
      <c r="Y53" s="94" t="s">
        <v>684</v>
      </c>
      <c r="Z53" s="95">
        <v>0</v>
      </c>
      <c r="AA53" s="95">
        <v>0</v>
      </c>
      <c r="AB53" s="95">
        <v>5.2631578947368418E-2</v>
      </c>
      <c r="AC53" s="95">
        <v>0.21052631578947367</v>
      </c>
      <c r="AD53" s="95">
        <v>0</v>
      </c>
      <c r="AE53" s="95">
        <v>0.15789473684210525</v>
      </c>
      <c r="AF53" s="95">
        <v>0.10526315789473684</v>
      </c>
      <c r="AG53" s="95">
        <v>0</v>
      </c>
      <c r="AH53" s="95">
        <v>0</v>
      </c>
      <c r="AI53" s="95">
        <v>2</v>
      </c>
    </row>
    <row r="54" spans="1:35" x14ac:dyDescent="0.25">
      <c r="A54">
        <v>3</v>
      </c>
      <c r="B54" t="s">
        <v>861</v>
      </c>
      <c r="C54" t="s">
        <v>887</v>
      </c>
      <c r="D54" s="2" t="s">
        <v>688</v>
      </c>
      <c r="E54" s="72">
        <f>+sociometrico_2!X107</f>
        <v>0</v>
      </c>
      <c r="F54" s="82">
        <f t="shared" si="10"/>
        <v>0</v>
      </c>
      <c r="G54" s="72">
        <v>0</v>
      </c>
      <c r="H54" s="91">
        <v>0</v>
      </c>
      <c r="I54" s="92">
        <v>1</v>
      </c>
      <c r="J54" s="72">
        <f>+sociometrico_2!Y107</f>
        <v>0</v>
      </c>
      <c r="K54" s="82">
        <f t="shared" si="11"/>
        <v>0</v>
      </c>
      <c r="L54" s="72">
        <f>+sociometrico_2!Z107</f>
        <v>0</v>
      </c>
      <c r="M54" s="82">
        <f t="shared" si="12"/>
        <v>0</v>
      </c>
      <c r="N54" s="72">
        <f>+sociometrico_2!AA107</f>
        <v>2</v>
      </c>
      <c r="O54" s="82">
        <f t="shared" si="13"/>
        <v>0.10526315789473684</v>
      </c>
      <c r="P54" s="72">
        <f>+sociometrico_2!AB107</f>
        <v>0</v>
      </c>
      <c r="Q54" s="82">
        <f t="shared" si="14"/>
        <v>0</v>
      </c>
      <c r="R54">
        <v>5.2631578947368418E-2</v>
      </c>
      <c r="S54">
        <v>5.2631578947368418E-2</v>
      </c>
      <c r="Y54" s="94" t="s">
        <v>685</v>
      </c>
      <c r="Z54" s="95">
        <v>0.10526315789473684</v>
      </c>
      <c r="AA54" s="95">
        <v>0</v>
      </c>
      <c r="AB54" s="95">
        <v>0</v>
      </c>
      <c r="AC54" s="95">
        <v>0.10526315789473684</v>
      </c>
      <c r="AD54" s="95">
        <v>0</v>
      </c>
      <c r="AE54" s="95">
        <v>0.26315789473684209</v>
      </c>
      <c r="AF54" s="95">
        <v>0.26315789473684209</v>
      </c>
      <c r="AG54" s="95">
        <v>0</v>
      </c>
      <c r="AH54" s="95">
        <v>0</v>
      </c>
      <c r="AI54" s="95">
        <v>2</v>
      </c>
    </row>
    <row r="55" spans="1:35" x14ac:dyDescent="0.25">
      <c r="A55">
        <v>3</v>
      </c>
      <c r="B55" t="s">
        <v>861</v>
      </c>
      <c r="C55" t="s">
        <v>887</v>
      </c>
      <c r="D55" s="2" t="s">
        <v>689</v>
      </c>
      <c r="E55" s="72">
        <f>+sociometrico_2!AC107</f>
        <v>0</v>
      </c>
      <c r="F55" s="82">
        <f t="shared" si="10"/>
        <v>0</v>
      </c>
      <c r="G55" s="72">
        <v>0</v>
      </c>
      <c r="H55" s="72">
        <v>1</v>
      </c>
      <c r="I55" s="92">
        <v>1</v>
      </c>
      <c r="J55" s="72">
        <f>+sociometrico_2!AD107</f>
        <v>0</v>
      </c>
      <c r="K55" s="82">
        <f t="shared" si="11"/>
        <v>0</v>
      </c>
      <c r="L55" s="72">
        <f>+sociometrico_2!AE107</f>
        <v>0</v>
      </c>
      <c r="M55" s="82">
        <f t="shared" si="12"/>
        <v>0</v>
      </c>
      <c r="N55" s="72">
        <f>+sociometrico_2!AF107</f>
        <v>2</v>
      </c>
      <c r="O55" s="82">
        <f t="shared" si="13"/>
        <v>0.10526315789473684</v>
      </c>
      <c r="P55" s="72">
        <f>+sociometrico_2!AG107</f>
        <v>0</v>
      </c>
      <c r="Q55" s="82">
        <f t="shared" si="14"/>
        <v>0</v>
      </c>
      <c r="R55">
        <v>0</v>
      </c>
      <c r="S55">
        <v>0</v>
      </c>
      <c r="Y55" s="94" t="s">
        <v>686</v>
      </c>
      <c r="Z55" s="95">
        <v>5.2631578947368418E-2</v>
      </c>
      <c r="AA55" s="95">
        <v>0</v>
      </c>
      <c r="AB55" s="95">
        <v>5.2631578947368418E-2</v>
      </c>
      <c r="AC55" s="95">
        <v>0.21052631578947367</v>
      </c>
      <c r="AD55" s="95">
        <v>0</v>
      </c>
      <c r="AE55" s="95">
        <v>0.21052631578947367</v>
      </c>
      <c r="AF55" s="95">
        <v>0.15789473684210525</v>
      </c>
      <c r="AG55" s="95">
        <v>1</v>
      </c>
      <c r="AH55" s="95">
        <v>0</v>
      </c>
      <c r="AI55" s="95">
        <v>1</v>
      </c>
    </row>
    <row r="56" spans="1:35" x14ac:dyDescent="0.25">
      <c r="A56">
        <v>3</v>
      </c>
      <c r="B56" t="s">
        <v>861</v>
      </c>
      <c r="C56" t="s">
        <v>887</v>
      </c>
      <c r="D56" s="2" t="s">
        <v>690</v>
      </c>
      <c r="E56" s="72">
        <f>+sociometrico_2!AH107</f>
        <v>5</v>
      </c>
      <c r="F56" s="82">
        <f t="shared" si="10"/>
        <v>0.26315789473684209</v>
      </c>
      <c r="G56" s="72">
        <v>1</v>
      </c>
      <c r="H56" s="91">
        <v>0</v>
      </c>
      <c r="I56" s="92">
        <v>1</v>
      </c>
      <c r="J56" s="72">
        <f>+sociometrico_2!AI107</f>
        <v>0</v>
      </c>
      <c r="K56" s="82">
        <f t="shared" si="11"/>
        <v>0</v>
      </c>
      <c r="L56" s="72">
        <f>+sociometrico_2!AJ107</f>
        <v>2</v>
      </c>
      <c r="M56" s="82">
        <f t="shared" si="12"/>
        <v>0.10526315789473684</v>
      </c>
      <c r="N56" s="72">
        <f>+sociometrico_2!AK107</f>
        <v>2</v>
      </c>
      <c r="O56" s="82">
        <f t="shared" si="13"/>
        <v>0.10526315789473684</v>
      </c>
      <c r="P56" s="72">
        <f>+sociometrico_2!AL107</f>
        <v>0</v>
      </c>
      <c r="Q56" s="82">
        <f t="shared" si="14"/>
        <v>0</v>
      </c>
      <c r="R56">
        <v>0.10526315789473684</v>
      </c>
      <c r="S56">
        <v>0.31578947368421051</v>
      </c>
      <c r="Y56" s="94" t="s">
        <v>687</v>
      </c>
      <c r="Z56" s="95">
        <v>0</v>
      </c>
      <c r="AA56" s="95">
        <v>0.10526315789473684</v>
      </c>
      <c r="AB56" s="95">
        <v>0</v>
      </c>
      <c r="AC56" s="95">
        <v>0.10526315789473684</v>
      </c>
      <c r="AD56" s="95">
        <v>0.10526315789473684</v>
      </c>
      <c r="AE56" s="95">
        <v>0</v>
      </c>
      <c r="AF56" s="95">
        <v>0.15789473684210525</v>
      </c>
      <c r="AG56" s="95">
        <v>1</v>
      </c>
      <c r="AH56" s="95">
        <v>0</v>
      </c>
      <c r="AI56" s="95">
        <v>1</v>
      </c>
    </row>
    <row r="57" spans="1:35" x14ac:dyDescent="0.25">
      <c r="A57">
        <v>3</v>
      </c>
      <c r="B57" t="s">
        <v>861</v>
      </c>
      <c r="C57" t="s">
        <v>887</v>
      </c>
      <c r="D57" s="2" t="s">
        <v>691</v>
      </c>
      <c r="E57" s="72">
        <f>+sociometrico_2!AM107</f>
        <v>9</v>
      </c>
      <c r="F57" s="82">
        <f t="shared" si="10"/>
        <v>0.47368421052631576</v>
      </c>
      <c r="G57" s="72">
        <v>0</v>
      </c>
      <c r="H57" s="91">
        <v>0</v>
      </c>
      <c r="I57" s="92">
        <v>0</v>
      </c>
      <c r="J57" s="72">
        <f>+sociometrico_2!AN107</f>
        <v>0</v>
      </c>
      <c r="K57" s="82">
        <f t="shared" si="11"/>
        <v>0</v>
      </c>
      <c r="L57" s="72">
        <f>+sociometrico_2!AO107</f>
        <v>4</v>
      </c>
      <c r="M57" s="82">
        <f t="shared" si="12"/>
        <v>0.21052631578947367</v>
      </c>
      <c r="N57" s="72">
        <f>+sociometrico_2!AP107</f>
        <v>2</v>
      </c>
      <c r="O57" s="82">
        <f t="shared" si="13"/>
        <v>0.10526315789473684</v>
      </c>
      <c r="P57" s="72">
        <f>+sociometrico_2!AQ107</f>
        <v>0</v>
      </c>
      <c r="Q57" s="82">
        <f t="shared" si="14"/>
        <v>0</v>
      </c>
      <c r="R57">
        <v>5.2631578947368418E-2</v>
      </c>
      <c r="S57">
        <v>0.36842105263157893</v>
      </c>
      <c r="Y57" s="94" t="s">
        <v>688</v>
      </c>
      <c r="Z57" s="95">
        <v>0</v>
      </c>
      <c r="AA57" s="95">
        <v>0</v>
      </c>
      <c r="AB57" s="95">
        <v>0</v>
      </c>
      <c r="AC57" s="95">
        <v>0.10526315789473684</v>
      </c>
      <c r="AD57" s="95">
        <v>0</v>
      </c>
      <c r="AE57" s="95">
        <v>5.2631578947368418E-2</v>
      </c>
      <c r="AF57" s="95">
        <v>5.2631578947368418E-2</v>
      </c>
      <c r="AG57" s="95">
        <v>0</v>
      </c>
      <c r="AH57" s="95">
        <v>0</v>
      </c>
      <c r="AI57" s="95">
        <v>1</v>
      </c>
    </row>
    <row r="58" spans="1:35" x14ac:dyDescent="0.25">
      <c r="A58">
        <v>3</v>
      </c>
      <c r="B58" t="s">
        <v>861</v>
      </c>
      <c r="C58" t="s">
        <v>887</v>
      </c>
      <c r="D58" s="2" t="s">
        <v>692</v>
      </c>
      <c r="E58" s="72">
        <f>+sociometrico_2!AR107</f>
        <v>0</v>
      </c>
      <c r="F58" s="82">
        <f t="shared" si="10"/>
        <v>0</v>
      </c>
      <c r="G58" s="72">
        <v>0</v>
      </c>
      <c r="H58" s="91">
        <v>0</v>
      </c>
      <c r="I58" s="92">
        <v>0</v>
      </c>
      <c r="J58" s="72">
        <f>+sociometrico_2!AS107</f>
        <v>0</v>
      </c>
      <c r="K58" s="82">
        <f t="shared" si="11"/>
        <v>0</v>
      </c>
      <c r="L58" s="72">
        <f>+sociometrico_2!AT107</f>
        <v>1</v>
      </c>
      <c r="M58" s="82">
        <f t="shared" si="12"/>
        <v>5.2631578947368418E-2</v>
      </c>
      <c r="N58" s="72">
        <f>+sociometrico_2!AU107</f>
        <v>6</v>
      </c>
      <c r="O58" s="82">
        <f t="shared" si="13"/>
        <v>0.31578947368421051</v>
      </c>
      <c r="P58" s="72">
        <f>+sociometrico_2!AV107</f>
        <v>0</v>
      </c>
      <c r="Q58" s="82">
        <f t="shared" si="14"/>
        <v>0</v>
      </c>
      <c r="R58">
        <v>0.15789473684210525</v>
      </c>
      <c r="S58">
        <v>5.2631578947368418E-2</v>
      </c>
      <c r="Y58" s="94" t="s">
        <v>689</v>
      </c>
      <c r="Z58" s="95">
        <v>0</v>
      </c>
      <c r="AA58" s="95">
        <v>0</v>
      </c>
      <c r="AB58" s="95">
        <v>0</v>
      </c>
      <c r="AC58" s="95">
        <v>0.10526315789473684</v>
      </c>
      <c r="AD58" s="95">
        <v>0</v>
      </c>
      <c r="AE58" s="95">
        <v>0</v>
      </c>
      <c r="AF58" s="95">
        <v>0</v>
      </c>
      <c r="AG58" s="95">
        <v>0</v>
      </c>
      <c r="AH58" s="95">
        <v>1</v>
      </c>
      <c r="AI58" s="95">
        <v>1</v>
      </c>
    </row>
    <row r="59" spans="1:35" x14ac:dyDescent="0.25">
      <c r="A59">
        <v>3</v>
      </c>
      <c r="B59" t="s">
        <v>861</v>
      </c>
      <c r="C59" t="s">
        <v>887</v>
      </c>
      <c r="D59" s="2" t="s">
        <v>693</v>
      </c>
      <c r="E59" s="72">
        <f>+sociometrico_2!AW107</f>
        <v>0</v>
      </c>
      <c r="F59" s="82">
        <f t="shared" si="10"/>
        <v>0</v>
      </c>
      <c r="G59" s="72">
        <v>0</v>
      </c>
      <c r="H59" s="91">
        <v>0</v>
      </c>
      <c r="I59" s="92">
        <v>0</v>
      </c>
      <c r="J59" s="72">
        <f>+sociometrico_2!AX107</f>
        <v>0</v>
      </c>
      <c r="K59" s="82">
        <f t="shared" si="11"/>
        <v>0</v>
      </c>
      <c r="L59" s="72">
        <f>+sociometrico_2!AY107</f>
        <v>2</v>
      </c>
      <c r="M59" s="82">
        <f t="shared" si="12"/>
        <v>0.10526315789473684</v>
      </c>
      <c r="N59" s="72">
        <f>+sociometrico_2!AZ107</f>
        <v>6</v>
      </c>
      <c r="O59" s="82">
        <f t="shared" si="13"/>
        <v>0.31578947368421051</v>
      </c>
      <c r="P59" s="72">
        <f>+sociometrico_2!BA107</f>
        <v>0</v>
      </c>
      <c r="Q59" s="82">
        <f t="shared" si="14"/>
        <v>0</v>
      </c>
      <c r="R59">
        <v>0.31578947368421051</v>
      </c>
      <c r="S59">
        <v>0</v>
      </c>
      <c r="Y59" s="94" t="s">
        <v>690</v>
      </c>
      <c r="Z59" s="95">
        <v>0.26315789473684209</v>
      </c>
      <c r="AA59" s="95">
        <v>0</v>
      </c>
      <c r="AB59" s="95">
        <v>0.10526315789473684</v>
      </c>
      <c r="AC59" s="95">
        <v>0.10526315789473684</v>
      </c>
      <c r="AD59" s="95">
        <v>0</v>
      </c>
      <c r="AE59" s="95">
        <v>0.10526315789473684</v>
      </c>
      <c r="AF59" s="95">
        <v>0.31578947368421051</v>
      </c>
      <c r="AG59" s="95">
        <v>1</v>
      </c>
      <c r="AH59" s="95">
        <v>0</v>
      </c>
      <c r="AI59" s="95">
        <v>1</v>
      </c>
    </row>
    <row r="60" spans="1:35" x14ac:dyDescent="0.25">
      <c r="A60">
        <v>3</v>
      </c>
      <c r="B60" t="s">
        <v>861</v>
      </c>
      <c r="C60" t="s">
        <v>888</v>
      </c>
      <c r="D60" s="2" t="s">
        <v>694</v>
      </c>
      <c r="E60" s="72">
        <f>+sociometrico_2!BC107</f>
        <v>0</v>
      </c>
      <c r="F60" s="82">
        <f t="shared" si="10"/>
        <v>0</v>
      </c>
      <c r="G60" s="72">
        <v>0</v>
      </c>
      <c r="H60" s="91">
        <v>0</v>
      </c>
      <c r="I60" s="92">
        <v>0</v>
      </c>
      <c r="J60" s="72">
        <f>+sociometrico_2!BD107</f>
        <v>4</v>
      </c>
      <c r="K60" s="82">
        <f t="shared" si="11"/>
        <v>0.21052631578947367</v>
      </c>
      <c r="L60" s="72">
        <f>+sociometrico_2!BE107</f>
        <v>0</v>
      </c>
      <c r="M60" s="82">
        <f t="shared" si="12"/>
        <v>0</v>
      </c>
      <c r="N60" s="72">
        <f>+sociometrico_2!BF107</f>
        <v>4</v>
      </c>
      <c r="O60" s="82">
        <f t="shared" si="13"/>
        <v>0.21052631578947367</v>
      </c>
      <c r="P60" s="72">
        <f>+sociometrico_2!BG107</f>
        <v>2</v>
      </c>
      <c r="Q60" s="82">
        <f t="shared" si="14"/>
        <v>0.10526315789473684</v>
      </c>
      <c r="R60">
        <v>0.15789473684210525</v>
      </c>
      <c r="S60">
        <v>5.2631578947368418E-2</v>
      </c>
      <c r="Y60" s="94" t="s">
        <v>691</v>
      </c>
      <c r="Z60" s="95">
        <v>0.47368421052631576</v>
      </c>
      <c r="AA60" s="95">
        <v>0</v>
      </c>
      <c r="AB60" s="95">
        <v>0.21052631578947367</v>
      </c>
      <c r="AC60" s="95">
        <v>0.10526315789473684</v>
      </c>
      <c r="AD60" s="95">
        <v>0</v>
      </c>
      <c r="AE60" s="95">
        <v>5.2631578947368418E-2</v>
      </c>
      <c r="AF60" s="95">
        <v>0.36842105263157893</v>
      </c>
      <c r="AG60" s="95">
        <v>0</v>
      </c>
      <c r="AH60" s="95">
        <v>0</v>
      </c>
      <c r="AI60" s="95">
        <v>0</v>
      </c>
    </row>
    <row r="61" spans="1:35" x14ac:dyDescent="0.25">
      <c r="A61">
        <v>3</v>
      </c>
      <c r="B61" t="s">
        <v>861</v>
      </c>
      <c r="C61" t="s">
        <v>888</v>
      </c>
      <c r="D61" s="2" t="s">
        <v>695</v>
      </c>
      <c r="E61" s="72">
        <f>+sociometrico_2!BH107</f>
        <v>0</v>
      </c>
      <c r="F61" s="82">
        <f t="shared" si="10"/>
        <v>0</v>
      </c>
      <c r="G61" s="72">
        <v>0</v>
      </c>
      <c r="H61" s="72">
        <v>1</v>
      </c>
      <c r="I61" s="92">
        <v>1</v>
      </c>
      <c r="J61" s="72">
        <f>+sociometrico_2!BI107</f>
        <v>0</v>
      </c>
      <c r="K61" s="82">
        <f t="shared" si="11"/>
        <v>0</v>
      </c>
      <c r="L61" s="72">
        <f>+sociometrico_2!BJ107</f>
        <v>0</v>
      </c>
      <c r="M61" s="82">
        <f t="shared" si="12"/>
        <v>0</v>
      </c>
      <c r="N61" s="72">
        <f>+sociometrico_2!BK107</f>
        <v>4</v>
      </c>
      <c r="O61" s="82">
        <f t="shared" si="13"/>
        <v>0.21052631578947367</v>
      </c>
      <c r="P61" s="72">
        <f>+sociometrico_2!BL107</f>
        <v>1</v>
      </c>
      <c r="Q61" s="82">
        <f t="shared" si="14"/>
        <v>5.2631578947368418E-2</v>
      </c>
      <c r="R61">
        <v>0.15789473684210525</v>
      </c>
      <c r="S61">
        <v>5.2631578947368418E-2</v>
      </c>
      <c r="Y61" s="94" t="s">
        <v>692</v>
      </c>
      <c r="Z61" s="95">
        <v>0</v>
      </c>
      <c r="AA61" s="95">
        <v>0</v>
      </c>
      <c r="AB61" s="95">
        <v>5.2631578947368418E-2</v>
      </c>
      <c r="AC61" s="95">
        <v>0.31578947368421051</v>
      </c>
      <c r="AD61" s="95">
        <v>0</v>
      </c>
      <c r="AE61" s="95">
        <v>0.15789473684210525</v>
      </c>
      <c r="AF61" s="95">
        <v>5.2631578947368418E-2</v>
      </c>
      <c r="AG61" s="95">
        <v>0</v>
      </c>
      <c r="AH61" s="95">
        <v>0</v>
      </c>
      <c r="AI61" s="95">
        <v>0</v>
      </c>
    </row>
    <row r="62" spans="1:35" x14ac:dyDescent="0.25">
      <c r="A62">
        <v>3</v>
      </c>
      <c r="B62" t="s">
        <v>861</v>
      </c>
      <c r="C62" t="s">
        <v>888</v>
      </c>
      <c r="D62" s="2" t="s">
        <v>696</v>
      </c>
      <c r="E62" s="72">
        <f>+sociometrico_2!BM107</f>
        <v>0</v>
      </c>
      <c r="F62" s="82">
        <f t="shared" si="10"/>
        <v>0</v>
      </c>
      <c r="G62" s="72">
        <v>0</v>
      </c>
      <c r="H62" s="91">
        <v>0</v>
      </c>
      <c r="I62" s="92">
        <v>0</v>
      </c>
      <c r="J62" s="72">
        <f>+sociometrico_2!BN107</f>
        <v>0</v>
      </c>
      <c r="K62" s="82">
        <f t="shared" si="11"/>
        <v>0</v>
      </c>
      <c r="L62" s="72">
        <f>+sociometrico_2!BO107</f>
        <v>0</v>
      </c>
      <c r="M62" s="82">
        <f t="shared" si="12"/>
        <v>0</v>
      </c>
      <c r="N62" s="72">
        <f>+sociometrico_2!BP107</f>
        <v>2</v>
      </c>
      <c r="O62" s="82">
        <f t="shared" si="13"/>
        <v>0.10526315789473684</v>
      </c>
      <c r="P62" s="72">
        <f>+sociometrico_2!BQ107</f>
        <v>0</v>
      </c>
      <c r="Q62" s="82">
        <f t="shared" si="14"/>
        <v>0</v>
      </c>
      <c r="R62">
        <v>5.2631578947368418E-2</v>
      </c>
      <c r="S62">
        <v>0.10526315789473684</v>
      </c>
      <c r="Y62" s="94" t="s">
        <v>693</v>
      </c>
      <c r="Z62" s="95">
        <v>0</v>
      </c>
      <c r="AA62" s="95">
        <v>0</v>
      </c>
      <c r="AB62" s="95">
        <v>0.10526315789473684</v>
      </c>
      <c r="AC62" s="95">
        <v>0.31578947368421051</v>
      </c>
      <c r="AD62" s="95">
        <v>0</v>
      </c>
      <c r="AE62" s="95">
        <v>0.31578947368421051</v>
      </c>
      <c r="AF62" s="95">
        <v>0</v>
      </c>
      <c r="AG62" s="95">
        <v>0</v>
      </c>
      <c r="AH62" s="95">
        <v>0</v>
      </c>
      <c r="AI62" s="95">
        <v>0</v>
      </c>
    </row>
    <row r="63" spans="1:35" x14ac:dyDescent="0.25">
      <c r="A63">
        <v>3</v>
      </c>
      <c r="B63" t="s">
        <v>861</v>
      </c>
      <c r="C63" t="s">
        <v>888</v>
      </c>
      <c r="D63" s="2" t="s">
        <v>697</v>
      </c>
      <c r="E63" s="72">
        <f>+sociometrico_2!BR107</f>
        <v>0</v>
      </c>
      <c r="F63" s="82">
        <f t="shared" si="10"/>
        <v>0</v>
      </c>
      <c r="G63" s="72">
        <v>0</v>
      </c>
      <c r="H63" s="72">
        <v>1</v>
      </c>
      <c r="I63" s="92">
        <v>1</v>
      </c>
      <c r="J63" s="72">
        <f>+sociometrico_2!BS107</f>
        <v>0</v>
      </c>
      <c r="K63" s="82">
        <f t="shared" si="11"/>
        <v>0</v>
      </c>
      <c r="L63" s="72">
        <f>+sociometrico_2!BT107</f>
        <v>0</v>
      </c>
      <c r="M63" s="82">
        <f t="shared" si="12"/>
        <v>0</v>
      </c>
      <c r="N63" s="72">
        <f>+sociometrico_2!BU107</f>
        <v>4</v>
      </c>
      <c r="O63" s="82">
        <f t="shared" si="13"/>
        <v>0.21052631578947367</v>
      </c>
      <c r="P63" s="72">
        <f>+sociometrico_2!BV107</f>
        <v>1</v>
      </c>
      <c r="Q63" s="82">
        <f t="shared" si="14"/>
        <v>5.2631578947368418E-2</v>
      </c>
      <c r="R63">
        <v>0.15789473684210525</v>
      </c>
      <c r="S63">
        <v>5.2631578947368418E-2</v>
      </c>
      <c r="Y63" s="94" t="s">
        <v>694</v>
      </c>
      <c r="Z63" s="95">
        <v>0</v>
      </c>
      <c r="AA63" s="95">
        <v>0.21052631578947367</v>
      </c>
      <c r="AB63" s="95">
        <v>0</v>
      </c>
      <c r="AC63" s="95">
        <v>0.21052631578947367</v>
      </c>
      <c r="AD63" s="95">
        <v>0.10526315789473684</v>
      </c>
      <c r="AE63" s="95">
        <v>0.15789473684210525</v>
      </c>
      <c r="AF63" s="95">
        <v>5.2631578947368418E-2</v>
      </c>
      <c r="AG63" s="95">
        <v>0</v>
      </c>
      <c r="AH63" s="95">
        <v>0</v>
      </c>
      <c r="AI63" s="95">
        <v>0</v>
      </c>
    </row>
    <row r="64" spans="1:35" x14ac:dyDescent="0.25">
      <c r="A64">
        <v>3</v>
      </c>
      <c r="B64" t="s">
        <v>861</v>
      </c>
      <c r="C64" t="s">
        <v>888</v>
      </c>
      <c r="D64" s="2" t="s">
        <v>698</v>
      </c>
      <c r="E64" s="72">
        <f>+sociometrico_2!BW107</f>
        <v>0</v>
      </c>
      <c r="F64" s="82">
        <f t="shared" si="10"/>
        <v>0</v>
      </c>
      <c r="G64" s="72">
        <v>0</v>
      </c>
      <c r="H64" s="91">
        <v>0</v>
      </c>
      <c r="I64" s="92">
        <v>2</v>
      </c>
      <c r="J64" s="72">
        <f>+sociometrico_2!BX107</f>
        <v>0</v>
      </c>
      <c r="K64" s="82">
        <f t="shared" si="11"/>
        <v>0</v>
      </c>
      <c r="L64" s="72">
        <f>+sociometrico_2!BY107</f>
        <v>0</v>
      </c>
      <c r="M64" s="82">
        <f t="shared" si="12"/>
        <v>0</v>
      </c>
      <c r="N64" s="72">
        <f>+sociometrico_2!BZ107</f>
        <v>2</v>
      </c>
      <c r="O64" s="82">
        <f t="shared" si="13"/>
        <v>0.10526315789473684</v>
      </c>
      <c r="P64" s="72">
        <f>+sociometrico_2!CA107</f>
        <v>0</v>
      </c>
      <c r="Q64" s="82">
        <f t="shared" si="14"/>
        <v>0</v>
      </c>
      <c r="R64">
        <v>0.10526315789473684</v>
      </c>
      <c r="S64">
        <v>0.10526315789473684</v>
      </c>
      <c r="Y64" s="94" t="s">
        <v>695</v>
      </c>
      <c r="Z64" s="95">
        <v>0</v>
      </c>
      <c r="AA64" s="95">
        <v>0</v>
      </c>
      <c r="AB64" s="95">
        <v>0</v>
      </c>
      <c r="AC64" s="95">
        <v>0.21052631578947367</v>
      </c>
      <c r="AD64" s="95">
        <v>5.2631578947368418E-2</v>
      </c>
      <c r="AE64" s="95">
        <v>0.15789473684210525</v>
      </c>
      <c r="AF64" s="95">
        <v>5.2631578947368418E-2</v>
      </c>
      <c r="AG64" s="95">
        <v>0</v>
      </c>
      <c r="AH64" s="95">
        <v>1</v>
      </c>
      <c r="AI64" s="95">
        <v>1</v>
      </c>
    </row>
    <row r="65" spans="1:35" x14ac:dyDescent="0.25">
      <c r="A65">
        <v>3</v>
      </c>
      <c r="B65" t="s">
        <v>861</v>
      </c>
      <c r="C65" t="s">
        <v>888</v>
      </c>
      <c r="D65" s="2" t="s">
        <v>699</v>
      </c>
      <c r="E65" s="72">
        <f>+sociometrico_2!CB107</f>
        <v>0</v>
      </c>
      <c r="F65" s="82">
        <f t="shared" si="10"/>
        <v>0</v>
      </c>
      <c r="G65" s="72">
        <v>0</v>
      </c>
      <c r="H65" s="91">
        <v>0</v>
      </c>
      <c r="I65" s="92">
        <v>1</v>
      </c>
      <c r="J65" s="72">
        <f>+sociometrico_2!CC107</f>
        <v>0</v>
      </c>
      <c r="K65" s="82">
        <f t="shared" si="11"/>
        <v>0</v>
      </c>
      <c r="L65" s="72">
        <f>+sociometrico_2!CD107</f>
        <v>0</v>
      </c>
      <c r="M65" s="82">
        <f t="shared" si="12"/>
        <v>0</v>
      </c>
      <c r="N65" s="72">
        <f>+sociometrico_2!CE107</f>
        <v>2</v>
      </c>
      <c r="O65" s="82">
        <f t="shared" si="13"/>
        <v>0.10526315789473684</v>
      </c>
      <c r="P65" s="72">
        <f>+sociometrico_2!CF107</f>
        <v>0</v>
      </c>
      <c r="Q65" s="82">
        <f t="shared" si="14"/>
        <v>0</v>
      </c>
      <c r="R65">
        <v>5.2631578947368418E-2</v>
      </c>
      <c r="S65">
        <v>0.31578947368421051</v>
      </c>
      <c r="Y65" s="94" t="s">
        <v>696</v>
      </c>
      <c r="Z65" s="95">
        <v>0</v>
      </c>
      <c r="AA65" s="95">
        <v>0</v>
      </c>
      <c r="AB65" s="95">
        <v>0</v>
      </c>
      <c r="AC65" s="95">
        <v>0.10526315789473684</v>
      </c>
      <c r="AD65" s="95">
        <v>0</v>
      </c>
      <c r="AE65" s="95">
        <v>5.2631578947368418E-2</v>
      </c>
      <c r="AF65" s="95">
        <v>0.10526315789473684</v>
      </c>
      <c r="AG65" s="95">
        <v>0</v>
      </c>
      <c r="AH65" s="95">
        <v>0</v>
      </c>
      <c r="AI65" s="95">
        <v>0</v>
      </c>
    </row>
    <row r="66" spans="1:35" x14ac:dyDescent="0.25">
      <c r="A66">
        <v>3</v>
      </c>
      <c r="B66" t="s">
        <v>861</v>
      </c>
      <c r="C66" t="s">
        <v>888</v>
      </c>
      <c r="D66" s="2" t="s">
        <v>700</v>
      </c>
      <c r="E66" s="72">
        <f>+sociometrico_2!CG107</f>
        <v>0</v>
      </c>
      <c r="F66" s="82">
        <f t="shared" si="10"/>
        <v>0</v>
      </c>
      <c r="G66" s="72">
        <v>0</v>
      </c>
      <c r="H66" s="91">
        <v>0</v>
      </c>
      <c r="I66" s="92">
        <v>0</v>
      </c>
      <c r="J66" s="72">
        <f>+sociometrico_2!CH107</f>
        <v>0</v>
      </c>
      <c r="K66" s="82">
        <f t="shared" si="11"/>
        <v>0</v>
      </c>
      <c r="L66" s="72">
        <f>+sociometrico_2!CI107</f>
        <v>4</v>
      </c>
      <c r="M66" s="82">
        <f t="shared" si="12"/>
        <v>0.21052631578947367</v>
      </c>
      <c r="N66" s="72">
        <f>+sociometrico_2!CJ107</f>
        <v>7</v>
      </c>
      <c r="O66" s="82">
        <f t="shared" si="13"/>
        <v>0.36842105263157893</v>
      </c>
      <c r="P66" s="72">
        <f>+sociometrico_2!CK107</f>
        <v>1</v>
      </c>
      <c r="Q66" s="82">
        <f t="shared" si="14"/>
        <v>5.2631578947368418E-2</v>
      </c>
      <c r="R66">
        <v>0.31578947368421051</v>
      </c>
      <c r="S66">
        <v>0</v>
      </c>
      <c r="Y66" s="94" t="s">
        <v>697</v>
      </c>
      <c r="Z66" s="95">
        <v>0</v>
      </c>
      <c r="AA66" s="95">
        <v>0</v>
      </c>
      <c r="AB66" s="95">
        <v>0</v>
      </c>
      <c r="AC66" s="95">
        <v>0.21052631578947367</v>
      </c>
      <c r="AD66" s="95">
        <v>5.2631578947368418E-2</v>
      </c>
      <c r="AE66" s="95">
        <v>0.15789473684210525</v>
      </c>
      <c r="AF66" s="95">
        <v>5.2631578947368418E-2</v>
      </c>
      <c r="AG66" s="95">
        <v>0</v>
      </c>
      <c r="AH66" s="95">
        <v>1</v>
      </c>
      <c r="AI66" s="95">
        <v>1</v>
      </c>
    </row>
    <row r="67" spans="1:35" x14ac:dyDescent="0.25">
      <c r="A67">
        <v>3</v>
      </c>
      <c r="B67" t="s">
        <v>861</v>
      </c>
      <c r="C67" t="s">
        <v>888</v>
      </c>
      <c r="D67" s="22" t="s">
        <v>701</v>
      </c>
      <c r="E67" s="72">
        <f>+sociometrico_2!CL107</f>
        <v>0</v>
      </c>
      <c r="F67" s="82">
        <f t="shared" si="10"/>
        <v>0</v>
      </c>
      <c r="G67" s="72">
        <v>0</v>
      </c>
      <c r="H67" s="91">
        <v>0</v>
      </c>
      <c r="I67" s="92">
        <v>0</v>
      </c>
      <c r="J67" s="72">
        <f>+sociometrico_2!CM107</f>
        <v>0</v>
      </c>
      <c r="K67" s="82">
        <f t="shared" si="11"/>
        <v>0</v>
      </c>
      <c r="L67" s="72">
        <f>+sociometrico_2!CN107</f>
        <v>2</v>
      </c>
      <c r="M67" s="82">
        <f t="shared" si="12"/>
        <v>0.10526315789473684</v>
      </c>
      <c r="N67" s="72">
        <f>+sociometrico_2!CO107</f>
        <v>5</v>
      </c>
      <c r="O67" s="82">
        <f t="shared" si="13"/>
        <v>0.26315789473684209</v>
      </c>
      <c r="P67" s="72">
        <f>+sociometrico_2!CP107</f>
        <v>1</v>
      </c>
      <c r="Q67" s="82">
        <f t="shared" si="14"/>
        <v>5.2631578947368418E-2</v>
      </c>
      <c r="R67">
        <v>0.15789473684210525</v>
      </c>
      <c r="S67">
        <v>0</v>
      </c>
      <c r="Y67" s="94" t="s">
        <v>698</v>
      </c>
      <c r="Z67" s="95">
        <v>0</v>
      </c>
      <c r="AA67" s="95">
        <v>0</v>
      </c>
      <c r="AB67" s="95">
        <v>0</v>
      </c>
      <c r="AC67" s="95">
        <v>0.10526315789473684</v>
      </c>
      <c r="AD67" s="95">
        <v>0</v>
      </c>
      <c r="AE67" s="95">
        <v>0.10526315789473684</v>
      </c>
      <c r="AF67" s="95">
        <v>0.10526315789473684</v>
      </c>
      <c r="AG67" s="95">
        <v>0</v>
      </c>
      <c r="AH67" s="95">
        <v>0</v>
      </c>
      <c r="AI67" s="95">
        <v>2</v>
      </c>
    </row>
    <row r="68" spans="1:35" x14ac:dyDescent="0.25">
      <c r="A68">
        <v>3</v>
      </c>
      <c r="B68" t="s">
        <v>861</v>
      </c>
      <c r="C68" t="s">
        <v>888</v>
      </c>
      <c r="D68" s="22" t="s">
        <v>702</v>
      </c>
      <c r="E68" s="72">
        <f>+sociometrico_2!CQ107</f>
        <v>0</v>
      </c>
      <c r="F68" s="82">
        <f t="shared" si="10"/>
        <v>0</v>
      </c>
      <c r="G68" s="72">
        <v>0</v>
      </c>
      <c r="H68" s="91">
        <v>0</v>
      </c>
      <c r="I68" s="92">
        <v>0</v>
      </c>
      <c r="J68" s="72">
        <f>+sociometrico_2!CR107</f>
        <v>1</v>
      </c>
      <c r="K68" s="82">
        <f t="shared" si="11"/>
        <v>5.2631578947368418E-2</v>
      </c>
      <c r="L68" s="72">
        <f>+sociometrico_2!CS107</f>
        <v>0</v>
      </c>
      <c r="M68" s="82">
        <f t="shared" si="12"/>
        <v>0</v>
      </c>
      <c r="N68" s="72">
        <f>+sociometrico_2!CT107</f>
        <v>2</v>
      </c>
      <c r="O68" s="82">
        <f t="shared" si="13"/>
        <v>0.10526315789473684</v>
      </c>
      <c r="P68" s="72">
        <f>+sociometrico_2!CU107</f>
        <v>0</v>
      </c>
      <c r="Q68" s="82">
        <f t="shared" si="14"/>
        <v>0</v>
      </c>
      <c r="R68">
        <v>5.2631578947368418E-2</v>
      </c>
      <c r="S68">
        <v>0.10526315789473684</v>
      </c>
      <c r="Y68" s="94" t="s">
        <v>699</v>
      </c>
      <c r="Z68" s="95">
        <v>0</v>
      </c>
      <c r="AA68" s="95">
        <v>0</v>
      </c>
      <c r="AB68" s="95">
        <v>0</v>
      </c>
      <c r="AC68" s="95">
        <v>0.10526315789473684</v>
      </c>
      <c r="AD68" s="95">
        <v>0</v>
      </c>
      <c r="AE68" s="95">
        <v>5.2631578947368418E-2</v>
      </c>
      <c r="AF68" s="95">
        <v>0.31578947368421051</v>
      </c>
      <c r="AG68" s="95">
        <v>0</v>
      </c>
      <c r="AH68" s="95">
        <v>0</v>
      </c>
      <c r="AI68" s="95">
        <v>1</v>
      </c>
    </row>
    <row r="69" spans="1:35" x14ac:dyDescent="0.25">
      <c r="A69">
        <v>4</v>
      </c>
      <c r="B69" t="s">
        <v>859</v>
      </c>
      <c r="C69" t="s">
        <v>887</v>
      </c>
      <c r="D69" s="76" t="s">
        <v>703</v>
      </c>
      <c r="E69" s="72">
        <f>+sociometrico_2!D142</f>
        <v>2</v>
      </c>
      <c r="F69" s="82">
        <f t="shared" ref="F69:F111" si="15">+E69/21</f>
        <v>9.5238095238095233E-2</v>
      </c>
      <c r="G69" s="93">
        <v>1</v>
      </c>
      <c r="H69" s="91">
        <v>0</v>
      </c>
      <c r="I69" s="92">
        <v>1</v>
      </c>
      <c r="J69" s="72">
        <f>+sociometrico_2!E142</f>
        <v>3</v>
      </c>
      <c r="K69" s="82">
        <f t="shared" ref="K69:K111" si="16">+J69/21</f>
        <v>0.14285714285714285</v>
      </c>
      <c r="L69" s="72">
        <f>+sociometrico_2!F142</f>
        <v>0</v>
      </c>
      <c r="M69" s="82">
        <f t="shared" ref="M69:M111" si="17">+L69/21</f>
        <v>0</v>
      </c>
      <c r="N69" s="72">
        <f>+sociometrico_2!G142</f>
        <v>5</v>
      </c>
      <c r="O69" s="82">
        <f t="shared" ref="O69:O111" si="18">+N69/21</f>
        <v>0.23809523809523808</v>
      </c>
      <c r="P69" s="72">
        <f>+sociometrico_2!H142</f>
        <v>0</v>
      </c>
      <c r="Q69" s="82">
        <f t="shared" ref="Q69:Q111" si="19">+P69/21</f>
        <v>0</v>
      </c>
      <c r="R69" s="75">
        <v>0.38095238095238093</v>
      </c>
      <c r="S69" s="75">
        <v>0</v>
      </c>
      <c r="Y69" s="94" t="s">
        <v>700</v>
      </c>
      <c r="Z69" s="95">
        <v>0</v>
      </c>
      <c r="AA69" s="95">
        <v>0</v>
      </c>
      <c r="AB69" s="95">
        <v>0.21052631578947367</v>
      </c>
      <c r="AC69" s="95">
        <v>0.36842105263157893</v>
      </c>
      <c r="AD69" s="95">
        <v>5.2631578947368418E-2</v>
      </c>
      <c r="AE69" s="95">
        <v>0.31578947368421051</v>
      </c>
      <c r="AF69" s="95">
        <v>0</v>
      </c>
      <c r="AG69" s="95">
        <v>0</v>
      </c>
      <c r="AH69" s="95">
        <v>0</v>
      </c>
      <c r="AI69" s="95">
        <v>0</v>
      </c>
    </row>
    <row r="70" spans="1:35" x14ac:dyDescent="0.25">
      <c r="A70">
        <v>4</v>
      </c>
      <c r="B70" t="s">
        <v>859</v>
      </c>
      <c r="C70" t="s">
        <v>887</v>
      </c>
      <c r="D70" s="76" t="s">
        <v>704</v>
      </c>
      <c r="E70" s="72">
        <f>+sociometrico_2!I142</f>
        <v>0</v>
      </c>
      <c r="F70" s="82">
        <f t="shared" si="15"/>
        <v>0</v>
      </c>
      <c r="G70" s="72">
        <v>0</v>
      </c>
      <c r="H70" s="91">
        <v>0</v>
      </c>
      <c r="I70" s="92">
        <v>0</v>
      </c>
      <c r="J70" s="72">
        <f>+sociometrico_2!J142</f>
        <v>7</v>
      </c>
      <c r="K70" s="82">
        <f t="shared" si="16"/>
        <v>0.33333333333333331</v>
      </c>
      <c r="L70" s="72">
        <f>+sociometrico_2!K142</f>
        <v>0</v>
      </c>
      <c r="M70" s="82">
        <f t="shared" si="17"/>
        <v>0</v>
      </c>
      <c r="N70" s="72">
        <f>+sociometrico_2!L142</f>
        <v>5</v>
      </c>
      <c r="O70" s="82">
        <f t="shared" si="18"/>
        <v>0.23809523809523808</v>
      </c>
      <c r="P70" s="72">
        <f>+sociometrico_2!M142</f>
        <v>0</v>
      </c>
      <c r="Q70" s="82">
        <f t="shared" si="19"/>
        <v>0</v>
      </c>
      <c r="R70" s="75">
        <v>4.7619047619047616E-2</v>
      </c>
      <c r="S70" s="78">
        <v>4.7619047619047616E-2</v>
      </c>
      <c r="Y70" s="94" t="s">
        <v>701</v>
      </c>
      <c r="Z70" s="95">
        <v>0</v>
      </c>
      <c r="AA70" s="95">
        <v>0</v>
      </c>
      <c r="AB70" s="95">
        <v>0.10526315789473684</v>
      </c>
      <c r="AC70" s="95">
        <v>0.26315789473684209</v>
      </c>
      <c r="AD70" s="95">
        <v>5.2631578947368418E-2</v>
      </c>
      <c r="AE70" s="95">
        <v>0.15789473684210525</v>
      </c>
      <c r="AF70" s="95">
        <v>0</v>
      </c>
      <c r="AG70" s="95">
        <v>0</v>
      </c>
      <c r="AH70" s="95">
        <v>0</v>
      </c>
      <c r="AI70" s="95">
        <v>0</v>
      </c>
    </row>
    <row r="71" spans="1:35" x14ac:dyDescent="0.25">
      <c r="A71">
        <v>4</v>
      </c>
      <c r="B71" t="s">
        <v>859</v>
      </c>
      <c r="C71" t="s">
        <v>887</v>
      </c>
      <c r="D71" s="76" t="s">
        <v>705</v>
      </c>
      <c r="E71" s="72">
        <f>+sociometrico_2!N142</f>
        <v>2</v>
      </c>
      <c r="F71" s="82">
        <f t="shared" si="15"/>
        <v>9.5238095238095233E-2</v>
      </c>
      <c r="G71" s="72">
        <v>0</v>
      </c>
      <c r="H71" s="91">
        <v>0</v>
      </c>
      <c r="I71" s="92">
        <v>1</v>
      </c>
      <c r="J71" s="72">
        <f>+sociometrico_2!O142</f>
        <v>3</v>
      </c>
      <c r="K71" s="82">
        <f t="shared" si="16"/>
        <v>0.14285714285714285</v>
      </c>
      <c r="L71" s="72">
        <f>+sociometrico_2!P142</f>
        <v>1</v>
      </c>
      <c r="M71" s="82">
        <f t="shared" si="17"/>
        <v>4.7619047619047616E-2</v>
      </c>
      <c r="N71" s="72">
        <f>+sociometrico_2!Q142</f>
        <v>4</v>
      </c>
      <c r="O71" s="82">
        <f t="shared" si="18"/>
        <v>0.19047619047619047</v>
      </c>
      <c r="P71" s="72">
        <f>+sociometrico_2!R142</f>
        <v>0</v>
      </c>
      <c r="Q71" s="82">
        <f t="shared" si="19"/>
        <v>0</v>
      </c>
      <c r="R71" s="75">
        <v>0.14285714285714285</v>
      </c>
      <c r="S71" s="78">
        <v>0.19047619047619047</v>
      </c>
      <c r="Y71" s="94" t="s">
        <v>702</v>
      </c>
      <c r="Z71" s="95">
        <v>0</v>
      </c>
      <c r="AA71" s="95">
        <v>5.2631578947368418E-2</v>
      </c>
      <c r="AB71" s="95">
        <v>0</v>
      </c>
      <c r="AC71" s="95">
        <v>0.10526315789473684</v>
      </c>
      <c r="AD71" s="95">
        <v>0</v>
      </c>
      <c r="AE71" s="95">
        <v>5.2631578947368418E-2</v>
      </c>
      <c r="AF71" s="95">
        <v>0.10526315789473684</v>
      </c>
      <c r="AG71" s="95">
        <v>0</v>
      </c>
      <c r="AH71" s="95">
        <v>0</v>
      </c>
      <c r="AI71" s="95">
        <v>0</v>
      </c>
    </row>
    <row r="72" spans="1:35" x14ac:dyDescent="0.25">
      <c r="A72">
        <v>4</v>
      </c>
      <c r="B72" t="s">
        <v>859</v>
      </c>
      <c r="C72" t="s">
        <v>887</v>
      </c>
      <c r="D72" s="76" t="s">
        <v>706</v>
      </c>
      <c r="E72" s="72">
        <f>+sociometrico_2!S142</f>
        <v>18</v>
      </c>
      <c r="F72" s="82">
        <f t="shared" si="15"/>
        <v>0.8571428571428571</v>
      </c>
      <c r="G72" s="72">
        <v>0</v>
      </c>
      <c r="H72" s="91">
        <v>0</v>
      </c>
      <c r="I72" s="92">
        <v>2</v>
      </c>
      <c r="J72" s="72">
        <f>+sociometrico_2!T142</f>
        <v>4</v>
      </c>
      <c r="K72" s="82">
        <f t="shared" si="16"/>
        <v>0.19047619047619047</v>
      </c>
      <c r="L72" s="72">
        <f>+sociometrico_2!U142</f>
        <v>2</v>
      </c>
      <c r="M72" s="82">
        <f t="shared" si="17"/>
        <v>9.5238095238095233E-2</v>
      </c>
      <c r="N72" s="72">
        <f>+sociometrico_2!V142</f>
        <v>7</v>
      </c>
      <c r="O72" s="82">
        <f t="shared" si="18"/>
        <v>0.33333333333333331</v>
      </c>
      <c r="P72" s="72">
        <f>+sociometrico_2!W142</f>
        <v>8</v>
      </c>
      <c r="Q72" s="82">
        <f t="shared" si="19"/>
        <v>0.38095238095238093</v>
      </c>
      <c r="R72" s="75">
        <v>0</v>
      </c>
      <c r="S72" s="75">
        <v>0.66666666666666663</v>
      </c>
      <c r="Y72" s="11">
        <v>4</v>
      </c>
      <c r="Z72" s="95"/>
      <c r="AA72" s="95"/>
      <c r="AB72" s="95"/>
      <c r="AC72" s="95"/>
      <c r="AD72" s="95"/>
      <c r="AE72" s="95"/>
      <c r="AF72" s="95"/>
      <c r="AG72" s="95"/>
      <c r="AH72" s="95"/>
      <c r="AI72" s="95"/>
    </row>
    <row r="73" spans="1:35" x14ac:dyDescent="0.25">
      <c r="A73">
        <v>4</v>
      </c>
      <c r="B73" t="s">
        <v>859</v>
      </c>
      <c r="C73" t="s">
        <v>887</v>
      </c>
      <c r="D73" s="76" t="s">
        <v>707</v>
      </c>
      <c r="E73" s="72">
        <f>+sociometrico_2!X142</f>
        <v>4</v>
      </c>
      <c r="F73" s="82">
        <f t="shared" si="15"/>
        <v>0.19047619047619047</v>
      </c>
      <c r="G73" s="72">
        <v>0</v>
      </c>
      <c r="H73" s="91">
        <v>0</v>
      </c>
      <c r="I73" s="92">
        <v>0</v>
      </c>
      <c r="J73" s="72">
        <f>+sociometrico_2!Y142</f>
        <v>3</v>
      </c>
      <c r="K73" s="82">
        <f t="shared" si="16"/>
        <v>0.14285714285714285</v>
      </c>
      <c r="L73" s="72">
        <f>+sociometrico_2!Z142</f>
        <v>10</v>
      </c>
      <c r="M73" s="82">
        <f t="shared" si="17"/>
        <v>0.47619047619047616</v>
      </c>
      <c r="N73" s="72">
        <f>+sociometrico_2!AA142</f>
        <v>9</v>
      </c>
      <c r="O73" s="82">
        <f t="shared" si="18"/>
        <v>0.42857142857142855</v>
      </c>
      <c r="P73" s="72">
        <f>+sociometrico_2!AB142</f>
        <v>1</v>
      </c>
      <c r="Q73" s="82">
        <f t="shared" si="19"/>
        <v>4.7619047619047616E-2</v>
      </c>
      <c r="R73" s="75">
        <v>0.23809523809523808</v>
      </c>
      <c r="S73" s="75">
        <v>4.7619047619047616E-2</v>
      </c>
      <c r="Y73" s="18" t="s">
        <v>859</v>
      </c>
      <c r="Z73" s="95"/>
      <c r="AA73" s="95"/>
      <c r="AB73" s="95"/>
      <c r="AC73" s="95"/>
      <c r="AD73" s="95"/>
      <c r="AE73" s="95"/>
      <c r="AF73" s="95"/>
      <c r="AG73" s="95"/>
      <c r="AH73" s="95"/>
      <c r="AI73" s="95"/>
    </row>
    <row r="74" spans="1:35" x14ac:dyDescent="0.25">
      <c r="A74">
        <v>4</v>
      </c>
      <c r="B74" t="s">
        <v>859</v>
      </c>
      <c r="C74" t="s">
        <v>887</v>
      </c>
      <c r="D74" s="76" t="s">
        <v>708</v>
      </c>
      <c r="E74" s="72">
        <f>+sociometrico_2!AC142</f>
        <v>2</v>
      </c>
      <c r="F74" s="82">
        <f t="shared" si="15"/>
        <v>9.5238095238095233E-2</v>
      </c>
      <c r="G74" s="72">
        <v>0</v>
      </c>
      <c r="H74" s="91">
        <v>0</v>
      </c>
      <c r="I74" s="92">
        <v>2</v>
      </c>
      <c r="J74" s="72">
        <f>+sociometrico_2!AD142</f>
        <v>3</v>
      </c>
      <c r="K74" s="82">
        <f t="shared" si="16"/>
        <v>0.14285714285714285</v>
      </c>
      <c r="L74" s="72">
        <f>+sociometrico_2!AE142</f>
        <v>0</v>
      </c>
      <c r="M74" s="82">
        <f t="shared" si="17"/>
        <v>0</v>
      </c>
      <c r="N74" s="72">
        <f>+sociometrico_2!AF142</f>
        <v>6</v>
      </c>
      <c r="O74" s="82">
        <f t="shared" si="18"/>
        <v>0.2857142857142857</v>
      </c>
      <c r="P74" s="72">
        <f>+sociometrico_2!AG142</f>
        <v>1</v>
      </c>
      <c r="Q74" s="82">
        <f t="shared" si="19"/>
        <v>4.7619047619047616E-2</v>
      </c>
      <c r="R74" s="75">
        <v>0.14285714285714285</v>
      </c>
      <c r="S74" s="75">
        <v>4.7619047619047616E-2</v>
      </c>
      <c r="Y74" s="94" t="s">
        <v>703</v>
      </c>
      <c r="Z74" s="95">
        <v>9.5238095238095233E-2</v>
      </c>
      <c r="AA74" s="95">
        <v>0.14285714285714285</v>
      </c>
      <c r="AB74" s="95">
        <v>0</v>
      </c>
      <c r="AC74" s="95">
        <v>0.23809523809523808</v>
      </c>
      <c r="AD74" s="95">
        <v>0</v>
      </c>
      <c r="AE74" s="95">
        <v>0.38095238095238093</v>
      </c>
      <c r="AF74" s="95">
        <v>0</v>
      </c>
      <c r="AG74" s="95">
        <v>1</v>
      </c>
      <c r="AH74" s="95">
        <v>0</v>
      </c>
      <c r="AI74" s="95">
        <v>1</v>
      </c>
    </row>
    <row r="75" spans="1:35" x14ac:dyDescent="0.25">
      <c r="A75">
        <v>4</v>
      </c>
      <c r="B75" t="s">
        <v>859</v>
      </c>
      <c r="C75" t="s">
        <v>887</v>
      </c>
      <c r="D75" s="76" t="s">
        <v>709</v>
      </c>
      <c r="E75" s="72">
        <f>+sociometrico_2!AH142</f>
        <v>2</v>
      </c>
      <c r="F75" s="82">
        <f t="shared" si="15"/>
        <v>9.5238095238095233E-2</v>
      </c>
      <c r="G75" s="72">
        <v>0</v>
      </c>
      <c r="H75" s="91">
        <v>0</v>
      </c>
      <c r="I75" s="92">
        <v>0</v>
      </c>
      <c r="J75" s="72">
        <f>+sociometrico_2!AI142</f>
        <v>3</v>
      </c>
      <c r="K75" s="82">
        <f t="shared" si="16"/>
        <v>0.14285714285714285</v>
      </c>
      <c r="L75" s="72">
        <f>+sociometrico_2!AJ142</f>
        <v>4</v>
      </c>
      <c r="M75" s="82">
        <f t="shared" si="17"/>
        <v>0.19047619047619047</v>
      </c>
      <c r="N75" s="72">
        <f>+sociometrico_2!AK142</f>
        <v>6</v>
      </c>
      <c r="O75" s="82">
        <f t="shared" si="18"/>
        <v>0.2857142857142857</v>
      </c>
      <c r="P75" s="72">
        <f>+sociometrico_2!AL142</f>
        <v>0</v>
      </c>
      <c r="Q75" s="82">
        <f t="shared" si="19"/>
        <v>0</v>
      </c>
      <c r="R75" s="75">
        <v>0</v>
      </c>
      <c r="S75" s="75">
        <v>0.2857142857142857</v>
      </c>
      <c r="Y75" s="94" t="s">
        <v>704</v>
      </c>
      <c r="Z75" s="95">
        <v>0</v>
      </c>
      <c r="AA75" s="95">
        <v>0.33333333333333331</v>
      </c>
      <c r="AB75" s="95">
        <v>0</v>
      </c>
      <c r="AC75" s="95">
        <v>0.23809523809523808</v>
      </c>
      <c r="AD75" s="95">
        <v>0</v>
      </c>
      <c r="AE75" s="95">
        <v>4.7619047619047616E-2</v>
      </c>
      <c r="AF75" s="95">
        <v>4.7619047619047616E-2</v>
      </c>
      <c r="AG75" s="95">
        <v>0</v>
      </c>
      <c r="AH75" s="95">
        <v>0</v>
      </c>
      <c r="AI75" s="95">
        <v>0</v>
      </c>
    </row>
    <row r="76" spans="1:35" x14ac:dyDescent="0.25">
      <c r="A76">
        <v>4</v>
      </c>
      <c r="B76" t="s">
        <v>859</v>
      </c>
      <c r="C76" t="s">
        <v>887</v>
      </c>
      <c r="D76" s="76" t="s">
        <v>710</v>
      </c>
      <c r="E76" s="72">
        <f>+sociometrico_2!AM142</f>
        <v>1</v>
      </c>
      <c r="F76" s="82">
        <f t="shared" si="15"/>
        <v>4.7619047619047616E-2</v>
      </c>
      <c r="G76" s="72">
        <v>0</v>
      </c>
      <c r="H76" s="91">
        <v>0</v>
      </c>
      <c r="I76" s="92">
        <v>0</v>
      </c>
      <c r="J76" s="72">
        <f>+sociometrico_2!AN142</f>
        <v>3</v>
      </c>
      <c r="K76" s="82">
        <f t="shared" si="16"/>
        <v>0.14285714285714285</v>
      </c>
      <c r="L76" s="72">
        <f>+sociometrico_2!AO142</f>
        <v>0</v>
      </c>
      <c r="M76" s="82">
        <f t="shared" si="17"/>
        <v>0</v>
      </c>
      <c r="N76" s="72">
        <f>+sociometrico_2!AP142</f>
        <v>6</v>
      </c>
      <c r="O76" s="82">
        <f t="shared" si="18"/>
        <v>0.2857142857142857</v>
      </c>
      <c r="P76" s="72">
        <f>+sociometrico_2!AQ142</f>
        <v>0</v>
      </c>
      <c r="Q76" s="82">
        <f t="shared" si="19"/>
        <v>0</v>
      </c>
      <c r="R76" s="75">
        <v>4.7619047619047616E-2</v>
      </c>
      <c r="S76" s="75">
        <v>9.5238095238095233E-2</v>
      </c>
      <c r="Y76" s="94" t="s">
        <v>705</v>
      </c>
      <c r="Z76" s="95">
        <v>9.5238095238095233E-2</v>
      </c>
      <c r="AA76" s="95">
        <v>0.14285714285714285</v>
      </c>
      <c r="AB76" s="95">
        <v>4.7619047619047616E-2</v>
      </c>
      <c r="AC76" s="95">
        <v>0.19047619047619047</v>
      </c>
      <c r="AD76" s="95">
        <v>0</v>
      </c>
      <c r="AE76" s="95">
        <v>0.14285714285714285</v>
      </c>
      <c r="AF76" s="95">
        <v>0.19047619047619047</v>
      </c>
      <c r="AG76" s="95">
        <v>0</v>
      </c>
      <c r="AH76" s="95">
        <v>0</v>
      </c>
      <c r="AI76" s="95">
        <v>1</v>
      </c>
    </row>
    <row r="77" spans="1:35" x14ac:dyDescent="0.25">
      <c r="A77">
        <v>4</v>
      </c>
      <c r="B77" t="s">
        <v>859</v>
      </c>
      <c r="C77" t="s">
        <v>887</v>
      </c>
      <c r="D77" s="76" t="s">
        <v>711</v>
      </c>
      <c r="E77" s="72">
        <f>+sociometrico_2!AR142</f>
        <v>1</v>
      </c>
      <c r="F77" s="82">
        <f t="shared" si="15"/>
        <v>4.7619047619047616E-2</v>
      </c>
      <c r="G77" s="72">
        <v>0</v>
      </c>
      <c r="H77" s="91">
        <v>0</v>
      </c>
      <c r="I77" s="92">
        <v>0</v>
      </c>
      <c r="J77" s="72">
        <f>+sociometrico_2!AS142</f>
        <v>3</v>
      </c>
      <c r="K77" s="82">
        <f t="shared" si="16"/>
        <v>0.14285714285714285</v>
      </c>
      <c r="L77" s="72">
        <f>+sociometrico_2!AT142</f>
        <v>6</v>
      </c>
      <c r="M77" s="82">
        <f t="shared" si="17"/>
        <v>0.2857142857142857</v>
      </c>
      <c r="N77" s="72">
        <f>+sociometrico_2!AU142</f>
        <v>8</v>
      </c>
      <c r="O77" s="82">
        <f t="shared" si="18"/>
        <v>0.38095238095238093</v>
      </c>
      <c r="P77" s="72">
        <f>+sociometrico_2!AV142</f>
        <v>0</v>
      </c>
      <c r="Q77" s="82">
        <f t="shared" si="19"/>
        <v>0</v>
      </c>
      <c r="R77" s="75">
        <v>0.23809523809523808</v>
      </c>
      <c r="S77" s="75">
        <v>0</v>
      </c>
      <c r="Y77" s="94" t="s">
        <v>706</v>
      </c>
      <c r="Z77" s="95">
        <v>0.8571428571428571</v>
      </c>
      <c r="AA77" s="95">
        <v>0.19047619047619047</v>
      </c>
      <c r="AB77" s="95">
        <v>9.5238095238095233E-2</v>
      </c>
      <c r="AC77" s="95">
        <v>0.33333333333333331</v>
      </c>
      <c r="AD77" s="95">
        <v>0.38095238095238093</v>
      </c>
      <c r="AE77" s="95">
        <v>0</v>
      </c>
      <c r="AF77" s="95">
        <v>0.66666666666666663</v>
      </c>
      <c r="AG77" s="95">
        <v>0</v>
      </c>
      <c r="AH77" s="95">
        <v>0</v>
      </c>
      <c r="AI77" s="95">
        <v>2</v>
      </c>
    </row>
    <row r="78" spans="1:35" x14ac:dyDescent="0.25">
      <c r="A78">
        <v>4</v>
      </c>
      <c r="B78" t="s">
        <v>859</v>
      </c>
      <c r="C78" t="s">
        <v>887</v>
      </c>
      <c r="D78" s="76" t="s">
        <v>712</v>
      </c>
      <c r="E78" s="72">
        <f>+sociometrico_2!AW142</f>
        <v>3</v>
      </c>
      <c r="F78" s="82">
        <f t="shared" si="15"/>
        <v>0.14285714285714285</v>
      </c>
      <c r="G78" s="72">
        <v>0</v>
      </c>
      <c r="H78" s="91">
        <v>0</v>
      </c>
      <c r="I78" s="92">
        <v>0</v>
      </c>
      <c r="J78" s="72">
        <f>+sociometrico_2!AX142</f>
        <v>3</v>
      </c>
      <c r="K78" s="82">
        <f t="shared" si="16"/>
        <v>0.14285714285714285</v>
      </c>
      <c r="L78" s="72">
        <f>+sociometrico_2!AY142</f>
        <v>1</v>
      </c>
      <c r="M78" s="82">
        <f t="shared" si="17"/>
        <v>4.7619047619047616E-2</v>
      </c>
      <c r="N78" s="72">
        <f>+sociometrico_2!AZ142</f>
        <v>7</v>
      </c>
      <c r="O78" s="82">
        <f t="shared" si="18"/>
        <v>0.33333333333333331</v>
      </c>
      <c r="P78" s="72">
        <f>+sociometrico_2!BA142</f>
        <v>0</v>
      </c>
      <c r="Q78" s="82">
        <f t="shared" si="19"/>
        <v>0</v>
      </c>
      <c r="R78" s="75">
        <v>0.2857142857142857</v>
      </c>
      <c r="S78" s="75">
        <v>0.2857142857142857</v>
      </c>
      <c r="Y78" s="94" t="s">
        <v>707</v>
      </c>
      <c r="Z78" s="95">
        <v>0.19047619047619047</v>
      </c>
      <c r="AA78" s="95">
        <v>0.14285714285714285</v>
      </c>
      <c r="AB78" s="95">
        <v>0.47619047619047616</v>
      </c>
      <c r="AC78" s="95">
        <v>0.42857142857142855</v>
      </c>
      <c r="AD78" s="95">
        <v>4.7619047619047616E-2</v>
      </c>
      <c r="AE78" s="95">
        <v>0.23809523809523808</v>
      </c>
      <c r="AF78" s="95">
        <v>4.7619047619047616E-2</v>
      </c>
      <c r="AG78" s="95">
        <v>0</v>
      </c>
      <c r="AH78" s="95">
        <v>0</v>
      </c>
      <c r="AI78" s="95">
        <v>0</v>
      </c>
    </row>
    <row r="79" spans="1:35" x14ac:dyDescent="0.25">
      <c r="A79">
        <v>4</v>
      </c>
      <c r="B79" t="s">
        <v>859</v>
      </c>
      <c r="C79" t="s">
        <v>888</v>
      </c>
      <c r="D79" s="76" t="s">
        <v>713</v>
      </c>
      <c r="E79" s="72">
        <f>+sociometrico_2!BC142</f>
        <v>0</v>
      </c>
      <c r="F79" s="82">
        <f t="shared" si="15"/>
        <v>0</v>
      </c>
      <c r="G79" s="72">
        <v>0</v>
      </c>
      <c r="H79" s="91">
        <v>0</v>
      </c>
      <c r="I79" s="92">
        <v>0</v>
      </c>
      <c r="J79" s="72">
        <f>+sociometrico_2!BD142</f>
        <v>4</v>
      </c>
      <c r="K79" s="82">
        <f t="shared" si="16"/>
        <v>0.19047619047619047</v>
      </c>
      <c r="L79" s="72">
        <f>+sociometrico_2!BE142</f>
        <v>1</v>
      </c>
      <c r="M79" s="82">
        <f t="shared" si="17"/>
        <v>4.7619047619047616E-2</v>
      </c>
      <c r="N79" s="72">
        <f>+sociometrico_2!BF142</f>
        <v>7</v>
      </c>
      <c r="O79" s="82">
        <f t="shared" si="18"/>
        <v>0.33333333333333331</v>
      </c>
      <c r="P79" s="72">
        <f>+sociometrico_2!BG142</f>
        <v>0</v>
      </c>
      <c r="Q79" s="82">
        <f t="shared" si="19"/>
        <v>0</v>
      </c>
      <c r="R79" s="75">
        <v>0.14285714285714285</v>
      </c>
      <c r="S79" s="75">
        <v>4.7619047619047616E-2</v>
      </c>
      <c r="Y79" s="94" t="s">
        <v>708</v>
      </c>
      <c r="Z79" s="95">
        <v>9.5238095238095233E-2</v>
      </c>
      <c r="AA79" s="95">
        <v>0.14285714285714285</v>
      </c>
      <c r="AB79" s="95">
        <v>0</v>
      </c>
      <c r="AC79" s="95">
        <v>0.2857142857142857</v>
      </c>
      <c r="AD79" s="95">
        <v>4.7619047619047616E-2</v>
      </c>
      <c r="AE79" s="95">
        <v>0.14285714285714285</v>
      </c>
      <c r="AF79" s="95">
        <v>4.7619047619047616E-2</v>
      </c>
      <c r="AG79" s="95">
        <v>0</v>
      </c>
      <c r="AH79" s="95">
        <v>0</v>
      </c>
      <c r="AI79" s="95">
        <v>2</v>
      </c>
    </row>
    <row r="80" spans="1:35" x14ac:dyDescent="0.25">
      <c r="A80">
        <v>4</v>
      </c>
      <c r="B80" t="s">
        <v>859</v>
      </c>
      <c r="C80" t="s">
        <v>888</v>
      </c>
      <c r="D80" s="76" t="s">
        <v>714</v>
      </c>
      <c r="E80" s="72">
        <f>+sociometrico_2!BH142</f>
        <v>0</v>
      </c>
      <c r="F80" s="82">
        <f t="shared" si="15"/>
        <v>0</v>
      </c>
      <c r="G80" s="72">
        <v>0</v>
      </c>
      <c r="H80" s="91">
        <v>0</v>
      </c>
      <c r="I80" s="92">
        <v>2</v>
      </c>
      <c r="J80" s="72">
        <f>+sociometrico_2!BI142</f>
        <v>5</v>
      </c>
      <c r="K80" s="82">
        <f t="shared" si="16"/>
        <v>0.23809523809523808</v>
      </c>
      <c r="L80" s="72">
        <f>+sociometrico_2!BJ142</f>
        <v>0</v>
      </c>
      <c r="M80" s="82">
        <f t="shared" si="17"/>
        <v>0</v>
      </c>
      <c r="N80" s="72">
        <f>+sociometrico_2!BK142</f>
        <v>5</v>
      </c>
      <c r="O80" s="82">
        <f t="shared" si="18"/>
        <v>0.23809523809523808</v>
      </c>
      <c r="P80" s="72">
        <f>+sociometrico_2!BL142</f>
        <v>2</v>
      </c>
      <c r="Q80" s="82">
        <f t="shared" si="19"/>
        <v>9.5238095238095233E-2</v>
      </c>
      <c r="R80" s="75">
        <v>0.19047619047619047</v>
      </c>
      <c r="S80" s="75">
        <v>4.7619047619047616E-2</v>
      </c>
      <c r="Y80" s="94" t="s">
        <v>709</v>
      </c>
      <c r="Z80" s="95">
        <v>9.5238095238095233E-2</v>
      </c>
      <c r="AA80" s="95">
        <v>0.14285714285714285</v>
      </c>
      <c r="AB80" s="95">
        <v>0.19047619047619047</v>
      </c>
      <c r="AC80" s="95">
        <v>0.2857142857142857</v>
      </c>
      <c r="AD80" s="95">
        <v>0</v>
      </c>
      <c r="AE80" s="95">
        <v>0</v>
      </c>
      <c r="AF80" s="95">
        <v>0.2857142857142857</v>
      </c>
      <c r="AG80" s="95">
        <v>0</v>
      </c>
      <c r="AH80" s="95">
        <v>0</v>
      </c>
      <c r="AI80" s="95">
        <v>0</v>
      </c>
    </row>
    <row r="81" spans="1:35" x14ac:dyDescent="0.25">
      <c r="A81">
        <v>4</v>
      </c>
      <c r="B81" t="s">
        <v>859</v>
      </c>
      <c r="C81" t="s">
        <v>888</v>
      </c>
      <c r="D81" s="76" t="s">
        <v>715</v>
      </c>
      <c r="E81" s="72">
        <f>+sociometrico_2!BM142</f>
        <v>0</v>
      </c>
      <c r="F81" s="82">
        <f t="shared" si="15"/>
        <v>0</v>
      </c>
      <c r="G81" s="72">
        <v>0</v>
      </c>
      <c r="H81" s="72">
        <v>1</v>
      </c>
      <c r="I81" s="92">
        <v>1</v>
      </c>
      <c r="J81" s="72">
        <f>+sociometrico_2!BN142</f>
        <v>12</v>
      </c>
      <c r="K81" s="82">
        <f t="shared" si="16"/>
        <v>0.5714285714285714</v>
      </c>
      <c r="L81" s="72">
        <f>+sociometrico_2!BO142</f>
        <v>0</v>
      </c>
      <c r="M81" s="82">
        <f t="shared" si="17"/>
        <v>0</v>
      </c>
      <c r="N81" s="72">
        <f>+sociometrico_2!BP142</f>
        <v>5</v>
      </c>
      <c r="O81" s="82">
        <f t="shared" si="18"/>
        <v>0.23809523809523808</v>
      </c>
      <c r="P81" s="72">
        <f>+sociometrico_2!BQ142</f>
        <v>3</v>
      </c>
      <c r="Q81" s="82">
        <f t="shared" si="19"/>
        <v>0.14285714285714285</v>
      </c>
      <c r="R81" s="75">
        <v>9.5238095238095233E-2</v>
      </c>
      <c r="S81" s="75">
        <v>0.14285714285714285</v>
      </c>
      <c r="Y81" s="94" t="s">
        <v>710</v>
      </c>
      <c r="Z81" s="95">
        <v>4.7619047619047616E-2</v>
      </c>
      <c r="AA81" s="95">
        <v>0.14285714285714285</v>
      </c>
      <c r="AB81" s="95">
        <v>0</v>
      </c>
      <c r="AC81" s="95">
        <v>0.2857142857142857</v>
      </c>
      <c r="AD81" s="95">
        <v>0</v>
      </c>
      <c r="AE81" s="95">
        <v>4.7619047619047616E-2</v>
      </c>
      <c r="AF81" s="95">
        <v>9.5238095238095233E-2</v>
      </c>
      <c r="AG81" s="95">
        <v>0</v>
      </c>
      <c r="AH81" s="95">
        <v>0</v>
      </c>
      <c r="AI81" s="95">
        <v>0</v>
      </c>
    </row>
    <row r="82" spans="1:35" x14ac:dyDescent="0.25">
      <c r="A82">
        <v>4</v>
      </c>
      <c r="B82" t="s">
        <v>859</v>
      </c>
      <c r="C82" t="s">
        <v>888</v>
      </c>
      <c r="D82" s="76" t="s">
        <v>716</v>
      </c>
      <c r="E82" s="72">
        <f>+sociometrico_2!BR142</f>
        <v>0</v>
      </c>
      <c r="F82" s="82">
        <f t="shared" si="15"/>
        <v>0</v>
      </c>
      <c r="G82" s="72">
        <v>0</v>
      </c>
      <c r="H82" s="91">
        <v>0</v>
      </c>
      <c r="I82" s="92">
        <v>0</v>
      </c>
      <c r="J82" s="72">
        <f>+sociometrico_2!BS142</f>
        <v>5</v>
      </c>
      <c r="K82" s="82">
        <f t="shared" si="16"/>
        <v>0.23809523809523808</v>
      </c>
      <c r="L82" s="72">
        <f>+sociometrico_2!BT142</f>
        <v>1</v>
      </c>
      <c r="M82" s="82">
        <f t="shared" si="17"/>
        <v>4.7619047619047616E-2</v>
      </c>
      <c r="N82" s="72">
        <f>+sociometrico_2!BU142</f>
        <v>5</v>
      </c>
      <c r="O82" s="82">
        <f t="shared" si="18"/>
        <v>0.23809523809523808</v>
      </c>
      <c r="P82" s="72">
        <f>+sociometrico_2!BV142</f>
        <v>1</v>
      </c>
      <c r="Q82" s="82">
        <f t="shared" si="19"/>
        <v>4.7619047619047616E-2</v>
      </c>
      <c r="R82" s="75">
        <v>0.14285714285714285</v>
      </c>
      <c r="S82" s="75">
        <v>4.7619047619047616E-2</v>
      </c>
      <c r="Y82" s="94" t="s">
        <v>711</v>
      </c>
      <c r="Z82" s="95">
        <v>4.7619047619047616E-2</v>
      </c>
      <c r="AA82" s="95">
        <v>0.14285714285714285</v>
      </c>
      <c r="AB82" s="95">
        <v>0.2857142857142857</v>
      </c>
      <c r="AC82" s="95">
        <v>0.38095238095238093</v>
      </c>
      <c r="AD82" s="95">
        <v>0</v>
      </c>
      <c r="AE82" s="95">
        <v>0.23809523809523808</v>
      </c>
      <c r="AF82" s="95">
        <v>0</v>
      </c>
      <c r="AG82" s="95">
        <v>0</v>
      </c>
      <c r="AH82" s="95">
        <v>0</v>
      </c>
      <c r="AI82" s="95">
        <v>0</v>
      </c>
    </row>
    <row r="83" spans="1:35" x14ac:dyDescent="0.25">
      <c r="A83">
        <v>4</v>
      </c>
      <c r="B83" t="s">
        <v>859</v>
      </c>
      <c r="C83" t="s">
        <v>888</v>
      </c>
      <c r="D83" s="76" t="s">
        <v>717</v>
      </c>
      <c r="E83" s="72">
        <f>+sociometrico_2!BW142</f>
        <v>0</v>
      </c>
      <c r="F83" s="82">
        <f t="shared" si="15"/>
        <v>0</v>
      </c>
      <c r="G83" s="72">
        <v>0</v>
      </c>
      <c r="H83" s="91">
        <v>0</v>
      </c>
      <c r="I83" s="92">
        <v>0</v>
      </c>
      <c r="J83" s="72">
        <f>+sociometrico_2!BX142</f>
        <v>3</v>
      </c>
      <c r="K83" s="82">
        <f t="shared" si="16"/>
        <v>0.14285714285714285</v>
      </c>
      <c r="L83" s="72">
        <f>+sociometrico_2!BY142</f>
        <v>2</v>
      </c>
      <c r="M83" s="82">
        <f t="shared" si="17"/>
        <v>9.5238095238095233E-2</v>
      </c>
      <c r="N83" s="72">
        <f>+sociometrico_2!BZ142</f>
        <v>4</v>
      </c>
      <c r="O83" s="82">
        <f t="shared" si="18"/>
        <v>0.19047619047619047</v>
      </c>
      <c r="P83" s="72">
        <f>+sociometrico_2!CA142</f>
        <v>1</v>
      </c>
      <c r="Q83" s="82">
        <f t="shared" si="19"/>
        <v>4.7619047619047616E-2</v>
      </c>
      <c r="R83" s="75">
        <v>9.5238095238095233E-2</v>
      </c>
      <c r="S83" s="75">
        <v>0.33333333333333331</v>
      </c>
      <c r="Y83" s="94" t="s">
        <v>712</v>
      </c>
      <c r="Z83" s="95">
        <v>0.14285714285714285</v>
      </c>
      <c r="AA83" s="95">
        <v>0.14285714285714285</v>
      </c>
      <c r="AB83" s="95">
        <v>4.7619047619047616E-2</v>
      </c>
      <c r="AC83" s="95">
        <v>0.33333333333333331</v>
      </c>
      <c r="AD83" s="95">
        <v>0</v>
      </c>
      <c r="AE83" s="95">
        <v>0.2857142857142857</v>
      </c>
      <c r="AF83" s="95">
        <v>0.2857142857142857</v>
      </c>
      <c r="AG83" s="95">
        <v>0</v>
      </c>
      <c r="AH83" s="95">
        <v>0</v>
      </c>
      <c r="AI83" s="95">
        <v>0</v>
      </c>
    </row>
    <row r="84" spans="1:35" x14ac:dyDescent="0.25">
      <c r="A84">
        <v>4</v>
      </c>
      <c r="B84" t="s">
        <v>859</v>
      </c>
      <c r="C84" t="s">
        <v>888</v>
      </c>
      <c r="D84" s="76" t="s">
        <v>718</v>
      </c>
      <c r="E84" s="72">
        <f>+sociometrico_2!CB142</f>
        <v>0</v>
      </c>
      <c r="F84" s="82">
        <f t="shared" si="15"/>
        <v>0</v>
      </c>
      <c r="G84" s="72">
        <v>0</v>
      </c>
      <c r="H84" s="91">
        <v>0</v>
      </c>
      <c r="I84" s="92">
        <v>2</v>
      </c>
      <c r="J84" s="72">
        <f>+sociometrico_2!CC142</f>
        <v>3</v>
      </c>
      <c r="K84" s="82">
        <f t="shared" si="16"/>
        <v>0.14285714285714285</v>
      </c>
      <c r="L84" s="72">
        <f>+sociometrico_2!CD142</f>
        <v>0</v>
      </c>
      <c r="M84" s="82">
        <f t="shared" si="17"/>
        <v>0</v>
      </c>
      <c r="N84" s="72">
        <f>+sociometrico_2!CE142</f>
        <v>8</v>
      </c>
      <c r="O84" s="82">
        <f t="shared" si="18"/>
        <v>0.38095238095238093</v>
      </c>
      <c r="P84" s="72">
        <f>+sociometrico_2!CF142</f>
        <v>0</v>
      </c>
      <c r="Q84" s="82">
        <f t="shared" si="19"/>
        <v>0</v>
      </c>
      <c r="R84" s="75">
        <v>0.23809523809523808</v>
      </c>
      <c r="S84" s="75">
        <v>0</v>
      </c>
      <c r="Y84" s="94" t="s">
        <v>713</v>
      </c>
      <c r="Z84" s="95">
        <v>0</v>
      </c>
      <c r="AA84" s="95">
        <v>0.19047619047619047</v>
      </c>
      <c r="AB84" s="95">
        <v>4.7619047619047616E-2</v>
      </c>
      <c r="AC84" s="95">
        <v>0.33333333333333331</v>
      </c>
      <c r="AD84" s="95">
        <v>0</v>
      </c>
      <c r="AE84" s="95">
        <v>0.14285714285714285</v>
      </c>
      <c r="AF84" s="95">
        <v>4.7619047619047616E-2</v>
      </c>
      <c r="AG84" s="95">
        <v>0</v>
      </c>
      <c r="AH84" s="95">
        <v>0</v>
      </c>
      <c r="AI84" s="95">
        <v>0</v>
      </c>
    </row>
    <row r="85" spans="1:35" x14ac:dyDescent="0.25">
      <c r="A85">
        <v>4</v>
      </c>
      <c r="B85" t="s">
        <v>859</v>
      </c>
      <c r="C85" t="s">
        <v>888</v>
      </c>
      <c r="D85" s="76" t="s">
        <v>719</v>
      </c>
      <c r="E85" s="72">
        <f>+sociometrico_2!CG142</f>
        <v>0</v>
      </c>
      <c r="F85" s="82">
        <f t="shared" si="15"/>
        <v>0</v>
      </c>
      <c r="G85" s="72">
        <v>0</v>
      </c>
      <c r="H85" s="91">
        <v>0</v>
      </c>
      <c r="I85" s="92">
        <v>0</v>
      </c>
      <c r="J85" s="72">
        <f>+sociometrico_2!CH142</f>
        <v>5</v>
      </c>
      <c r="K85" s="82">
        <f t="shared" si="16"/>
        <v>0.23809523809523808</v>
      </c>
      <c r="L85" s="72">
        <f>+sociometrico_2!CI142</f>
        <v>1</v>
      </c>
      <c r="M85" s="82">
        <f t="shared" si="17"/>
        <v>4.7619047619047616E-2</v>
      </c>
      <c r="N85" s="72">
        <f>+sociometrico_2!CJ142</f>
        <v>4</v>
      </c>
      <c r="O85" s="82">
        <f t="shared" si="18"/>
        <v>0.19047619047619047</v>
      </c>
      <c r="P85" s="72">
        <f>+sociometrico_2!CK142</f>
        <v>0</v>
      </c>
      <c r="Q85" s="82">
        <f t="shared" si="19"/>
        <v>0</v>
      </c>
      <c r="R85" s="75">
        <v>4.7619047619047616E-2</v>
      </c>
      <c r="S85" s="75">
        <v>0.19047619047619047</v>
      </c>
      <c r="Y85" s="94" t="s">
        <v>714</v>
      </c>
      <c r="Z85" s="95">
        <v>0</v>
      </c>
      <c r="AA85" s="95">
        <v>0.23809523809523808</v>
      </c>
      <c r="AB85" s="95">
        <v>0</v>
      </c>
      <c r="AC85" s="95">
        <v>0.23809523809523808</v>
      </c>
      <c r="AD85" s="95">
        <v>9.5238095238095233E-2</v>
      </c>
      <c r="AE85" s="95">
        <v>0.19047619047619047</v>
      </c>
      <c r="AF85" s="95">
        <v>4.7619047619047616E-2</v>
      </c>
      <c r="AG85" s="95">
        <v>0</v>
      </c>
      <c r="AH85" s="95">
        <v>0</v>
      </c>
      <c r="AI85" s="95">
        <v>2</v>
      </c>
    </row>
    <row r="86" spans="1:35" x14ac:dyDescent="0.25">
      <c r="A86">
        <v>4</v>
      </c>
      <c r="B86" t="s">
        <v>859</v>
      </c>
      <c r="C86" t="s">
        <v>888</v>
      </c>
      <c r="D86" s="76" t="s">
        <v>720</v>
      </c>
      <c r="E86" s="72">
        <f>+sociometrico_2!CL142</f>
        <v>0</v>
      </c>
      <c r="F86" s="82">
        <f t="shared" si="15"/>
        <v>0</v>
      </c>
      <c r="G86" s="72">
        <v>0</v>
      </c>
      <c r="H86" s="91">
        <v>0</v>
      </c>
      <c r="I86" s="92">
        <v>1</v>
      </c>
      <c r="J86" s="72">
        <f>+sociometrico_2!CM142</f>
        <v>3</v>
      </c>
      <c r="K86" s="82">
        <f t="shared" si="16"/>
        <v>0.14285714285714285</v>
      </c>
      <c r="L86" s="72">
        <f>+sociometrico_2!CN142</f>
        <v>1</v>
      </c>
      <c r="M86" s="82">
        <f t="shared" si="17"/>
        <v>4.7619047619047616E-2</v>
      </c>
      <c r="N86" s="72">
        <f>+sociometrico_2!CO142</f>
        <v>7</v>
      </c>
      <c r="O86" s="82">
        <f t="shared" si="18"/>
        <v>0.33333333333333331</v>
      </c>
      <c r="P86" s="72">
        <f>+sociometrico_2!CP142</f>
        <v>1</v>
      </c>
      <c r="Q86" s="82">
        <f t="shared" si="19"/>
        <v>4.7619047619047616E-2</v>
      </c>
      <c r="R86" s="75">
        <v>0.19047619047619047</v>
      </c>
      <c r="S86" s="75">
        <v>4.7619047619047616E-2</v>
      </c>
      <c r="Y86" s="94" t="s">
        <v>715</v>
      </c>
      <c r="Z86" s="95">
        <v>0</v>
      </c>
      <c r="AA86" s="95">
        <v>0.5714285714285714</v>
      </c>
      <c r="AB86" s="95">
        <v>0</v>
      </c>
      <c r="AC86" s="95">
        <v>0.23809523809523808</v>
      </c>
      <c r="AD86" s="95">
        <v>0.14285714285714285</v>
      </c>
      <c r="AE86" s="95">
        <v>9.5238095238095233E-2</v>
      </c>
      <c r="AF86" s="95">
        <v>0.14285714285714285</v>
      </c>
      <c r="AG86" s="95">
        <v>0</v>
      </c>
      <c r="AH86" s="95">
        <v>1</v>
      </c>
      <c r="AI86" s="95">
        <v>1</v>
      </c>
    </row>
    <row r="87" spans="1:35" x14ac:dyDescent="0.25">
      <c r="A87">
        <v>4</v>
      </c>
      <c r="B87" t="s">
        <v>859</v>
      </c>
      <c r="C87" t="s">
        <v>888</v>
      </c>
      <c r="D87" s="76" t="s">
        <v>721</v>
      </c>
      <c r="E87" s="72">
        <f>+sociometrico_2!CQ142</f>
        <v>1</v>
      </c>
      <c r="F87" s="82">
        <f t="shared" si="15"/>
        <v>4.7619047619047616E-2</v>
      </c>
      <c r="G87" s="72">
        <v>0</v>
      </c>
      <c r="H87" s="91">
        <v>0</v>
      </c>
      <c r="I87" s="92">
        <v>0</v>
      </c>
      <c r="J87" s="72">
        <f>+sociometrico_2!CR142</f>
        <v>3</v>
      </c>
      <c r="K87" s="82">
        <f t="shared" si="16"/>
        <v>0.14285714285714285</v>
      </c>
      <c r="L87" s="72">
        <f>+sociometrico_2!CS142</f>
        <v>12</v>
      </c>
      <c r="M87" s="82">
        <f t="shared" si="17"/>
        <v>0.5714285714285714</v>
      </c>
      <c r="N87" s="72">
        <f>+sociometrico_2!CT142</f>
        <v>9</v>
      </c>
      <c r="O87" s="82">
        <f t="shared" si="18"/>
        <v>0.42857142857142855</v>
      </c>
      <c r="P87" s="72">
        <f>+sociometrico_2!CU142</f>
        <v>0</v>
      </c>
      <c r="Q87" s="82">
        <f t="shared" si="19"/>
        <v>0</v>
      </c>
      <c r="R87" s="75">
        <v>0.23809523809523808</v>
      </c>
      <c r="S87" s="75">
        <v>0.14285714285714285</v>
      </c>
      <c r="Y87" s="94" t="s">
        <v>716</v>
      </c>
      <c r="Z87" s="95">
        <v>0</v>
      </c>
      <c r="AA87" s="95">
        <v>0.23809523809523808</v>
      </c>
      <c r="AB87" s="95">
        <v>4.7619047619047616E-2</v>
      </c>
      <c r="AC87" s="95">
        <v>0.23809523809523808</v>
      </c>
      <c r="AD87" s="95">
        <v>4.7619047619047616E-2</v>
      </c>
      <c r="AE87" s="95">
        <v>0.14285714285714285</v>
      </c>
      <c r="AF87" s="95">
        <v>4.7619047619047616E-2</v>
      </c>
      <c r="AG87" s="95">
        <v>0</v>
      </c>
      <c r="AH87" s="95">
        <v>0</v>
      </c>
      <c r="AI87" s="95">
        <v>0</v>
      </c>
    </row>
    <row r="88" spans="1:35" x14ac:dyDescent="0.25">
      <c r="A88">
        <v>4</v>
      </c>
      <c r="B88" t="s">
        <v>859</v>
      </c>
      <c r="C88" t="s">
        <v>888</v>
      </c>
      <c r="D88" s="76" t="s">
        <v>722</v>
      </c>
      <c r="E88" s="72">
        <f>+sociometrico_2!CV142</f>
        <v>0</v>
      </c>
      <c r="F88" s="82">
        <f t="shared" si="15"/>
        <v>0</v>
      </c>
      <c r="G88" s="72">
        <v>0</v>
      </c>
      <c r="H88" s="91">
        <v>0</v>
      </c>
      <c r="I88" s="92">
        <v>0</v>
      </c>
      <c r="J88" s="72">
        <f>+sociometrico_2!CW142</f>
        <v>3</v>
      </c>
      <c r="K88" s="82">
        <f t="shared" si="16"/>
        <v>0.14285714285714285</v>
      </c>
      <c r="L88" s="72">
        <f>+sociometrico_2!CX142</f>
        <v>0</v>
      </c>
      <c r="M88" s="82">
        <f t="shared" si="17"/>
        <v>0</v>
      </c>
      <c r="N88" s="72">
        <f>+sociometrico_2!CY142</f>
        <v>7</v>
      </c>
      <c r="O88" s="82">
        <f t="shared" si="18"/>
        <v>0.33333333333333331</v>
      </c>
      <c r="P88" s="72">
        <f>+sociometrico_2!CZ142</f>
        <v>0</v>
      </c>
      <c r="Q88" s="82">
        <f t="shared" si="19"/>
        <v>0</v>
      </c>
      <c r="R88" s="75">
        <v>0.19047619047619047</v>
      </c>
      <c r="S88" s="75">
        <v>4.7619047619047616E-2</v>
      </c>
      <c r="Y88" s="94" t="s">
        <v>717</v>
      </c>
      <c r="Z88" s="95">
        <v>0</v>
      </c>
      <c r="AA88" s="95">
        <v>0.14285714285714285</v>
      </c>
      <c r="AB88" s="95">
        <v>9.5238095238095233E-2</v>
      </c>
      <c r="AC88" s="95">
        <v>0.19047619047619047</v>
      </c>
      <c r="AD88" s="95">
        <v>4.7619047619047616E-2</v>
      </c>
      <c r="AE88" s="95">
        <v>9.5238095238095233E-2</v>
      </c>
      <c r="AF88" s="95">
        <v>0.33333333333333331</v>
      </c>
      <c r="AG88" s="95">
        <v>0</v>
      </c>
      <c r="AH88" s="95">
        <v>0</v>
      </c>
      <c r="AI88" s="95">
        <v>0</v>
      </c>
    </row>
    <row r="89" spans="1:35" x14ac:dyDescent="0.25">
      <c r="A89">
        <v>4</v>
      </c>
      <c r="B89" t="s">
        <v>859</v>
      </c>
      <c r="C89" t="s">
        <v>888</v>
      </c>
      <c r="D89" s="77" t="s">
        <v>723</v>
      </c>
      <c r="E89" s="72">
        <f>+sociometrico_2!DA142</f>
        <v>0</v>
      </c>
      <c r="F89" s="82">
        <f t="shared" si="15"/>
        <v>0</v>
      </c>
      <c r="G89" s="72">
        <v>0</v>
      </c>
      <c r="H89" s="72">
        <v>1</v>
      </c>
      <c r="I89" s="92">
        <v>1</v>
      </c>
      <c r="J89" s="72">
        <f>+sociometrico_2!DB142</f>
        <v>3</v>
      </c>
      <c r="K89" s="82">
        <f t="shared" si="16"/>
        <v>0.14285714285714285</v>
      </c>
      <c r="L89" s="72">
        <f>+sociometrico_2!DC142</f>
        <v>0</v>
      </c>
      <c r="M89" s="82">
        <f t="shared" si="17"/>
        <v>0</v>
      </c>
      <c r="N89" s="72">
        <f>+sociometrico_2!DD142</f>
        <v>7</v>
      </c>
      <c r="O89" s="82">
        <f t="shared" si="18"/>
        <v>0.33333333333333331</v>
      </c>
      <c r="P89" s="72">
        <f>+sociometrico_2!DE142</f>
        <v>0</v>
      </c>
      <c r="Q89" s="82">
        <f t="shared" si="19"/>
        <v>0</v>
      </c>
      <c r="R89" s="75">
        <v>0.2857142857142857</v>
      </c>
      <c r="S89" s="75">
        <v>0</v>
      </c>
      <c r="Y89" s="94" t="s">
        <v>718</v>
      </c>
      <c r="Z89" s="95">
        <v>0</v>
      </c>
      <c r="AA89" s="95">
        <v>0.14285714285714285</v>
      </c>
      <c r="AB89" s="95">
        <v>0</v>
      </c>
      <c r="AC89" s="95">
        <v>0.38095238095238093</v>
      </c>
      <c r="AD89" s="95">
        <v>0</v>
      </c>
      <c r="AE89" s="95">
        <v>0.23809523809523808</v>
      </c>
      <c r="AF89" s="95">
        <v>0</v>
      </c>
      <c r="AG89" s="95">
        <v>0</v>
      </c>
      <c r="AH89" s="95">
        <v>0</v>
      </c>
      <c r="AI89" s="95">
        <v>2</v>
      </c>
    </row>
    <row r="90" spans="1:35" x14ac:dyDescent="0.25">
      <c r="A90">
        <v>4</v>
      </c>
      <c r="B90" t="s">
        <v>860</v>
      </c>
      <c r="C90" t="s">
        <v>887</v>
      </c>
      <c r="D90" s="76" t="s">
        <v>724</v>
      </c>
      <c r="E90" s="72">
        <f>+sociometrico_2!D177</f>
        <v>0</v>
      </c>
      <c r="F90" s="82">
        <f t="shared" si="15"/>
        <v>0</v>
      </c>
      <c r="G90" s="72">
        <v>0</v>
      </c>
      <c r="H90" s="91">
        <v>0</v>
      </c>
      <c r="I90" s="92">
        <v>2</v>
      </c>
      <c r="J90" s="72">
        <f>+sociometrico_2!E177</f>
        <v>4</v>
      </c>
      <c r="K90" s="82">
        <f t="shared" si="16"/>
        <v>0.19047619047619047</v>
      </c>
      <c r="L90" s="72">
        <f>+sociometrico_2!F177</f>
        <v>2</v>
      </c>
      <c r="M90" s="82">
        <f t="shared" si="17"/>
        <v>9.5238095238095233E-2</v>
      </c>
      <c r="N90" s="72">
        <f>+sociometrico_2!G177</f>
        <v>7</v>
      </c>
      <c r="O90" s="82">
        <f t="shared" si="18"/>
        <v>0.33333333333333331</v>
      </c>
      <c r="P90" s="72">
        <f>+sociometrico_2!H177</f>
        <v>0</v>
      </c>
      <c r="Q90" s="82">
        <f t="shared" si="19"/>
        <v>0</v>
      </c>
      <c r="R90" s="75">
        <v>0</v>
      </c>
      <c r="S90" s="78">
        <v>0</v>
      </c>
      <c r="Y90" s="94" t="s">
        <v>719</v>
      </c>
      <c r="Z90" s="95">
        <v>0</v>
      </c>
      <c r="AA90" s="95">
        <v>0.23809523809523808</v>
      </c>
      <c r="AB90" s="95">
        <v>4.7619047619047616E-2</v>
      </c>
      <c r="AC90" s="95">
        <v>0.19047619047619047</v>
      </c>
      <c r="AD90" s="95">
        <v>0</v>
      </c>
      <c r="AE90" s="95">
        <v>4.7619047619047616E-2</v>
      </c>
      <c r="AF90" s="95">
        <v>0.19047619047619047</v>
      </c>
      <c r="AG90" s="95">
        <v>0</v>
      </c>
      <c r="AH90" s="95">
        <v>0</v>
      </c>
      <c r="AI90" s="95">
        <v>0</v>
      </c>
    </row>
    <row r="91" spans="1:35" x14ac:dyDescent="0.25">
      <c r="A91">
        <v>4</v>
      </c>
      <c r="B91" t="s">
        <v>860</v>
      </c>
      <c r="C91" t="s">
        <v>887</v>
      </c>
      <c r="D91" s="76" t="s">
        <v>725</v>
      </c>
      <c r="E91" s="72">
        <f>+sociometrico_2!I177</f>
        <v>0</v>
      </c>
      <c r="F91" s="82">
        <f t="shared" si="15"/>
        <v>0</v>
      </c>
      <c r="G91" s="72">
        <v>0</v>
      </c>
      <c r="H91" s="91">
        <v>0</v>
      </c>
      <c r="I91" s="92">
        <v>2</v>
      </c>
      <c r="J91" s="72">
        <f>+sociometrico_2!J177</f>
        <v>4</v>
      </c>
      <c r="K91" s="82">
        <f t="shared" si="16"/>
        <v>0.19047619047619047</v>
      </c>
      <c r="L91" s="72">
        <f>+sociometrico_2!K177</f>
        <v>5</v>
      </c>
      <c r="M91" s="82">
        <f t="shared" si="17"/>
        <v>0.23809523809523808</v>
      </c>
      <c r="N91" s="72">
        <f>+sociometrico_2!L177</f>
        <v>6</v>
      </c>
      <c r="O91" s="82">
        <f t="shared" si="18"/>
        <v>0.2857142857142857</v>
      </c>
      <c r="P91" s="72">
        <f>+sociometrico_2!M177</f>
        <v>0</v>
      </c>
      <c r="Q91" s="82">
        <f t="shared" si="19"/>
        <v>0</v>
      </c>
      <c r="R91" s="75">
        <v>0.42857142857142855</v>
      </c>
      <c r="S91" s="75">
        <v>0</v>
      </c>
      <c r="Y91" s="94" t="s">
        <v>720</v>
      </c>
      <c r="Z91" s="95">
        <v>0</v>
      </c>
      <c r="AA91" s="95">
        <v>0.14285714285714285</v>
      </c>
      <c r="AB91" s="95">
        <v>4.7619047619047616E-2</v>
      </c>
      <c r="AC91" s="95">
        <v>0.33333333333333331</v>
      </c>
      <c r="AD91" s="95">
        <v>4.7619047619047616E-2</v>
      </c>
      <c r="AE91" s="95">
        <v>0.19047619047619047</v>
      </c>
      <c r="AF91" s="95">
        <v>4.7619047619047616E-2</v>
      </c>
      <c r="AG91" s="95">
        <v>0</v>
      </c>
      <c r="AH91" s="95">
        <v>0</v>
      </c>
      <c r="AI91" s="95">
        <v>1</v>
      </c>
    </row>
    <row r="92" spans="1:35" x14ac:dyDescent="0.25">
      <c r="A92">
        <v>4</v>
      </c>
      <c r="B92" t="s">
        <v>860</v>
      </c>
      <c r="C92" t="s">
        <v>887</v>
      </c>
      <c r="D92" s="76" t="s">
        <v>726</v>
      </c>
      <c r="E92" s="72">
        <f>+sociometrico_2!N177</f>
        <v>1</v>
      </c>
      <c r="F92" s="82">
        <f t="shared" si="15"/>
        <v>4.7619047619047616E-2</v>
      </c>
      <c r="G92" s="72">
        <v>1</v>
      </c>
      <c r="H92" s="91">
        <v>0</v>
      </c>
      <c r="I92" s="92">
        <v>1</v>
      </c>
      <c r="J92" s="72">
        <f>+sociometrico_2!O177</f>
        <v>4</v>
      </c>
      <c r="K92" s="82">
        <f t="shared" si="16"/>
        <v>0.19047619047619047</v>
      </c>
      <c r="L92" s="72">
        <f>+sociometrico_2!P177</f>
        <v>3</v>
      </c>
      <c r="M92" s="82">
        <f t="shared" si="17"/>
        <v>0.14285714285714285</v>
      </c>
      <c r="N92" s="72">
        <f>+sociometrico_2!Q177</f>
        <v>9</v>
      </c>
      <c r="O92" s="82">
        <f t="shared" si="18"/>
        <v>0.42857142857142855</v>
      </c>
      <c r="P92" s="72">
        <f>+sociometrico_2!R177</f>
        <v>0</v>
      </c>
      <c r="Q92" s="82">
        <f t="shared" si="19"/>
        <v>0</v>
      </c>
      <c r="R92" s="75">
        <v>0</v>
      </c>
      <c r="S92" s="75">
        <v>0.14285714285714285</v>
      </c>
      <c r="Y92" s="94" t="s">
        <v>721</v>
      </c>
      <c r="Z92" s="95">
        <v>4.7619047619047616E-2</v>
      </c>
      <c r="AA92" s="95">
        <v>0.14285714285714285</v>
      </c>
      <c r="AB92" s="95">
        <v>0.5714285714285714</v>
      </c>
      <c r="AC92" s="95">
        <v>0.42857142857142855</v>
      </c>
      <c r="AD92" s="95">
        <v>0</v>
      </c>
      <c r="AE92" s="95">
        <v>0.23809523809523808</v>
      </c>
      <c r="AF92" s="95">
        <v>0.14285714285714285</v>
      </c>
      <c r="AG92" s="95">
        <v>0</v>
      </c>
      <c r="AH92" s="95">
        <v>0</v>
      </c>
      <c r="AI92" s="95">
        <v>0</v>
      </c>
    </row>
    <row r="93" spans="1:35" x14ac:dyDescent="0.25">
      <c r="A93">
        <v>4</v>
      </c>
      <c r="B93" t="s">
        <v>860</v>
      </c>
      <c r="C93" t="s">
        <v>887</v>
      </c>
      <c r="D93" s="76" t="s">
        <v>727</v>
      </c>
      <c r="E93" s="72">
        <f>+sociometrico_2!S177</f>
        <v>0</v>
      </c>
      <c r="F93" s="82">
        <f t="shared" si="15"/>
        <v>0</v>
      </c>
      <c r="G93" s="72">
        <v>0</v>
      </c>
      <c r="H93" s="91">
        <v>0</v>
      </c>
      <c r="I93" s="92">
        <v>2</v>
      </c>
      <c r="J93" s="72">
        <f>+sociometrico_2!T177</f>
        <v>5</v>
      </c>
      <c r="K93" s="82">
        <f t="shared" si="16"/>
        <v>0.23809523809523808</v>
      </c>
      <c r="L93" s="72">
        <f>+sociometrico_2!U177</f>
        <v>2</v>
      </c>
      <c r="M93" s="82">
        <f t="shared" si="17"/>
        <v>9.5238095238095233E-2</v>
      </c>
      <c r="N93" s="72">
        <f>+sociometrico_2!V177</f>
        <v>6</v>
      </c>
      <c r="O93" s="82">
        <f t="shared" si="18"/>
        <v>0.2857142857142857</v>
      </c>
      <c r="P93" s="72">
        <f>+sociometrico_2!W177</f>
        <v>2</v>
      </c>
      <c r="Q93" s="82">
        <f t="shared" si="19"/>
        <v>9.5238095238095233E-2</v>
      </c>
      <c r="R93" s="75">
        <v>0</v>
      </c>
      <c r="S93" s="75">
        <v>0.23809523809523808</v>
      </c>
      <c r="Y93" s="94" t="s">
        <v>722</v>
      </c>
      <c r="Z93" s="95">
        <v>0</v>
      </c>
      <c r="AA93" s="95">
        <v>0.14285714285714285</v>
      </c>
      <c r="AB93" s="95">
        <v>0</v>
      </c>
      <c r="AC93" s="95">
        <v>0.33333333333333331</v>
      </c>
      <c r="AD93" s="95">
        <v>0</v>
      </c>
      <c r="AE93" s="95">
        <v>0.19047619047619047</v>
      </c>
      <c r="AF93" s="95">
        <v>4.7619047619047616E-2</v>
      </c>
      <c r="AG93" s="95">
        <v>0</v>
      </c>
      <c r="AH93" s="95">
        <v>0</v>
      </c>
      <c r="AI93" s="95">
        <v>0</v>
      </c>
    </row>
    <row r="94" spans="1:35" x14ac:dyDescent="0.25">
      <c r="A94">
        <v>4</v>
      </c>
      <c r="B94" t="s">
        <v>860</v>
      </c>
      <c r="C94" t="s">
        <v>887</v>
      </c>
      <c r="D94" s="76" t="s">
        <v>728</v>
      </c>
      <c r="E94" s="72">
        <f>+sociometrico_2!X177</f>
        <v>0</v>
      </c>
      <c r="F94" s="82">
        <f t="shared" si="15"/>
        <v>0</v>
      </c>
      <c r="G94" s="72">
        <v>0</v>
      </c>
      <c r="H94" s="91">
        <v>0</v>
      </c>
      <c r="I94" s="92">
        <v>0</v>
      </c>
      <c r="J94" s="72">
        <f>+sociometrico_2!Y177</f>
        <v>4</v>
      </c>
      <c r="K94" s="82">
        <f t="shared" si="16"/>
        <v>0.19047619047619047</v>
      </c>
      <c r="L94" s="72">
        <f>+sociometrico_2!Z177</f>
        <v>2</v>
      </c>
      <c r="M94" s="82">
        <f t="shared" si="17"/>
        <v>9.5238095238095233E-2</v>
      </c>
      <c r="N94" s="72">
        <f>+sociometrico_2!AA177</f>
        <v>6</v>
      </c>
      <c r="O94" s="82">
        <f t="shared" si="18"/>
        <v>0.2857142857142857</v>
      </c>
      <c r="P94" s="72">
        <f>+sociometrico_2!AB177</f>
        <v>1</v>
      </c>
      <c r="Q94" s="82">
        <f t="shared" si="19"/>
        <v>4.7619047619047616E-2</v>
      </c>
      <c r="R94" s="75">
        <v>4.7619047619047616E-2</v>
      </c>
      <c r="S94" s="75">
        <v>0.2857142857142857</v>
      </c>
      <c r="Y94" s="94" t="s">
        <v>723</v>
      </c>
      <c r="Z94" s="95">
        <v>0</v>
      </c>
      <c r="AA94" s="95">
        <v>0.14285714285714285</v>
      </c>
      <c r="AB94" s="95">
        <v>0</v>
      </c>
      <c r="AC94" s="95">
        <v>0.33333333333333331</v>
      </c>
      <c r="AD94" s="95">
        <v>0</v>
      </c>
      <c r="AE94" s="95">
        <v>0.2857142857142857</v>
      </c>
      <c r="AF94" s="95">
        <v>0</v>
      </c>
      <c r="AG94" s="95">
        <v>0</v>
      </c>
      <c r="AH94" s="95">
        <v>1</v>
      </c>
      <c r="AI94" s="95">
        <v>1</v>
      </c>
    </row>
    <row r="95" spans="1:35" x14ac:dyDescent="0.25">
      <c r="A95">
        <v>4</v>
      </c>
      <c r="B95" t="s">
        <v>860</v>
      </c>
      <c r="C95" t="s">
        <v>887</v>
      </c>
      <c r="D95" s="76" t="s">
        <v>729</v>
      </c>
      <c r="E95" s="72">
        <f>+sociometrico_2!AC177</f>
        <v>6</v>
      </c>
      <c r="F95" s="82">
        <f t="shared" si="15"/>
        <v>0.2857142857142857</v>
      </c>
      <c r="G95" s="72">
        <v>0</v>
      </c>
      <c r="H95" s="91">
        <v>0</v>
      </c>
      <c r="I95" s="92">
        <v>0</v>
      </c>
      <c r="J95" s="72">
        <f>+sociometrico_2!AD177</f>
        <v>4</v>
      </c>
      <c r="K95" s="82">
        <f t="shared" si="16"/>
        <v>0.19047619047619047</v>
      </c>
      <c r="L95" s="72">
        <f>+sociometrico_2!AE177</f>
        <v>2</v>
      </c>
      <c r="M95" s="82">
        <f t="shared" si="17"/>
        <v>9.5238095238095233E-2</v>
      </c>
      <c r="N95" s="72">
        <f>+sociometrico_2!AF177</f>
        <v>6</v>
      </c>
      <c r="O95" s="82">
        <f t="shared" si="18"/>
        <v>0.2857142857142857</v>
      </c>
      <c r="P95" s="72">
        <f>+sociometrico_2!AG177</f>
        <v>0</v>
      </c>
      <c r="Q95" s="82">
        <f t="shared" si="19"/>
        <v>0</v>
      </c>
      <c r="R95" s="75">
        <v>0.23809523809523808</v>
      </c>
      <c r="S95" s="75">
        <v>9.5238095238095233E-2</v>
      </c>
      <c r="Y95" s="18" t="s">
        <v>860</v>
      </c>
      <c r="Z95" s="95"/>
      <c r="AA95" s="95"/>
      <c r="AB95" s="95"/>
      <c r="AC95" s="95"/>
      <c r="AD95" s="95"/>
      <c r="AE95" s="95"/>
      <c r="AF95" s="95"/>
      <c r="AG95" s="95"/>
      <c r="AH95" s="95"/>
      <c r="AI95" s="95"/>
    </row>
    <row r="96" spans="1:35" x14ac:dyDescent="0.25">
      <c r="A96">
        <v>4</v>
      </c>
      <c r="B96" t="s">
        <v>860</v>
      </c>
      <c r="C96" t="s">
        <v>887</v>
      </c>
      <c r="D96" s="76" t="s">
        <v>730</v>
      </c>
      <c r="E96" s="72">
        <f>+sociometrico_2!AH177</f>
        <v>1</v>
      </c>
      <c r="F96" s="82">
        <f t="shared" si="15"/>
        <v>4.7619047619047616E-2</v>
      </c>
      <c r="G96" s="72">
        <v>0</v>
      </c>
      <c r="H96" s="91">
        <v>0</v>
      </c>
      <c r="I96" s="92">
        <v>0</v>
      </c>
      <c r="J96" s="72">
        <f>+sociometrico_2!AI177</f>
        <v>4</v>
      </c>
      <c r="K96" s="82">
        <f t="shared" si="16"/>
        <v>0.19047619047619047</v>
      </c>
      <c r="L96" s="72">
        <f>+sociometrico_2!AJ177</f>
        <v>2</v>
      </c>
      <c r="M96" s="82">
        <f t="shared" si="17"/>
        <v>9.5238095238095233E-2</v>
      </c>
      <c r="N96" s="72">
        <f>+sociometrico_2!AK177</f>
        <v>6</v>
      </c>
      <c r="O96" s="82">
        <f t="shared" si="18"/>
        <v>0.2857142857142857</v>
      </c>
      <c r="P96" s="72">
        <f>+sociometrico_2!AL177</f>
        <v>0</v>
      </c>
      <c r="Q96" s="82">
        <f t="shared" si="19"/>
        <v>0</v>
      </c>
      <c r="R96" s="75">
        <v>9.5238095238095233E-2</v>
      </c>
      <c r="S96" s="75">
        <v>4.7619047619047616E-2</v>
      </c>
      <c r="Y96" s="94" t="s">
        <v>724</v>
      </c>
      <c r="Z96" s="95">
        <v>0</v>
      </c>
      <c r="AA96" s="95">
        <v>0.19047619047619047</v>
      </c>
      <c r="AB96" s="95">
        <v>9.5238095238095233E-2</v>
      </c>
      <c r="AC96" s="95">
        <v>0.33333333333333331</v>
      </c>
      <c r="AD96" s="95">
        <v>0</v>
      </c>
      <c r="AE96" s="95">
        <v>0</v>
      </c>
      <c r="AF96" s="95">
        <v>0</v>
      </c>
      <c r="AG96" s="95">
        <v>0</v>
      </c>
      <c r="AH96" s="95">
        <v>0</v>
      </c>
      <c r="AI96" s="95">
        <v>2</v>
      </c>
    </row>
    <row r="97" spans="1:35" x14ac:dyDescent="0.25">
      <c r="A97">
        <v>4</v>
      </c>
      <c r="B97" t="s">
        <v>860</v>
      </c>
      <c r="C97" t="s">
        <v>887</v>
      </c>
      <c r="D97" s="76" t="s">
        <v>731</v>
      </c>
      <c r="E97" s="72">
        <f>+sociometrico_2!AM177</f>
        <v>3</v>
      </c>
      <c r="F97" s="82">
        <f t="shared" si="15"/>
        <v>0.14285714285714285</v>
      </c>
      <c r="G97" s="72">
        <v>0</v>
      </c>
      <c r="H97" s="91">
        <v>0</v>
      </c>
      <c r="I97" s="92">
        <v>1</v>
      </c>
      <c r="J97" s="72">
        <f>+sociometrico_2!AN177</f>
        <v>4</v>
      </c>
      <c r="K97" s="82">
        <f t="shared" si="16"/>
        <v>0.19047619047619047</v>
      </c>
      <c r="L97" s="72">
        <f>+sociometrico_2!AO177</f>
        <v>5</v>
      </c>
      <c r="M97" s="82">
        <f t="shared" si="17"/>
        <v>0.23809523809523808</v>
      </c>
      <c r="N97" s="72">
        <f>+sociometrico_2!AP177</f>
        <v>6</v>
      </c>
      <c r="O97" s="82">
        <f t="shared" si="18"/>
        <v>0.2857142857142857</v>
      </c>
      <c r="P97" s="72">
        <f>+sociometrico_2!AQ177</f>
        <v>0</v>
      </c>
      <c r="Q97" s="82">
        <f t="shared" si="19"/>
        <v>0</v>
      </c>
      <c r="R97" s="75">
        <v>0.2857142857142857</v>
      </c>
      <c r="S97" s="75">
        <v>4.7619047619047616E-2</v>
      </c>
      <c r="Y97" s="94" t="s">
        <v>725</v>
      </c>
      <c r="Z97" s="95">
        <v>0</v>
      </c>
      <c r="AA97" s="95">
        <v>0.19047619047619047</v>
      </c>
      <c r="AB97" s="95">
        <v>0.23809523809523808</v>
      </c>
      <c r="AC97" s="95">
        <v>0.2857142857142857</v>
      </c>
      <c r="AD97" s="95">
        <v>0</v>
      </c>
      <c r="AE97" s="95">
        <v>0.42857142857142855</v>
      </c>
      <c r="AF97" s="95">
        <v>0</v>
      </c>
      <c r="AG97" s="95">
        <v>0</v>
      </c>
      <c r="AH97" s="95">
        <v>0</v>
      </c>
      <c r="AI97" s="95">
        <v>2</v>
      </c>
    </row>
    <row r="98" spans="1:35" x14ac:dyDescent="0.25">
      <c r="A98">
        <v>4</v>
      </c>
      <c r="B98" t="s">
        <v>860</v>
      </c>
      <c r="C98" t="s">
        <v>887</v>
      </c>
      <c r="D98" s="76" t="s">
        <v>732</v>
      </c>
      <c r="E98" s="72">
        <f>+sociometrico_2!AR177</f>
        <v>2</v>
      </c>
      <c r="F98" s="82">
        <f t="shared" si="15"/>
        <v>9.5238095238095233E-2</v>
      </c>
      <c r="G98" s="72">
        <v>1</v>
      </c>
      <c r="H98" s="91">
        <v>0</v>
      </c>
      <c r="I98" s="92">
        <v>1</v>
      </c>
      <c r="J98" s="72">
        <f>+sociometrico_2!AS177</f>
        <v>4</v>
      </c>
      <c r="K98" s="82">
        <f t="shared" si="16"/>
        <v>0.19047619047619047</v>
      </c>
      <c r="L98" s="72">
        <f>+sociometrico_2!AT177</f>
        <v>2</v>
      </c>
      <c r="M98" s="82">
        <f t="shared" si="17"/>
        <v>9.5238095238095233E-2</v>
      </c>
      <c r="N98" s="72">
        <f>+sociometrico_2!AU177</f>
        <v>6</v>
      </c>
      <c r="O98" s="82">
        <f t="shared" si="18"/>
        <v>0.2857142857142857</v>
      </c>
      <c r="P98" s="72">
        <f>+sociometrico_2!AV177</f>
        <v>0</v>
      </c>
      <c r="Q98" s="82">
        <f t="shared" si="19"/>
        <v>0</v>
      </c>
      <c r="R98" s="75">
        <v>0.14285714285714285</v>
      </c>
      <c r="S98" s="75">
        <v>9.5238095238095233E-2</v>
      </c>
      <c r="Y98" s="94" t="s">
        <v>726</v>
      </c>
      <c r="Z98" s="95">
        <v>4.7619047619047616E-2</v>
      </c>
      <c r="AA98" s="95">
        <v>0.19047619047619047</v>
      </c>
      <c r="AB98" s="95">
        <v>0.14285714285714285</v>
      </c>
      <c r="AC98" s="95">
        <v>0.42857142857142855</v>
      </c>
      <c r="AD98" s="95">
        <v>0</v>
      </c>
      <c r="AE98" s="95">
        <v>0</v>
      </c>
      <c r="AF98" s="95">
        <v>0.14285714285714285</v>
      </c>
      <c r="AG98" s="95">
        <v>1</v>
      </c>
      <c r="AH98" s="95">
        <v>0</v>
      </c>
      <c r="AI98" s="95">
        <v>1</v>
      </c>
    </row>
    <row r="99" spans="1:35" x14ac:dyDescent="0.25">
      <c r="A99">
        <v>4</v>
      </c>
      <c r="B99" t="s">
        <v>860</v>
      </c>
      <c r="C99" t="s">
        <v>887</v>
      </c>
      <c r="D99" s="76" t="s">
        <v>750</v>
      </c>
      <c r="E99" s="72">
        <f>+sociometrico_2!AW177</f>
        <v>0</v>
      </c>
      <c r="F99" s="82">
        <f t="shared" si="15"/>
        <v>0</v>
      </c>
      <c r="G99" s="72">
        <v>0</v>
      </c>
      <c r="H99" s="91">
        <v>0</v>
      </c>
      <c r="I99" s="92">
        <v>2</v>
      </c>
      <c r="J99" s="72">
        <f>+sociometrico_2!AX177</f>
        <v>6</v>
      </c>
      <c r="K99" s="82">
        <f t="shared" si="16"/>
        <v>0.2857142857142857</v>
      </c>
      <c r="L99" s="72">
        <f>+sociometrico_2!AY177</f>
        <v>3</v>
      </c>
      <c r="M99" s="82">
        <f t="shared" si="17"/>
        <v>0.14285714285714285</v>
      </c>
      <c r="N99" s="72">
        <f>+sociometrico_2!AZ177</f>
        <v>7</v>
      </c>
      <c r="O99" s="82">
        <f t="shared" si="18"/>
        <v>0.33333333333333331</v>
      </c>
      <c r="P99" s="72">
        <f>+sociometrico_2!BA177</f>
        <v>0</v>
      </c>
      <c r="Q99" s="82">
        <f t="shared" si="19"/>
        <v>0</v>
      </c>
      <c r="R99" s="75">
        <v>0</v>
      </c>
      <c r="S99" s="75">
        <v>0.38095238095238093</v>
      </c>
      <c r="Y99" s="94" t="s">
        <v>727</v>
      </c>
      <c r="Z99" s="95">
        <v>0</v>
      </c>
      <c r="AA99" s="95">
        <v>0.23809523809523808</v>
      </c>
      <c r="AB99" s="95">
        <v>9.5238095238095233E-2</v>
      </c>
      <c r="AC99" s="95">
        <v>0.2857142857142857</v>
      </c>
      <c r="AD99" s="95">
        <v>9.5238095238095233E-2</v>
      </c>
      <c r="AE99" s="95">
        <v>0</v>
      </c>
      <c r="AF99" s="95">
        <v>0.23809523809523808</v>
      </c>
      <c r="AG99" s="95">
        <v>0</v>
      </c>
      <c r="AH99" s="95">
        <v>0</v>
      </c>
      <c r="AI99" s="95">
        <v>2</v>
      </c>
    </row>
    <row r="100" spans="1:35" x14ac:dyDescent="0.25">
      <c r="A100">
        <v>4</v>
      </c>
      <c r="B100" t="s">
        <v>860</v>
      </c>
      <c r="C100" t="s">
        <v>888</v>
      </c>
      <c r="D100" s="76" t="s">
        <v>733</v>
      </c>
      <c r="E100" s="72">
        <f>+sociometrico_2!BC177</f>
        <v>0</v>
      </c>
      <c r="F100" s="82">
        <f t="shared" si="15"/>
        <v>0</v>
      </c>
      <c r="G100" s="72">
        <v>0</v>
      </c>
      <c r="H100" s="91">
        <v>0</v>
      </c>
      <c r="I100" s="92">
        <v>0</v>
      </c>
      <c r="J100" s="72">
        <f>+sociometrico_2!BD177</f>
        <v>4</v>
      </c>
      <c r="K100" s="82">
        <f t="shared" si="16"/>
        <v>0.19047619047619047</v>
      </c>
      <c r="L100" s="72">
        <f>+sociometrico_2!BE177</f>
        <v>3</v>
      </c>
      <c r="M100" s="82">
        <f t="shared" si="17"/>
        <v>0.14285714285714285</v>
      </c>
      <c r="N100" s="72">
        <f>+sociometrico_2!BF177</f>
        <v>8</v>
      </c>
      <c r="O100" s="82">
        <f t="shared" si="18"/>
        <v>0.38095238095238093</v>
      </c>
      <c r="P100" s="72">
        <f>+sociometrico_2!BG177</f>
        <v>0</v>
      </c>
      <c r="Q100" s="82">
        <f t="shared" si="19"/>
        <v>0</v>
      </c>
      <c r="R100" s="75">
        <v>0</v>
      </c>
      <c r="S100" s="75">
        <v>0</v>
      </c>
      <c r="Y100" s="94" t="s">
        <v>728</v>
      </c>
      <c r="Z100" s="95">
        <v>0</v>
      </c>
      <c r="AA100" s="95">
        <v>0.19047619047619047</v>
      </c>
      <c r="AB100" s="95">
        <v>9.5238095238095233E-2</v>
      </c>
      <c r="AC100" s="95">
        <v>0.2857142857142857</v>
      </c>
      <c r="AD100" s="95">
        <v>4.7619047619047616E-2</v>
      </c>
      <c r="AE100" s="95">
        <v>4.7619047619047616E-2</v>
      </c>
      <c r="AF100" s="95">
        <v>0.2857142857142857</v>
      </c>
      <c r="AG100" s="95">
        <v>0</v>
      </c>
      <c r="AH100" s="95">
        <v>0</v>
      </c>
      <c r="AI100" s="95">
        <v>0</v>
      </c>
    </row>
    <row r="101" spans="1:35" x14ac:dyDescent="0.25">
      <c r="A101">
        <v>4</v>
      </c>
      <c r="B101" t="s">
        <v>860</v>
      </c>
      <c r="C101" t="s">
        <v>888</v>
      </c>
      <c r="D101" s="76" t="s">
        <v>734</v>
      </c>
      <c r="E101" s="72">
        <f>+sociometrico_2!BH177</f>
        <v>1</v>
      </c>
      <c r="F101" s="82">
        <f t="shared" si="15"/>
        <v>4.7619047619047616E-2</v>
      </c>
      <c r="G101" s="72">
        <v>0</v>
      </c>
      <c r="H101" s="91">
        <v>0</v>
      </c>
      <c r="I101" s="92">
        <v>0</v>
      </c>
      <c r="J101" s="72">
        <f>+sociometrico_2!BI177</f>
        <v>4</v>
      </c>
      <c r="K101" s="82">
        <f t="shared" si="16"/>
        <v>0.19047619047619047</v>
      </c>
      <c r="L101" s="72">
        <f>+sociometrico_2!BJ177</f>
        <v>4</v>
      </c>
      <c r="M101" s="82">
        <f t="shared" si="17"/>
        <v>0.19047619047619047</v>
      </c>
      <c r="N101" s="72">
        <f>+sociometrico_2!BK177</f>
        <v>10</v>
      </c>
      <c r="O101" s="82">
        <f t="shared" si="18"/>
        <v>0.47619047619047616</v>
      </c>
      <c r="P101" s="72">
        <f>+sociometrico_2!BL177</f>
        <v>0</v>
      </c>
      <c r="Q101" s="82">
        <f t="shared" si="19"/>
        <v>0</v>
      </c>
      <c r="R101" s="75">
        <v>4.7619047619047616E-2</v>
      </c>
      <c r="S101" s="75">
        <v>0</v>
      </c>
      <c r="Y101" s="94" t="s">
        <v>729</v>
      </c>
      <c r="Z101" s="95">
        <v>0.2857142857142857</v>
      </c>
      <c r="AA101" s="95">
        <v>0.19047619047619047</v>
      </c>
      <c r="AB101" s="95">
        <v>9.5238095238095233E-2</v>
      </c>
      <c r="AC101" s="95">
        <v>0.2857142857142857</v>
      </c>
      <c r="AD101" s="95">
        <v>0</v>
      </c>
      <c r="AE101" s="95">
        <v>0.23809523809523808</v>
      </c>
      <c r="AF101" s="95">
        <v>9.5238095238095233E-2</v>
      </c>
      <c r="AG101" s="95">
        <v>0</v>
      </c>
      <c r="AH101" s="95">
        <v>0</v>
      </c>
      <c r="AI101" s="95">
        <v>0</v>
      </c>
    </row>
    <row r="102" spans="1:35" x14ac:dyDescent="0.25">
      <c r="A102">
        <v>4</v>
      </c>
      <c r="B102" t="s">
        <v>860</v>
      </c>
      <c r="C102" t="s">
        <v>888</v>
      </c>
      <c r="D102" s="76" t="s">
        <v>735</v>
      </c>
      <c r="E102" s="72">
        <f>+sociometrico_2!BM177</f>
        <v>0</v>
      </c>
      <c r="F102" s="82">
        <f t="shared" si="15"/>
        <v>0</v>
      </c>
      <c r="G102" s="72">
        <v>0</v>
      </c>
      <c r="H102" s="91">
        <v>0</v>
      </c>
      <c r="I102" s="72">
        <v>0</v>
      </c>
      <c r="J102" s="72">
        <f>+sociometrico_2!BN177</f>
        <v>4</v>
      </c>
      <c r="K102" s="82">
        <f t="shared" si="16"/>
        <v>0.19047619047619047</v>
      </c>
      <c r="L102" s="72">
        <f>+sociometrico_2!BO177</f>
        <v>8</v>
      </c>
      <c r="M102" s="82">
        <f t="shared" si="17"/>
        <v>0.38095238095238093</v>
      </c>
      <c r="N102" s="72">
        <f>+sociometrico_2!BP177</f>
        <v>9</v>
      </c>
      <c r="O102" s="82">
        <f t="shared" si="18"/>
        <v>0.42857142857142855</v>
      </c>
      <c r="P102" s="72">
        <f>+sociometrico_2!BQ177</f>
        <v>0</v>
      </c>
      <c r="Q102" s="82">
        <f t="shared" si="19"/>
        <v>0</v>
      </c>
      <c r="R102" s="75">
        <v>0.2857142857142857</v>
      </c>
      <c r="S102" s="75">
        <v>9.5238095238095233E-2</v>
      </c>
      <c r="Y102" s="94" t="s">
        <v>730</v>
      </c>
      <c r="Z102" s="95">
        <v>4.7619047619047616E-2</v>
      </c>
      <c r="AA102" s="95">
        <v>0.19047619047619047</v>
      </c>
      <c r="AB102" s="95">
        <v>9.5238095238095233E-2</v>
      </c>
      <c r="AC102" s="95">
        <v>0.2857142857142857</v>
      </c>
      <c r="AD102" s="95">
        <v>0</v>
      </c>
      <c r="AE102" s="95">
        <v>9.5238095238095233E-2</v>
      </c>
      <c r="AF102" s="95">
        <v>4.7619047619047616E-2</v>
      </c>
      <c r="AG102" s="95">
        <v>0</v>
      </c>
      <c r="AH102" s="95">
        <v>0</v>
      </c>
      <c r="AI102" s="95">
        <v>0</v>
      </c>
    </row>
    <row r="103" spans="1:35" x14ac:dyDescent="0.25">
      <c r="A103">
        <v>4</v>
      </c>
      <c r="B103" t="s">
        <v>860</v>
      </c>
      <c r="C103" t="s">
        <v>888</v>
      </c>
      <c r="D103" s="76" t="s">
        <v>736</v>
      </c>
      <c r="E103" s="72">
        <f>+sociometrico_2!BR177</f>
        <v>1</v>
      </c>
      <c r="F103" s="82">
        <f t="shared" si="15"/>
        <v>4.7619047619047616E-2</v>
      </c>
      <c r="G103" s="72">
        <v>0</v>
      </c>
      <c r="H103" s="91">
        <v>0</v>
      </c>
      <c r="I103" s="72">
        <v>0</v>
      </c>
      <c r="J103" s="72">
        <f>+sociometrico_2!BS177</f>
        <v>4</v>
      </c>
      <c r="K103" s="82">
        <f t="shared" si="16"/>
        <v>0.19047619047619047</v>
      </c>
      <c r="L103" s="72">
        <f>+sociometrico_2!BT177</f>
        <v>6</v>
      </c>
      <c r="M103" s="82">
        <f t="shared" si="17"/>
        <v>0.2857142857142857</v>
      </c>
      <c r="N103" s="72">
        <f>+sociometrico_2!BU177</f>
        <v>6</v>
      </c>
      <c r="O103" s="82">
        <f t="shared" si="18"/>
        <v>0.2857142857142857</v>
      </c>
      <c r="P103" s="72">
        <f>+sociometrico_2!BV177</f>
        <v>0</v>
      </c>
      <c r="Q103" s="82">
        <f t="shared" si="19"/>
        <v>0</v>
      </c>
      <c r="R103" s="75">
        <v>0.2857142857142857</v>
      </c>
      <c r="S103" s="75">
        <v>0</v>
      </c>
      <c r="Y103" s="94" t="s">
        <v>731</v>
      </c>
      <c r="Z103" s="95">
        <v>0.14285714285714285</v>
      </c>
      <c r="AA103" s="95">
        <v>0.19047619047619047</v>
      </c>
      <c r="AB103" s="95">
        <v>0.23809523809523808</v>
      </c>
      <c r="AC103" s="95">
        <v>0.2857142857142857</v>
      </c>
      <c r="AD103" s="95">
        <v>0</v>
      </c>
      <c r="AE103" s="95">
        <v>0.2857142857142857</v>
      </c>
      <c r="AF103" s="95">
        <v>4.7619047619047616E-2</v>
      </c>
      <c r="AG103" s="95">
        <v>0</v>
      </c>
      <c r="AH103" s="95">
        <v>0</v>
      </c>
      <c r="AI103" s="95">
        <v>1</v>
      </c>
    </row>
    <row r="104" spans="1:35" x14ac:dyDescent="0.25">
      <c r="A104">
        <v>4</v>
      </c>
      <c r="B104" t="s">
        <v>860</v>
      </c>
      <c r="C104" t="s">
        <v>888</v>
      </c>
      <c r="D104" s="76" t="s">
        <v>737</v>
      </c>
      <c r="E104" s="72">
        <f>+sociometrico_2!BW177</f>
        <v>0</v>
      </c>
      <c r="F104" s="82">
        <f t="shared" si="15"/>
        <v>0</v>
      </c>
      <c r="G104" s="72">
        <v>0</v>
      </c>
      <c r="H104" s="91">
        <v>0</v>
      </c>
      <c r="I104" s="72">
        <v>0</v>
      </c>
      <c r="J104" s="72">
        <f>+sociometrico_2!BX177</f>
        <v>5</v>
      </c>
      <c r="K104" s="82">
        <f t="shared" si="16"/>
        <v>0.23809523809523808</v>
      </c>
      <c r="L104" s="72">
        <f>+sociometrico_2!BY177</f>
        <v>4</v>
      </c>
      <c r="M104" s="82">
        <f t="shared" si="17"/>
        <v>0.19047619047619047</v>
      </c>
      <c r="N104" s="72">
        <f>+sociometrico_2!BZ177</f>
        <v>8</v>
      </c>
      <c r="O104" s="82">
        <f t="shared" si="18"/>
        <v>0.38095238095238093</v>
      </c>
      <c r="P104" s="72">
        <f>+sociometrico_2!CA177</f>
        <v>0</v>
      </c>
      <c r="Q104" s="82">
        <f t="shared" si="19"/>
        <v>0</v>
      </c>
      <c r="R104" s="75">
        <v>9.5238095238095233E-2</v>
      </c>
      <c r="S104" s="75">
        <v>4.7619047619047616E-2</v>
      </c>
      <c r="Y104" s="94" t="s">
        <v>732</v>
      </c>
      <c r="Z104" s="95">
        <v>9.5238095238095233E-2</v>
      </c>
      <c r="AA104" s="95">
        <v>0.19047619047619047</v>
      </c>
      <c r="AB104" s="95">
        <v>9.5238095238095233E-2</v>
      </c>
      <c r="AC104" s="95">
        <v>0.2857142857142857</v>
      </c>
      <c r="AD104" s="95">
        <v>0</v>
      </c>
      <c r="AE104" s="95">
        <v>0.14285714285714285</v>
      </c>
      <c r="AF104" s="95">
        <v>9.5238095238095233E-2</v>
      </c>
      <c r="AG104" s="95">
        <v>1</v>
      </c>
      <c r="AH104" s="95">
        <v>0</v>
      </c>
      <c r="AI104" s="95">
        <v>1</v>
      </c>
    </row>
    <row r="105" spans="1:35" x14ac:dyDescent="0.25">
      <c r="A105">
        <v>4</v>
      </c>
      <c r="B105" t="s">
        <v>860</v>
      </c>
      <c r="C105" t="s">
        <v>888</v>
      </c>
      <c r="D105" s="76" t="s">
        <v>738</v>
      </c>
      <c r="E105" s="72">
        <f>+sociometrico_2!CB177</f>
        <v>0</v>
      </c>
      <c r="F105" s="82">
        <f t="shared" si="15"/>
        <v>0</v>
      </c>
      <c r="G105" s="72">
        <v>0</v>
      </c>
      <c r="H105" s="91">
        <v>0</v>
      </c>
      <c r="I105" s="72">
        <v>0</v>
      </c>
      <c r="J105" s="72">
        <f>+sociometrico_2!CC177</f>
        <v>4</v>
      </c>
      <c r="K105" s="82">
        <f t="shared" si="16"/>
        <v>0.19047619047619047</v>
      </c>
      <c r="L105" s="72">
        <f>+sociometrico_2!CD177</f>
        <v>2</v>
      </c>
      <c r="M105" s="82">
        <f t="shared" si="17"/>
        <v>9.5238095238095233E-2</v>
      </c>
      <c r="N105" s="72">
        <f>+sociometrico_2!CE177</f>
        <v>8</v>
      </c>
      <c r="O105" s="82">
        <f t="shared" si="18"/>
        <v>0.38095238095238093</v>
      </c>
      <c r="P105" s="72">
        <f>+sociometrico_2!CF177</f>
        <v>0</v>
      </c>
      <c r="Q105" s="82">
        <f t="shared" si="19"/>
        <v>0</v>
      </c>
      <c r="R105" s="75">
        <v>0.14285714285714285</v>
      </c>
      <c r="S105" s="75">
        <v>9.5238095238095233E-2</v>
      </c>
      <c r="Y105" s="94" t="s">
        <v>750</v>
      </c>
      <c r="Z105" s="95">
        <v>0</v>
      </c>
      <c r="AA105" s="95">
        <v>0.2857142857142857</v>
      </c>
      <c r="AB105" s="95">
        <v>0.14285714285714285</v>
      </c>
      <c r="AC105" s="95">
        <v>0.33333333333333331</v>
      </c>
      <c r="AD105" s="95">
        <v>0</v>
      </c>
      <c r="AE105" s="95">
        <v>0</v>
      </c>
      <c r="AF105" s="95">
        <v>0.38095238095238093</v>
      </c>
      <c r="AG105" s="95">
        <v>0</v>
      </c>
      <c r="AH105" s="95">
        <v>0</v>
      </c>
      <c r="AI105" s="95">
        <v>2</v>
      </c>
    </row>
    <row r="106" spans="1:35" x14ac:dyDescent="0.25">
      <c r="A106">
        <v>4</v>
      </c>
      <c r="B106" t="s">
        <v>860</v>
      </c>
      <c r="C106" t="s">
        <v>888</v>
      </c>
      <c r="D106" s="76" t="s">
        <v>739</v>
      </c>
      <c r="E106" s="72">
        <f>+sociometrico_2!CG177</f>
        <v>0</v>
      </c>
      <c r="F106" s="82">
        <f t="shared" si="15"/>
        <v>0</v>
      </c>
      <c r="G106" s="72">
        <v>0</v>
      </c>
      <c r="H106" s="91">
        <v>0</v>
      </c>
      <c r="I106" s="72">
        <v>2</v>
      </c>
      <c r="J106" s="72">
        <f>+sociometrico_2!CH177</f>
        <v>4</v>
      </c>
      <c r="K106" s="82">
        <f t="shared" si="16"/>
        <v>0.19047619047619047</v>
      </c>
      <c r="L106" s="72">
        <f>+sociometrico_2!CI177</f>
        <v>2</v>
      </c>
      <c r="M106" s="82">
        <f t="shared" si="17"/>
        <v>9.5238095238095233E-2</v>
      </c>
      <c r="N106" s="72">
        <f>+sociometrico_2!CJ177</f>
        <v>8</v>
      </c>
      <c r="O106" s="82">
        <f t="shared" si="18"/>
        <v>0.38095238095238093</v>
      </c>
      <c r="P106" s="72">
        <f>+sociometrico_2!CK177</f>
        <v>0</v>
      </c>
      <c r="Q106" s="82">
        <f t="shared" si="19"/>
        <v>0</v>
      </c>
      <c r="R106" s="75">
        <v>0.14285714285714285</v>
      </c>
      <c r="S106" s="75">
        <v>4.7619047619047616E-2</v>
      </c>
      <c r="Y106" s="94" t="s">
        <v>733</v>
      </c>
      <c r="Z106" s="95">
        <v>0</v>
      </c>
      <c r="AA106" s="95">
        <v>0.19047619047619047</v>
      </c>
      <c r="AB106" s="95">
        <v>0.14285714285714285</v>
      </c>
      <c r="AC106" s="95">
        <v>0.38095238095238093</v>
      </c>
      <c r="AD106" s="95">
        <v>0</v>
      </c>
      <c r="AE106" s="95">
        <v>0</v>
      </c>
      <c r="AF106" s="95">
        <v>0</v>
      </c>
      <c r="AG106" s="95">
        <v>0</v>
      </c>
      <c r="AH106" s="95">
        <v>0</v>
      </c>
      <c r="AI106" s="95">
        <v>0</v>
      </c>
    </row>
    <row r="107" spans="1:35" x14ac:dyDescent="0.25">
      <c r="A107">
        <v>4</v>
      </c>
      <c r="B107" t="s">
        <v>860</v>
      </c>
      <c r="C107" t="s">
        <v>888</v>
      </c>
      <c r="D107" s="76" t="s">
        <v>740</v>
      </c>
      <c r="E107" s="72">
        <f>+sociometrico_2!CL177</f>
        <v>0</v>
      </c>
      <c r="F107" s="82">
        <f t="shared" si="15"/>
        <v>0</v>
      </c>
      <c r="G107" s="72">
        <v>0</v>
      </c>
      <c r="H107" s="91">
        <v>0</v>
      </c>
      <c r="I107" s="72">
        <v>2</v>
      </c>
      <c r="J107" s="72">
        <f>+sociometrico_2!CM177</f>
        <v>5</v>
      </c>
      <c r="K107" s="82">
        <f t="shared" si="16"/>
        <v>0.23809523809523808</v>
      </c>
      <c r="L107" s="72">
        <f>+sociometrico_2!CN177</f>
        <v>3</v>
      </c>
      <c r="M107" s="82">
        <f t="shared" si="17"/>
        <v>0.14285714285714285</v>
      </c>
      <c r="N107" s="72">
        <f>+sociometrico_2!CO177</f>
        <v>7</v>
      </c>
      <c r="O107" s="82">
        <f t="shared" si="18"/>
        <v>0.33333333333333331</v>
      </c>
      <c r="P107" s="72">
        <f>+sociometrico_2!CP177</f>
        <v>0</v>
      </c>
      <c r="Q107" s="82">
        <f t="shared" si="19"/>
        <v>0</v>
      </c>
      <c r="R107" s="75">
        <v>4.7619047619047616E-2</v>
      </c>
      <c r="S107" s="75">
        <v>0</v>
      </c>
      <c r="Y107" s="94" t="s">
        <v>734</v>
      </c>
      <c r="Z107" s="95">
        <v>4.7619047619047616E-2</v>
      </c>
      <c r="AA107" s="95">
        <v>0.19047619047619047</v>
      </c>
      <c r="AB107" s="95">
        <v>0.19047619047619047</v>
      </c>
      <c r="AC107" s="95">
        <v>0.47619047619047616</v>
      </c>
      <c r="AD107" s="95">
        <v>0</v>
      </c>
      <c r="AE107" s="95">
        <v>4.7619047619047616E-2</v>
      </c>
      <c r="AF107" s="95">
        <v>0</v>
      </c>
      <c r="AG107" s="95">
        <v>0</v>
      </c>
      <c r="AH107" s="95">
        <v>0</v>
      </c>
      <c r="AI107" s="95">
        <v>0</v>
      </c>
    </row>
    <row r="108" spans="1:35" x14ac:dyDescent="0.25">
      <c r="A108">
        <v>4</v>
      </c>
      <c r="B108" t="s">
        <v>860</v>
      </c>
      <c r="C108" t="s">
        <v>888</v>
      </c>
      <c r="D108" s="76" t="s">
        <v>741</v>
      </c>
      <c r="E108" s="72">
        <f>+sociometrico_2!CQ177</f>
        <v>0</v>
      </c>
      <c r="F108" s="82">
        <f t="shared" si="15"/>
        <v>0</v>
      </c>
      <c r="G108" s="72">
        <v>0</v>
      </c>
      <c r="H108" s="91">
        <v>0</v>
      </c>
      <c r="I108" s="72">
        <v>0</v>
      </c>
      <c r="J108" s="72">
        <f>+sociometrico_2!CR177</f>
        <v>5</v>
      </c>
      <c r="K108" s="82">
        <f t="shared" si="16"/>
        <v>0.23809523809523808</v>
      </c>
      <c r="L108" s="72">
        <f>+sociometrico_2!CS177</f>
        <v>2</v>
      </c>
      <c r="M108" s="82">
        <f t="shared" si="17"/>
        <v>9.5238095238095233E-2</v>
      </c>
      <c r="N108" s="72">
        <f>+sociometrico_2!CT177</f>
        <v>6</v>
      </c>
      <c r="O108" s="82">
        <f t="shared" si="18"/>
        <v>0.2857142857142857</v>
      </c>
      <c r="P108" s="72">
        <f>+sociometrico_2!CU177</f>
        <v>0</v>
      </c>
      <c r="Q108" s="82">
        <f t="shared" si="19"/>
        <v>0</v>
      </c>
      <c r="R108" s="75">
        <v>0.19047619047619047</v>
      </c>
      <c r="S108" s="75">
        <v>4.7619047619047616E-2</v>
      </c>
      <c r="Y108" s="94" t="s">
        <v>735</v>
      </c>
      <c r="Z108" s="95">
        <v>0</v>
      </c>
      <c r="AA108" s="95">
        <v>0.19047619047619047</v>
      </c>
      <c r="AB108" s="95">
        <v>0.38095238095238093</v>
      </c>
      <c r="AC108" s="95">
        <v>0.42857142857142855</v>
      </c>
      <c r="AD108" s="95">
        <v>0</v>
      </c>
      <c r="AE108" s="95">
        <v>0.2857142857142857</v>
      </c>
      <c r="AF108" s="95">
        <v>9.5238095238095233E-2</v>
      </c>
      <c r="AG108" s="95">
        <v>0</v>
      </c>
      <c r="AH108" s="95">
        <v>0</v>
      </c>
      <c r="AI108" s="95">
        <v>0</v>
      </c>
    </row>
    <row r="109" spans="1:35" x14ac:dyDescent="0.25">
      <c r="A109">
        <v>4</v>
      </c>
      <c r="B109" t="s">
        <v>860</v>
      </c>
      <c r="C109" t="s">
        <v>888</v>
      </c>
      <c r="D109" s="77" t="s">
        <v>742</v>
      </c>
      <c r="E109" s="72">
        <f>+sociometrico_2!CV177</f>
        <v>0</v>
      </c>
      <c r="F109" s="82">
        <f t="shared" si="15"/>
        <v>0</v>
      </c>
      <c r="G109" s="72">
        <v>0</v>
      </c>
      <c r="H109" s="91">
        <v>0</v>
      </c>
      <c r="I109" s="72">
        <v>0</v>
      </c>
      <c r="J109" s="72">
        <f>+sociometrico_2!CW177</f>
        <v>4</v>
      </c>
      <c r="K109" s="82">
        <f t="shared" si="16"/>
        <v>0.19047619047619047</v>
      </c>
      <c r="L109" s="72">
        <f>+sociometrico_2!CX177</f>
        <v>3</v>
      </c>
      <c r="M109" s="82">
        <f t="shared" si="17"/>
        <v>0.14285714285714285</v>
      </c>
      <c r="N109" s="72">
        <f>+sociometrico_2!CY177</f>
        <v>12</v>
      </c>
      <c r="O109" s="82">
        <f t="shared" si="18"/>
        <v>0.5714285714285714</v>
      </c>
      <c r="P109" s="72">
        <f>+sociometrico_2!CZ177</f>
        <v>4</v>
      </c>
      <c r="Q109" s="82">
        <f t="shared" si="19"/>
        <v>0.19047619047619047</v>
      </c>
      <c r="R109" s="75">
        <v>4.7619047619047616E-2</v>
      </c>
      <c r="S109" s="75">
        <v>4.7619047619047616E-2</v>
      </c>
      <c r="Y109" s="94" t="s">
        <v>736</v>
      </c>
      <c r="Z109" s="95">
        <v>4.7619047619047616E-2</v>
      </c>
      <c r="AA109" s="95">
        <v>0.19047619047619047</v>
      </c>
      <c r="AB109" s="95">
        <v>0.2857142857142857</v>
      </c>
      <c r="AC109" s="95">
        <v>0.2857142857142857</v>
      </c>
      <c r="AD109" s="95">
        <v>0</v>
      </c>
      <c r="AE109" s="95">
        <v>0.2857142857142857</v>
      </c>
      <c r="AF109" s="95">
        <v>0</v>
      </c>
      <c r="AG109" s="95">
        <v>0</v>
      </c>
      <c r="AH109" s="95">
        <v>0</v>
      </c>
      <c r="AI109" s="95">
        <v>0</v>
      </c>
    </row>
    <row r="110" spans="1:35" x14ac:dyDescent="0.25">
      <c r="A110">
        <v>4</v>
      </c>
      <c r="B110" t="s">
        <v>860</v>
      </c>
      <c r="C110" t="s">
        <v>888</v>
      </c>
      <c r="D110" s="77" t="s">
        <v>743</v>
      </c>
      <c r="E110" s="72">
        <f>+sociometrico_2!DA177</f>
        <v>0</v>
      </c>
      <c r="F110" s="82">
        <f t="shared" si="15"/>
        <v>0</v>
      </c>
      <c r="G110" s="82"/>
      <c r="H110" s="82"/>
      <c r="I110" s="82"/>
      <c r="J110" s="72">
        <f>+sociometrico_2!DB177</f>
        <v>4</v>
      </c>
      <c r="K110" s="82">
        <f t="shared" si="16"/>
        <v>0.19047619047619047</v>
      </c>
      <c r="L110" s="72">
        <f>+sociometrico_2!DC177</f>
        <v>2</v>
      </c>
      <c r="M110" s="82">
        <f t="shared" si="17"/>
        <v>9.5238095238095233E-2</v>
      </c>
      <c r="N110" s="72">
        <f>+sociometrico_2!DD177</f>
        <v>6</v>
      </c>
      <c r="O110" s="82">
        <f t="shared" si="18"/>
        <v>0.2857142857142857</v>
      </c>
      <c r="P110" s="72">
        <f>+sociometrico_2!DE177</f>
        <v>0</v>
      </c>
      <c r="Q110" s="82">
        <f t="shared" si="19"/>
        <v>0</v>
      </c>
      <c r="R110" s="75">
        <v>0.33333333333333331</v>
      </c>
      <c r="S110" s="75">
        <v>0</v>
      </c>
      <c r="Y110" s="94" t="s">
        <v>737</v>
      </c>
      <c r="Z110" s="95">
        <v>0</v>
      </c>
      <c r="AA110" s="95">
        <v>0.23809523809523808</v>
      </c>
      <c r="AB110" s="95">
        <v>0.19047619047619047</v>
      </c>
      <c r="AC110" s="95">
        <v>0.38095238095238093</v>
      </c>
      <c r="AD110" s="95">
        <v>0</v>
      </c>
      <c r="AE110" s="95">
        <v>9.5238095238095233E-2</v>
      </c>
      <c r="AF110" s="95">
        <v>4.7619047619047616E-2</v>
      </c>
      <c r="AG110" s="95">
        <v>0</v>
      </c>
      <c r="AH110" s="95">
        <v>0</v>
      </c>
      <c r="AI110" s="95">
        <v>0</v>
      </c>
    </row>
    <row r="111" spans="1:35" x14ac:dyDescent="0.25">
      <c r="A111">
        <v>4</v>
      </c>
      <c r="B111" t="s">
        <v>860</v>
      </c>
      <c r="C111" t="s">
        <v>888</v>
      </c>
      <c r="D111" s="77" t="s">
        <v>744</v>
      </c>
      <c r="E111" s="72">
        <f>+sociometrico_2!DF177</f>
        <v>0</v>
      </c>
      <c r="F111" s="82">
        <f t="shared" si="15"/>
        <v>0</v>
      </c>
      <c r="G111" s="82"/>
      <c r="H111" s="82"/>
      <c r="I111" s="82"/>
      <c r="J111" s="72">
        <f>+sociometrico_2!DG177</f>
        <v>5</v>
      </c>
      <c r="K111" s="82">
        <f t="shared" si="16"/>
        <v>0.23809523809523808</v>
      </c>
      <c r="L111" s="72">
        <f>+sociometrico_2!DH177</f>
        <v>2</v>
      </c>
      <c r="M111" s="82">
        <f t="shared" si="17"/>
        <v>9.5238095238095233E-2</v>
      </c>
      <c r="N111" s="72">
        <f>+sociometrico_2!DI177</f>
        <v>8</v>
      </c>
      <c r="O111" s="82">
        <f t="shared" si="18"/>
        <v>0.38095238095238093</v>
      </c>
      <c r="P111" s="72">
        <f>+sociometrico_2!DJ177</f>
        <v>0</v>
      </c>
      <c r="Q111" s="82">
        <f t="shared" si="19"/>
        <v>0</v>
      </c>
      <c r="R111" s="75">
        <v>9.5238095238095233E-2</v>
      </c>
      <c r="S111" s="75">
        <v>0</v>
      </c>
      <c r="Y111" s="94" t="s">
        <v>738</v>
      </c>
      <c r="Z111" s="95">
        <v>0</v>
      </c>
      <c r="AA111" s="95">
        <v>0.19047619047619047</v>
      </c>
      <c r="AB111" s="95">
        <v>9.5238095238095233E-2</v>
      </c>
      <c r="AC111" s="95">
        <v>0.38095238095238093</v>
      </c>
      <c r="AD111" s="95">
        <v>0</v>
      </c>
      <c r="AE111" s="95">
        <v>0.14285714285714285</v>
      </c>
      <c r="AF111" s="95">
        <v>9.5238095238095233E-2</v>
      </c>
      <c r="AG111" s="95">
        <v>0</v>
      </c>
      <c r="AH111" s="95">
        <v>0</v>
      </c>
      <c r="AI111" s="95">
        <v>0</v>
      </c>
    </row>
    <row r="112" spans="1:35" x14ac:dyDescent="0.25">
      <c r="R112" s="75">
        <v>0.14285714285714285</v>
      </c>
      <c r="S112" s="75">
        <v>9.5238095238095233E-2</v>
      </c>
      <c r="Y112" s="94" t="s">
        <v>739</v>
      </c>
      <c r="Z112" s="95">
        <v>0</v>
      </c>
      <c r="AA112" s="95">
        <v>0.19047619047619047</v>
      </c>
      <c r="AB112" s="95">
        <v>9.5238095238095233E-2</v>
      </c>
      <c r="AC112" s="95">
        <v>0.38095238095238093</v>
      </c>
      <c r="AD112" s="95">
        <v>0</v>
      </c>
      <c r="AE112" s="95">
        <v>0.14285714285714285</v>
      </c>
      <c r="AF112" s="95">
        <v>4.7619047619047616E-2</v>
      </c>
      <c r="AG112" s="95">
        <v>0</v>
      </c>
      <c r="AH112" s="95">
        <v>0</v>
      </c>
      <c r="AI112" s="95">
        <v>2</v>
      </c>
    </row>
    <row r="113" spans="25:35" x14ac:dyDescent="0.25">
      <c r="Y113" s="94" t="s">
        <v>740</v>
      </c>
      <c r="Z113" s="95">
        <v>0</v>
      </c>
      <c r="AA113" s="95">
        <v>0.23809523809523808</v>
      </c>
      <c r="AB113" s="95">
        <v>0.14285714285714285</v>
      </c>
      <c r="AC113" s="95">
        <v>0.33333333333333331</v>
      </c>
      <c r="AD113" s="95">
        <v>0</v>
      </c>
      <c r="AE113" s="95">
        <v>4.7619047619047616E-2</v>
      </c>
      <c r="AF113" s="95">
        <v>0</v>
      </c>
      <c r="AG113" s="95">
        <v>0</v>
      </c>
      <c r="AH113" s="95">
        <v>0</v>
      </c>
      <c r="AI113" s="95">
        <v>2</v>
      </c>
    </row>
    <row r="114" spans="25:35" x14ac:dyDescent="0.25">
      <c r="Y114" s="94" t="s">
        <v>741</v>
      </c>
      <c r="Z114" s="95">
        <v>0</v>
      </c>
      <c r="AA114" s="95">
        <v>0.23809523809523808</v>
      </c>
      <c r="AB114" s="95">
        <v>9.5238095238095233E-2</v>
      </c>
      <c r="AC114" s="95">
        <v>0.2857142857142857</v>
      </c>
      <c r="AD114" s="95">
        <v>0</v>
      </c>
      <c r="AE114" s="95">
        <v>0.19047619047619047</v>
      </c>
      <c r="AF114" s="95">
        <v>4.7619047619047616E-2</v>
      </c>
      <c r="AG114" s="95">
        <v>0</v>
      </c>
      <c r="AH114" s="95">
        <v>0</v>
      </c>
      <c r="AI114" s="95">
        <v>0</v>
      </c>
    </row>
    <row r="115" spans="25:35" x14ac:dyDescent="0.25">
      <c r="Y115" s="94" t="s">
        <v>742</v>
      </c>
      <c r="Z115" s="95">
        <v>0</v>
      </c>
      <c r="AA115" s="95">
        <v>0.19047619047619047</v>
      </c>
      <c r="AB115" s="95">
        <v>0.14285714285714285</v>
      </c>
      <c r="AC115" s="95">
        <v>0.5714285714285714</v>
      </c>
      <c r="AD115" s="95">
        <v>0.19047619047619047</v>
      </c>
      <c r="AE115" s="95">
        <v>4.7619047619047616E-2</v>
      </c>
      <c r="AF115" s="95">
        <v>4.7619047619047616E-2</v>
      </c>
      <c r="AG115" s="95">
        <v>0</v>
      </c>
      <c r="AH115" s="95">
        <v>0</v>
      </c>
      <c r="AI115" s="95">
        <v>0</v>
      </c>
    </row>
    <row r="116" spans="25:35" x14ac:dyDescent="0.25">
      <c r="Y116" s="94" t="s">
        <v>743</v>
      </c>
      <c r="Z116" s="95">
        <v>0</v>
      </c>
      <c r="AA116" s="95">
        <v>0.19047619047619047</v>
      </c>
      <c r="AB116" s="95">
        <v>9.5238095238095233E-2</v>
      </c>
      <c r="AC116" s="95">
        <v>0.2857142857142857</v>
      </c>
      <c r="AD116" s="95">
        <v>0</v>
      </c>
      <c r="AE116" s="95">
        <v>0.33333333333333331</v>
      </c>
      <c r="AF116" s="95">
        <v>0</v>
      </c>
      <c r="AG116" s="95"/>
      <c r="AH116" s="95"/>
      <c r="AI116" s="95"/>
    </row>
  </sheetData>
  <autoFilter ref="A3:D111"/>
  <mergeCells count="5">
    <mergeCell ref="J1:K1"/>
    <mergeCell ref="E1:F1"/>
    <mergeCell ref="L1:M1"/>
    <mergeCell ref="P1:Q1"/>
    <mergeCell ref="N1:O1"/>
  </mergeCells>
  <pageMargins left="0.7" right="0.7" top="0.75" bottom="0.75" header="0.3" footer="0.3"/>
  <pageSetup paperSize="9" orientation="portrait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opLeftCell="A71" zoomScaleNormal="100" workbookViewId="0">
      <selection activeCell="B94" sqref="B94"/>
    </sheetView>
  </sheetViews>
  <sheetFormatPr defaultRowHeight="15" x14ac:dyDescent="0.25"/>
  <cols>
    <col min="1" max="1" width="9.140625" customWidth="1"/>
    <col min="2" max="2" width="43" customWidth="1"/>
  </cols>
  <sheetData>
    <row r="1" spans="1:4" x14ac:dyDescent="0.25">
      <c r="A1" s="2" t="s">
        <v>3</v>
      </c>
      <c r="B1" s="2" t="s">
        <v>0</v>
      </c>
      <c r="C1" s="4" t="s">
        <v>297</v>
      </c>
      <c r="D1" s="1" t="s">
        <v>679</v>
      </c>
    </row>
    <row r="2" spans="1:4" x14ac:dyDescent="0.25">
      <c r="A2" s="2" t="s">
        <v>91</v>
      </c>
      <c r="B2" s="3" t="s">
        <v>1</v>
      </c>
      <c r="C2" s="5" t="s">
        <v>86</v>
      </c>
    </row>
    <row r="3" spans="1:4" x14ac:dyDescent="0.25">
      <c r="A3" s="2" t="s">
        <v>107</v>
      </c>
      <c r="B3" s="3" t="s">
        <v>2</v>
      </c>
      <c r="C3" s="5" t="s">
        <v>86</v>
      </c>
    </row>
    <row r="4" spans="1:4" x14ac:dyDescent="0.25">
      <c r="A4" s="2" t="s">
        <v>92</v>
      </c>
      <c r="B4" s="3" t="s">
        <v>4</v>
      </c>
      <c r="C4" s="5" t="s">
        <v>86</v>
      </c>
    </row>
    <row r="5" spans="1:4" x14ac:dyDescent="0.25">
      <c r="A5" s="2" t="s">
        <v>108</v>
      </c>
      <c r="B5" s="3" t="s">
        <v>5</v>
      </c>
      <c r="C5" s="5" t="s">
        <v>86</v>
      </c>
    </row>
    <row r="6" spans="1:4" x14ac:dyDescent="0.25">
      <c r="A6" s="2" t="s">
        <v>109</v>
      </c>
      <c r="B6" s="3" t="s">
        <v>6</v>
      </c>
      <c r="C6" s="5" t="s">
        <v>86</v>
      </c>
    </row>
    <row r="7" spans="1:4" x14ac:dyDescent="0.25">
      <c r="A7" s="2" t="s">
        <v>93</v>
      </c>
      <c r="B7" s="3" t="s">
        <v>273</v>
      </c>
      <c r="C7" s="5" t="s">
        <v>86</v>
      </c>
    </row>
    <row r="8" spans="1:4" x14ac:dyDescent="0.25">
      <c r="A8" s="2" t="s">
        <v>94</v>
      </c>
      <c r="B8" s="3" t="s">
        <v>7</v>
      </c>
      <c r="C8" s="5" t="s">
        <v>86</v>
      </c>
    </row>
    <row r="9" spans="1:4" x14ac:dyDescent="0.25">
      <c r="A9" s="2" t="s">
        <v>110</v>
      </c>
      <c r="B9" s="3" t="s">
        <v>8</v>
      </c>
      <c r="C9" s="5" t="s">
        <v>86</v>
      </c>
    </row>
    <row r="10" spans="1:4" x14ac:dyDescent="0.25">
      <c r="A10" s="2" t="s">
        <v>95</v>
      </c>
      <c r="B10" s="3" t="s">
        <v>274</v>
      </c>
      <c r="C10" s="5" t="s">
        <v>86</v>
      </c>
    </row>
    <row r="11" spans="1:4" x14ac:dyDescent="0.25">
      <c r="A11" s="2" t="s">
        <v>96</v>
      </c>
      <c r="B11" s="3" t="s">
        <v>9</v>
      </c>
      <c r="C11" s="5" t="s">
        <v>86</v>
      </c>
    </row>
    <row r="12" spans="1:4" x14ac:dyDescent="0.25">
      <c r="A12" s="2" t="s">
        <v>97</v>
      </c>
      <c r="B12" s="3" t="s">
        <v>10</v>
      </c>
      <c r="C12" s="5" t="s">
        <v>86</v>
      </c>
    </row>
    <row r="13" spans="1:4" x14ac:dyDescent="0.25">
      <c r="A13" s="2" t="s">
        <v>111</v>
      </c>
      <c r="B13" s="3" t="s">
        <v>11</v>
      </c>
      <c r="C13" s="5" t="s">
        <v>86</v>
      </c>
    </row>
    <row r="14" spans="1:4" x14ac:dyDescent="0.25">
      <c r="A14" s="2" t="s">
        <v>112</v>
      </c>
      <c r="B14" s="3" t="s">
        <v>12</v>
      </c>
      <c r="C14" s="5" t="s">
        <v>86</v>
      </c>
    </row>
    <row r="15" spans="1:4" x14ac:dyDescent="0.25">
      <c r="A15" s="2" t="s">
        <v>98</v>
      </c>
      <c r="B15" s="3" t="s">
        <v>13</v>
      </c>
      <c r="C15" s="5" t="s">
        <v>86</v>
      </c>
    </row>
    <row r="16" spans="1:4" x14ac:dyDescent="0.25">
      <c r="A16" s="2" t="s">
        <v>99</v>
      </c>
      <c r="B16" s="3" t="s">
        <v>14</v>
      </c>
      <c r="C16" s="5" t="s">
        <v>86</v>
      </c>
    </row>
    <row r="17" spans="1:3" x14ac:dyDescent="0.25">
      <c r="A17" s="2" t="s">
        <v>113</v>
      </c>
      <c r="B17" s="3" t="s">
        <v>275</v>
      </c>
      <c r="C17" s="5" t="s">
        <v>86</v>
      </c>
    </row>
    <row r="18" spans="1:3" x14ac:dyDescent="0.25">
      <c r="A18" s="2" t="s">
        <v>114</v>
      </c>
      <c r="B18" s="3" t="s">
        <v>15</v>
      </c>
      <c r="C18" s="5" t="s">
        <v>86</v>
      </c>
    </row>
    <row r="19" spans="1:3" x14ac:dyDescent="0.25">
      <c r="A19" s="2" t="s">
        <v>115</v>
      </c>
      <c r="B19" s="3" t="s">
        <v>16</v>
      </c>
      <c r="C19" s="5" t="s">
        <v>86</v>
      </c>
    </row>
    <row r="20" spans="1:3" x14ac:dyDescent="0.25">
      <c r="A20" s="2" t="s">
        <v>100</v>
      </c>
      <c r="B20" s="3" t="s">
        <v>276</v>
      </c>
      <c r="C20" s="5" t="s">
        <v>86</v>
      </c>
    </row>
    <row r="21" spans="1:3" x14ac:dyDescent="0.25">
      <c r="A21" s="2" t="s">
        <v>101</v>
      </c>
      <c r="B21" s="3" t="s">
        <v>277</v>
      </c>
      <c r="C21" s="5" t="s">
        <v>86</v>
      </c>
    </row>
    <row r="22" spans="1:3" x14ac:dyDescent="0.25">
      <c r="A22" s="2" t="s">
        <v>116</v>
      </c>
      <c r="B22" s="3" t="s">
        <v>17</v>
      </c>
      <c r="C22" s="5" t="s">
        <v>86</v>
      </c>
    </row>
    <row r="23" spans="1:3" x14ac:dyDescent="0.25">
      <c r="A23" s="2" t="s">
        <v>120</v>
      </c>
      <c r="B23" s="3" t="s">
        <v>288</v>
      </c>
      <c r="C23" s="5" t="s">
        <v>86</v>
      </c>
    </row>
    <row r="24" spans="1:3" x14ac:dyDescent="0.25">
      <c r="A24" s="2" t="s">
        <v>102</v>
      </c>
      <c r="B24" s="3" t="s">
        <v>289</v>
      </c>
      <c r="C24" s="5" t="s">
        <v>87</v>
      </c>
    </row>
    <row r="25" spans="1:3" x14ac:dyDescent="0.25">
      <c r="A25" s="2" t="s">
        <v>117</v>
      </c>
      <c r="B25" s="3" t="s">
        <v>18</v>
      </c>
      <c r="C25" s="5" t="s">
        <v>87</v>
      </c>
    </row>
    <row r="26" spans="1:3" x14ac:dyDescent="0.25">
      <c r="A26" s="2" t="s">
        <v>118</v>
      </c>
      <c r="B26" s="3" t="s">
        <v>19</v>
      </c>
      <c r="C26" s="5" t="s">
        <v>87</v>
      </c>
    </row>
    <row r="27" spans="1:3" x14ac:dyDescent="0.25">
      <c r="A27" s="2" t="s">
        <v>103</v>
      </c>
      <c r="B27" s="3" t="s">
        <v>20</v>
      </c>
      <c r="C27" s="5" t="s">
        <v>87</v>
      </c>
    </row>
    <row r="28" spans="1:3" x14ac:dyDescent="0.25">
      <c r="A28" s="2" t="s">
        <v>119</v>
      </c>
      <c r="B28" s="3" t="s">
        <v>21</v>
      </c>
      <c r="C28" s="5" t="s">
        <v>87</v>
      </c>
    </row>
    <row r="29" spans="1:3" x14ac:dyDescent="0.25">
      <c r="A29" s="2" t="s">
        <v>320</v>
      </c>
      <c r="B29" s="3" t="s">
        <v>278</v>
      </c>
      <c r="C29" s="5" t="s">
        <v>87</v>
      </c>
    </row>
    <row r="30" spans="1:3" x14ac:dyDescent="0.25">
      <c r="A30" s="2" t="s">
        <v>321</v>
      </c>
      <c r="B30" s="3" t="s">
        <v>22</v>
      </c>
      <c r="C30" s="5" t="s">
        <v>87</v>
      </c>
    </row>
    <row r="31" spans="1:3" x14ac:dyDescent="0.25">
      <c r="A31" s="2" t="s">
        <v>322</v>
      </c>
      <c r="B31" s="3" t="s">
        <v>290</v>
      </c>
      <c r="C31" s="5" t="s">
        <v>87</v>
      </c>
    </row>
    <row r="32" spans="1:3" x14ac:dyDescent="0.25">
      <c r="A32" s="2" t="s">
        <v>323</v>
      </c>
      <c r="B32" s="3" t="s">
        <v>279</v>
      </c>
      <c r="C32" s="5" t="s">
        <v>87</v>
      </c>
    </row>
    <row r="33" spans="1:3" x14ac:dyDescent="0.25">
      <c r="A33" s="2" t="s">
        <v>324</v>
      </c>
      <c r="B33" s="3" t="s">
        <v>23</v>
      </c>
      <c r="C33" s="5" t="s">
        <v>87</v>
      </c>
    </row>
    <row r="34" spans="1:3" x14ac:dyDescent="0.25">
      <c r="A34" s="2" t="s">
        <v>104</v>
      </c>
      <c r="B34" s="3" t="s">
        <v>24</v>
      </c>
      <c r="C34" s="5" t="s">
        <v>87</v>
      </c>
    </row>
    <row r="35" spans="1:3" x14ac:dyDescent="0.25">
      <c r="A35" s="2" t="s">
        <v>105</v>
      </c>
      <c r="B35" s="3" t="s">
        <v>280</v>
      </c>
      <c r="C35" s="5" t="s">
        <v>87</v>
      </c>
    </row>
    <row r="36" spans="1:3" x14ac:dyDescent="0.25">
      <c r="A36" s="2" t="s">
        <v>106</v>
      </c>
      <c r="B36" s="3" t="s">
        <v>281</v>
      </c>
      <c r="C36" s="5" t="s">
        <v>87</v>
      </c>
    </row>
    <row r="37" spans="1:3" x14ac:dyDescent="0.25">
      <c r="A37" s="2" t="s">
        <v>304</v>
      </c>
      <c r="B37" s="3" t="s">
        <v>291</v>
      </c>
      <c r="C37" s="5" t="s">
        <v>87</v>
      </c>
    </row>
    <row r="38" spans="1:3" x14ac:dyDescent="0.25">
      <c r="A38" s="2" t="s">
        <v>305</v>
      </c>
      <c r="B38" s="3" t="s">
        <v>292</v>
      </c>
      <c r="C38" s="5" t="s">
        <v>87</v>
      </c>
    </row>
    <row r="39" spans="1:3" x14ac:dyDescent="0.25">
      <c r="A39" s="2" t="s">
        <v>325</v>
      </c>
      <c r="B39" s="3" t="s">
        <v>282</v>
      </c>
      <c r="C39" s="5" t="s">
        <v>87</v>
      </c>
    </row>
    <row r="40" spans="1:3" x14ac:dyDescent="0.25">
      <c r="A40" s="2" t="s">
        <v>681</v>
      </c>
      <c r="B40" s="3" t="s">
        <v>25</v>
      </c>
      <c r="C40" s="5" t="s">
        <v>87</v>
      </c>
    </row>
    <row r="41" spans="1:3" x14ac:dyDescent="0.25">
      <c r="A41" s="2" t="s">
        <v>682</v>
      </c>
      <c r="B41" s="3" t="s">
        <v>283</v>
      </c>
      <c r="C41" s="5" t="s">
        <v>87</v>
      </c>
    </row>
    <row r="42" spans="1:3" x14ac:dyDescent="0.25">
      <c r="A42" s="2" t="s">
        <v>306</v>
      </c>
      <c r="B42" s="3" t="s">
        <v>26</v>
      </c>
      <c r="C42" s="5" t="s">
        <v>87</v>
      </c>
    </row>
    <row r="43" spans="1:3" x14ac:dyDescent="0.25">
      <c r="A43" s="2" t="s">
        <v>307</v>
      </c>
      <c r="B43" s="3" t="s">
        <v>27</v>
      </c>
      <c r="C43" s="5" t="s">
        <v>87</v>
      </c>
    </row>
    <row r="44" spans="1:3" x14ac:dyDescent="0.25">
      <c r="A44" s="2" t="s">
        <v>683</v>
      </c>
      <c r="B44" s="3" t="s">
        <v>28</v>
      </c>
      <c r="C44" s="5" t="s">
        <v>87</v>
      </c>
    </row>
    <row r="45" spans="1:3" x14ac:dyDescent="0.25">
      <c r="A45" s="2" t="s">
        <v>121</v>
      </c>
      <c r="B45" s="3" t="s">
        <v>293</v>
      </c>
      <c r="C45" s="5" t="s">
        <v>87</v>
      </c>
    </row>
    <row r="46" spans="1:3" x14ac:dyDescent="0.25">
      <c r="A46" s="2" t="s">
        <v>308</v>
      </c>
      <c r="B46" s="3" t="s">
        <v>29</v>
      </c>
      <c r="C46" s="5" t="s">
        <v>87</v>
      </c>
    </row>
    <row r="47" spans="1:3" x14ac:dyDescent="0.25">
      <c r="A47" s="2" t="s">
        <v>680</v>
      </c>
      <c r="B47" s="3" t="s">
        <v>30</v>
      </c>
      <c r="C47" s="5" t="s">
        <v>87</v>
      </c>
    </row>
    <row r="48" spans="1:3" x14ac:dyDescent="0.25">
      <c r="A48" s="2" t="s">
        <v>684</v>
      </c>
      <c r="B48" s="3" t="s">
        <v>31</v>
      </c>
      <c r="C48" s="5" t="s">
        <v>88</v>
      </c>
    </row>
    <row r="49" spans="1:4" x14ac:dyDescent="0.25">
      <c r="A49" s="2" t="s">
        <v>685</v>
      </c>
      <c r="B49" s="3" t="s">
        <v>32</v>
      </c>
      <c r="C49" s="5" t="s">
        <v>88</v>
      </c>
    </row>
    <row r="50" spans="1:4" x14ac:dyDescent="0.25">
      <c r="A50" s="2" t="s">
        <v>686</v>
      </c>
      <c r="B50" s="3" t="s">
        <v>33</v>
      </c>
      <c r="C50" s="5" t="s">
        <v>88</v>
      </c>
    </row>
    <row r="51" spans="1:4" x14ac:dyDescent="0.25">
      <c r="A51" s="2" t="s">
        <v>694</v>
      </c>
      <c r="B51" s="3" t="s">
        <v>34</v>
      </c>
      <c r="C51" s="5" t="s">
        <v>88</v>
      </c>
    </row>
    <row r="52" spans="1:4" x14ac:dyDescent="0.25">
      <c r="A52" s="2" t="s">
        <v>695</v>
      </c>
      <c r="B52" s="3" t="s">
        <v>35</v>
      </c>
      <c r="C52" s="5" t="s">
        <v>88</v>
      </c>
    </row>
    <row r="53" spans="1:4" x14ac:dyDescent="0.25">
      <c r="A53" s="2" t="s">
        <v>696</v>
      </c>
      <c r="B53" s="3" t="s">
        <v>36</v>
      </c>
      <c r="C53" s="5" t="s">
        <v>88</v>
      </c>
    </row>
    <row r="54" spans="1:4" x14ac:dyDescent="0.25">
      <c r="A54" s="2" t="s">
        <v>697</v>
      </c>
      <c r="B54" s="3" t="s">
        <v>37</v>
      </c>
      <c r="C54" s="5" t="s">
        <v>88</v>
      </c>
    </row>
    <row r="55" spans="1:4" x14ac:dyDescent="0.25">
      <c r="A55" s="2" t="s">
        <v>698</v>
      </c>
      <c r="B55" s="3" t="s">
        <v>38</v>
      </c>
      <c r="C55" s="5" t="s">
        <v>88</v>
      </c>
    </row>
    <row r="56" spans="1:4" x14ac:dyDescent="0.25">
      <c r="A56" s="2" t="s">
        <v>687</v>
      </c>
      <c r="B56" s="3" t="s">
        <v>39</v>
      </c>
      <c r="C56" s="5" t="s">
        <v>88</v>
      </c>
      <c r="D56">
        <v>1</v>
      </c>
    </row>
    <row r="57" spans="1:4" x14ac:dyDescent="0.25">
      <c r="A57" s="2" t="s">
        <v>688</v>
      </c>
      <c r="B57" s="3" t="s">
        <v>40</v>
      </c>
      <c r="C57" s="5" t="s">
        <v>88</v>
      </c>
      <c r="D57">
        <v>1</v>
      </c>
    </row>
    <row r="58" spans="1:4" x14ac:dyDescent="0.25">
      <c r="A58" s="2" t="s">
        <v>689</v>
      </c>
      <c r="B58" s="3" t="s">
        <v>294</v>
      </c>
      <c r="C58" s="5" t="s">
        <v>88</v>
      </c>
    </row>
    <row r="59" spans="1:4" x14ac:dyDescent="0.25">
      <c r="A59" s="2" t="s">
        <v>699</v>
      </c>
      <c r="B59" s="3" t="s">
        <v>41</v>
      </c>
      <c r="C59" s="5" t="s">
        <v>88</v>
      </c>
    </row>
    <row r="60" spans="1:4" x14ac:dyDescent="0.25">
      <c r="A60" s="2" t="s">
        <v>700</v>
      </c>
      <c r="B60" s="3" t="s">
        <v>42</v>
      </c>
      <c r="C60" s="5" t="s">
        <v>88</v>
      </c>
    </row>
    <row r="61" spans="1:4" x14ac:dyDescent="0.25">
      <c r="A61" s="2" t="s">
        <v>690</v>
      </c>
      <c r="B61" s="3" t="s">
        <v>43</v>
      </c>
      <c r="C61" s="5" t="s">
        <v>88</v>
      </c>
    </row>
    <row r="62" spans="1:4" x14ac:dyDescent="0.25">
      <c r="A62" s="2" t="s">
        <v>701</v>
      </c>
      <c r="B62" s="3" t="s">
        <v>44</v>
      </c>
      <c r="C62" s="5" t="s">
        <v>88</v>
      </c>
    </row>
    <row r="63" spans="1:4" x14ac:dyDescent="0.25">
      <c r="A63" s="2" t="s">
        <v>702</v>
      </c>
      <c r="B63" s="3" t="s">
        <v>45</v>
      </c>
      <c r="C63" s="5" t="s">
        <v>88</v>
      </c>
    </row>
    <row r="64" spans="1:4" x14ac:dyDescent="0.25">
      <c r="A64" s="2" t="s">
        <v>691</v>
      </c>
      <c r="B64" s="3" t="s">
        <v>284</v>
      </c>
      <c r="C64" s="5" t="s">
        <v>88</v>
      </c>
      <c r="D64">
        <v>1</v>
      </c>
    </row>
    <row r="65" spans="1:4" x14ac:dyDescent="0.25">
      <c r="A65" s="2" t="s">
        <v>692</v>
      </c>
      <c r="B65" s="3" t="s">
        <v>46</v>
      </c>
      <c r="C65" s="5" t="s">
        <v>88</v>
      </c>
    </row>
    <row r="66" spans="1:4" x14ac:dyDescent="0.25">
      <c r="A66" s="2" t="s">
        <v>693</v>
      </c>
      <c r="B66" s="3" t="s">
        <v>47</v>
      </c>
      <c r="C66" s="5" t="s">
        <v>88</v>
      </c>
    </row>
    <row r="67" spans="1:4" x14ac:dyDescent="0.25">
      <c r="A67" s="2" t="s">
        <v>703</v>
      </c>
      <c r="B67" s="3" t="s">
        <v>48</v>
      </c>
      <c r="C67" s="5" t="s">
        <v>89</v>
      </c>
    </row>
    <row r="68" spans="1:4" x14ac:dyDescent="0.25">
      <c r="A68" s="2" t="s">
        <v>704</v>
      </c>
      <c r="B68" s="3" t="s">
        <v>49</v>
      </c>
      <c r="C68" s="5" t="s">
        <v>89</v>
      </c>
      <c r="D68">
        <v>1</v>
      </c>
    </row>
    <row r="69" spans="1:4" x14ac:dyDescent="0.25">
      <c r="A69" s="2" t="s">
        <v>713</v>
      </c>
      <c r="B69" s="3" t="s">
        <v>50</v>
      </c>
      <c r="C69" s="5" t="s">
        <v>89</v>
      </c>
    </row>
    <row r="70" spans="1:4" x14ac:dyDescent="0.25">
      <c r="A70" s="2" t="s">
        <v>714</v>
      </c>
      <c r="B70" s="3" t="s">
        <v>51</v>
      </c>
      <c r="C70" s="5" t="s">
        <v>89</v>
      </c>
    </row>
    <row r="71" spans="1:4" x14ac:dyDescent="0.25">
      <c r="A71" s="2" t="s">
        <v>705</v>
      </c>
      <c r="B71" s="3" t="s">
        <v>52</v>
      </c>
      <c r="C71" s="5" t="s">
        <v>89</v>
      </c>
    </row>
    <row r="72" spans="1:4" x14ac:dyDescent="0.25">
      <c r="A72" s="2" t="s">
        <v>715</v>
      </c>
      <c r="B72" s="3" t="s">
        <v>53</v>
      </c>
      <c r="C72" s="5" t="s">
        <v>89</v>
      </c>
    </row>
    <row r="73" spans="1:4" x14ac:dyDescent="0.25">
      <c r="A73" s="2" t="s">
        <v>706</v>
      </c>
      <c r="B73" s="3" t="s">
        <v>54</v>
      </c>
      <c r="C73" s="5" t="s">
        <v>89</v>
      </c>
    </row>
    <row r="74" spans="1:4" x14ac:dyDescent="0.25">
      <c r="A74" s="2" t="s">
        <v>716</v>
      </c>
      <c r="B74" s="3" t="s">
        <v>55</v>
      </c>
      <c r="C74" s="5" t="s">
        <v>89</v>
      </c>
    </row>
    <row r="75" spans="1:4" x14ac:dyDescent="0.25">
      <c r="A75" s="2" t="s">
        <v>707</v>
      </c>
      <c r="B75" s="3" t="s">
        <v>56</v>
      </c>
      <c r="C75" s="5" t="s">
        <v>89</v>
      </c>
    </row>
    <row r="76" spans="1:4" x14ac:dyDescent="0.25">
      <c r="A76" s="2" t="s">
        <v>708</v>
      </c>
      <c r="B76" s="3" t="s">
        <v>57</v>
      </c>
      <c r="C76" s="5" t="s">
        <v>89</v>
      </c>
    </row>
    <row r="77" spans="1:4" x14ac:dyDescent="0.25">
      <c r="A77" s="2" t="s">
        <v>709</v>
      </c>
      <c r="B77" s="3" t="s">
        <v>58</v>
      </c>
      <c r="C77" s="5" t="s">
        <v>89</v>
      </c>
    </row>
    <row r="78" spans="1:4" x14ac:dyDescent="0.25">
      <c r="A78" s="2" t="s">
        <v>717</v>
      </c>
      <c r="B78" s="3" t="s">
        <v>59</v>
      </c>
      <c r="C78" s="5" t="s">
        <v>89</v>
      </c>
    </row>
    <row r="79" spans="1:4" x14ac:dyDescent="0.25">
      <c r="A79" s="2" t="s">
        <v>718</v>
      </c>
      <c r="B79" s="3" t="s">
        <v>60</v>
      </c>
      <c r="C79" s="5" t="s">
        <v>89</v>
      </c>
    </row>
    <row r="80" spans="1:4" x14ac:dyDescent="0.25">
      <c r="A80" s="2" t="s">
        <v>710</v>
      </c>
      <c r="B80" s="3" t="s">
        <v>285</v>
      </c>
      <c r="C80" s="5" t="s">
        <v>89</v>
      </c>
    </row>
    <row r="81" spans="1:4" x14ac:dyDescent="0.25">
      <c r="A81" s="2" t="s">
        <v>719</v>
      </c>
      <c r="B81" s="3" t="s">
        <v>61</v>
      </c>
      <c r="C81" s="5" t="s">
        <v>89</v>
      </c>
    </row>
    <row r="82" spans="1:4" x14ac:dyDescent="0.25">
      <c r="A82" s="2" t="s">
        <v>720</v>
      </c>
      <c r="B82" s="3" t="s">
        <v>62</v>
      </c>
      <c r="C82" s="5" t="s">
        <v>89</v>
      </c>
    </row>
    <row r="83" spans="1:4" x14ac:dyDescent="0.25">
      <c r="A83" s="2" t="s">
        <v>721</v>
      </c>
      <c r="B83" s="3" t="s">
        <v>63</v>
      </c>
      <c r="C83" s="5" t="s">
        <v>89</v>
      </c>
    </row>
    <row r="84" spans="1:4" x14ac:dyDescent="0.25">
      <c r="A84" s="2" t="s">
        <v>722</v>
      </c>
      <c r="B84" s="3" t="s">
        <v>64</v>
      </c>
      <c r="C84" s="5" t="s">
        <v>89</v>
      </c>
    </row>
    <row r="85" spans="1:4" x14ac:dyDescent="0.25">
      <c r="A85" s="2" t="s">
        <v>723</v>
      </c>
      <c r="B85" s="3" t="s">
        <v>65</v>
      </c>
      <c r="C85" s="5" t="s">
        <v>89</v>
      </c>
    </row>
    <row r="86" spans="1:4" x14ac:dyDescent="0.25">
      <c r="A86" s="2" t="s">
        <v>711</v>
      </c>
      <c r="B86" s="3" t="s">
        <v>66</v>
      </c>
      <c r="C86" s="5" t="s">
        <v>89</v>
      </c>
    </row>
    <row r="87" spans="1:4" x14ac:dyDescent="0.25">
      <c r="A87" s="2" t="s">
        <v>712</v>
      </c>
      <c r="B87" s="3" t="s">
        <v>67</v>
      </c>
      <c r="C87" s="5" t="s">
        <v>89</v>
      </c>
    </row>
    <row r="88" spans="1:4" x14ac:dyDescent="0.25">
      <c r="A88" s="2" t="s">
        <v>724</v>
      </c>
      <c r="B88" s="3" t="s">
        <v>295</v>
      </c>
      <c r="C88" s="5" t="s">
        <v>90</v>
      </c>
    </row>
    <row r="89" spans="1:4" x14ac:dyDescent="0.25">
      <c r="A89" s="2" t="s">
        <v>733</v>
      </c>
      <c r="B89" s="3" t="s">
        <v>68</v>
      </c>
      <c r="C89" s="5" t="s">
        <v>90</v>
      </c>
    </row>
    <row r="90" spans="1:4" x14ac:dyDescent="0.25">
      <c r="A90" s="2" t="s">
        <v>725</v>
      </c>
      <c r="B90" s="3" t="s">
        <v>69</v>
      </c>
      <c r="C90" s="5" t="s">
        <v>90</v>
      </c>
    </row>
    <row r="91" spans="1:4" x14ac:dyDescent="0.25">
      <c r="A91" s="2" t="s">
        <v>734</v>
      </c>
      <c r="B91" s="3" t="s">
        <v>70</v>
      </c>
      <c r="C91" s="5" t="s">
        <v>90</v>
      </c>
    </row>
    <row r="92" spans="1:4" x14ac:dyDescent="0.25">
      <c r="A92" s="2" t="s">
        <v>735</v>
      </c>
      <c r="B92" s="3" t="s">
        <v>71</v>
      </c>
      <c r="C92" s="5" t="s">
        <v>90</v>
      </c>
    </row>
    <row r="93" spans="1:4" x14ac:dyDescent="0.25">
      <c r="A93" s="2" t="s">
        <v>736</v>
      </c>
      <c r="B93" s="3" t="s">
        <v>72</v>
      </c>
      <c r="C93" s="5" t="s">
        <v>90</v>
      </c>
    </row>
    <row r="94" spans="1:4" x14ac:dyDescent="0.25">
      <c r="A94" s="2" t="s">
        <v>726</v>
      </c>
      <c r="B94" s="3" t="s">
        <v>73</v>
      </c>
      <c r="C94" s="5" t="s">
        <v>90</v>
      </c>
    </row>
    <row r="95" spans="1:4" x14ac:dyDescent="0.25">
      <c r="A95" s="2" t="s">
        <v>727</v>
      </c>
      <c r="B95" s="3" t="s">
        <v>74</v>
      </c>
      <c r="C95" s="5" t="s">
        <v>90</v>
      </c>
      <c r="D95">
        <v>1</v>
      </c>
    </row>
    <row r="96" spans="1:4" x14ac:dyDescent="0.25">
      <c r="A96" s="2" t="s">
        <v>737</v>
      </c>
      <c r="B96" s="3" t="s">
        <v>75</v>
      </c>
      <c r="C96" s="5" t="s">
        <v>90</v>
      </c>
    </row>
    <row r="97" spans="1:4" x14ac:dyDescent="0.25">
      <c r="A97" s="2" t="s">
        <v>728</v>
      </c>
      <c r="B97" s="3" t="s">
        <v>76</v>
      </c>
      <c r="C97" s="5" t="s">
        <v>90</v>
      </c>
    </row>
    <row r="98" spans="1:4" x14ac:dyDescent="0.25">
      <c r="A98" s="2" t="s">
        <v>729</v>
      </c>
      <c r="B98" s="3" t="s">
        <v>286</v>
      </c>
      <c r="C98" s="5" t="s">
        <v>90</v>
      </c>
    </row>
    <row r="99" spans="1:4" x14ac:dyDescent="0.25">
      <c r="A99" s="2" t="s">
        <v>738</v>
      </c>
      <c r="B99" s="3" t="s">
        <v>77</v>
      </c>
      <c r="C99" s="5" t="s">
        <v>90</v>
      </c>
    </row>
    <row r="100" spans="1:4" x14ac:dyDescent="0.25">
      <c r="A100" s="2" t="s">
        <v>730</v>
      </c>
      <c r="B100" s="3" t="s">
        <v>78</v>
      </c>
      <c r="C100" s="5" t="s">
        <v>90</v>
      </c>
    </row>
    <row r="101" spans="1:4" x14ac:dyDescent="0.25">
      <c r="A101" s="2" t="s">
        <v>739</v>
      </c>
      <c r="B101" s="3" t="s">
        <v>287</v>
      </c>
      <c r="C101" s="5" t="s">
        <v>90</v>
      </c>
    </row>
    <row r="102" spans="1:4" x14ac:dyDescent="0.25">
      <c r="A102" s="2" t="s">
        <v>740</v>
      </c>
      <c r="B102" s="3" t="s">
        <v>79</v>
      </c>
      <c r="C102" s="5" t="s">
        <v>90</v>
      </c>
    </row>
    <row r="103" spans="1:4" x14ac:dyDescent="0.25">
      <c r="A103" s="2" t="s">
        <v>744</v>
      </c>
      <c r="B103" s="3" t="s">
        <v>296</v>
      </c>
      <c r="C103" s="5" t="s">
        <v>90</v>
      </c>
    </row>
    <row r="104" spans="1:4" x14ac:dyDescent="0.25">
      <c r="A104" s="2" t="s">
        <v>731</v>
      </c>
      <c r="B104" s="3" t="s">
        <v>80</v>
      </c>
      <c r="C104" s="5" t="s">
        <v>90</v>
      </c>
    </row>
    <row r="105" spans="1:4" x14ac:dyDescent="0.25">
      <c r="A105" s="2" t="s">
        <v>732</v>
      </c>
      <c r="B105" s="3" t="s">
        <v>81</v>
      </c>
      <c r="C105" s="5" t="s">
        <v>90</v>
      </c>
    </row>
    <row r="106" spans="1:4" x14ac:dyDescent="0.25">
      <c r="A106" s="2" t="s">
        <v>741</v>
      </c>
      <c r="B106" s="3" t="s">
        <v>82</v>
      </c>
      <c r="C106" s="5" t="s">
        <v>90</v>
      </c>
    </row>
    <row r="107" spans="1:4" x14ac:dyDescent="0.25">
      <c r="A107" s="2" t="s">
        <v>742</v>
      </c>
      <c r="B107" s="3" t="s">
        <v>83</v>
      </c>
      <c r="C107" s="5" t="s">
        <v>90</v>
      </c>
    </row>
    <row r="108" spans="1:4" x14ac:dyDescent="0.25">
      <c r="A108" s="2" t="s">
        <v>743</v>
      </c>
      <c r="B108" s="3" t="s">
        <v>84</v>
      </c>
      <c r="C108" s="5" t="s">
        <v>90</v>
      </c>
    </row>
    <row r="109" spans="1:4" x14ac:dyDescent="0.25">
      <c r="A109" s="2" t="s">
        <v>750</v>
      </c>
      <c r="B109" s="3" t="s">
        <v>85</v>
      </c>
      <c r="C109" s="5" t="s">
        <v>90</v>
      </c>
      <c r="D109">
        <v>1</v>
      </c>
    </row>
    <row r="110" spans="1:4" x14ac:dyDescent="0.25">
      <c r="A110" s="1" t="s">
        <v>654</v>
      </c>
      <c r="D110" s="1">
        <v>6</v>
      </c>
    </row>
  </sheetData>
  <autoFilter ref="A1:D110"/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opLeftCell="C4" workbookViewId="0">
      <selection activeCell="C94" sqref="C94"/>
    </sheetView>
  </sheetViews>
  <sheetFormatPr defaultRowHeight="15" x14ac:dyDescent="0.25"/>
  <cols>
    <col min="1" max="1" width="13.28515625" customWidth="1"/>
    <col min="2" max="2" width="32.85546875" customWidth="1"/>
    <col min="3" max="3" width="21.140625" customWidth="1"/>
    <col min="4" max="4" width="26.5703125" customWidth="1"/>
    <col min="5" max="5" width="16.85546875" customWidth="1"/>
    <col min="6" max="6" width="9.140625" customWidth="1"/>
    <col min="7" max="7" width="26.140625" customWidth="1"/>
    <col min="8" max="8" width="19.5703125" bestFit="1" customWidth="1"/>
    <col min="9" max="10" width="5.140625" customWidth="1"/>
    <col min="11" max="11" width="5.28515625" customWidth="1"/>
    <col min="12" max="12" width="5.140625" customWidth="1"/>
    <col min="13" max="13" width="10.7109375" bestFit="1" customWidth="1"/>
  </cols>
  <sheetData>
    <row r="1" spans="1:13" x14ac:dyDescent="0.25">
      <c r="A1" s="45" t="s">
        <v>762</v>
      </c>
      <c r="B1" s="2" t="s">
        <v>760</v>
      </c>
      <c r="C1" s="1" t="s">
        <v>841</v>
      </c>
      <c r="D1" s="2" t="s">
        <v>761</v>
      </c>
      <c r="E1" s="2" t="s">
        <v>841</v>
      </c>
    </row>
    <row r="2" spans="1:13" x14ac:dyDescent="0.25">
      <c r="A2" s="45" t="s">
        <v>86</v>
      </c>
      <c r="B2" s="3" t="s">
        <v>763</v>
      </c>
      <c r="C2" s="3" t="s">
        <v>843</v>
      </c>
      <c r="D2" s="3" t="s">
        <v>764</v>
      </c>
      <c r="E2" s="3" t="s">
        <v>844</v>
      </c>
    </row>
    <row r="3" spans="1:13" x14ac:dyDescent="0.25">
      <c r="A3" s="53" t="s">
        <v>86</v>
      </c>
      <c r="B3" s="3" t="s">
        <v>763</v>
      </c>
      <c r="C3" s="3" t="s">
        <v>843</v>
      </c>
      <c r="D3" s="3" t="s">
        <v>765</v>
      </c>
      <c r="E3" s="3" t="s">
        <v>844</v>
      </c>
      <c r="G3" s="8" t="s">
        <v>848</v>
      </c>
      <c r="H3" s="8" t="s">
        <v>631</v>
      </c>
    </row>
    <row r="4" spans="1:13" x14ac:dyDescent="0.25">
      <c r="A4" s="53" t="s">
        <v>86</v>
      </c>
      <c r="B4" s="3" t="s">
        <v>766</v>
      </c>
      <c r="C4" s="3" t="s">
        <v>843</v>
      </c>
      <c r="D4" s="3" t="s">
        <v>765</v>
      </c>
      <c r="E4" s="3" t="s">
        <v>844</v>
      </c>
      <c r="G4" s="8" t="s">
        <v>546</v>
      </c>
      <c r="H4" t="s">
        <v>86</v>
      </c>
      <c r="I4" t="s">
        <v>87</v>
      </c>
      <c r="J4" t="s">
        <v>88</v>
      </c>
      <c r="K4" t="s">
        <v>89</v>
      </c>
      <c r="L4" t="s">
        <v>90</v>
      </c>
      <c r="M4" t="s">
        <v>336</v>
      </c>
    </row>
    <row r="5" spans="1:13" x14ac:dyDescent="0.25">
      <c r="A5" s="53" t="s">
        <v>86</v>
      </c>
      <c r="B5" s="3" t="s">
        <v>763</v>
      </c>
      <c r="C5" s="3" t="s">
        <v>843</v>
      </c>
      <c r="D5" s="3" t="s">
        <v>767</v>
      </c>
      <c r="E5" s="3" t="s">
        <v>846</v>
      </c>
      <c r="G5" s="11" t="s">
        <v>786</v>
      </c>
      <c r="H5" s="9">
        <v>1</v>
      </c>
      <c r="I5" s="9"/>
      <c r="J5" s="9">
        <v>1</v>
      </c>
      <c r="K5" s="9">
        <v>1</v>
      </c>
      <c r="L5" s="9">
        <v>1</v>
      </c>
      <c r="M5" s="9">
        <v>4</v>
      </c>
    </row>
    <row r="6" spans="1:13" x14ac:dyDescent="0.25">
      <c r="A6" s="53" t="s">
        <v>86</v>
      </c>
      <c r="B6" s="3" t="s">
        <v>766</v>
      </c>
      <c r="C6" s="3" t="s">
        <v>843</v>
      </c>
      <c r="D6" s="3" t="s">
        <v>768</v>
      </c>
      <c r="E6" s="3" t="s">
        <v>844</v>
      </c>
      <c r="G6" s="11" t="s">
        <v>845</v>
      </c>
      <c r="H6" s="9">
        <v>4</v>
      </c>
      <c r="I6" s="9">
        <v>5</v>
      </c>
      <c r="J6" s="9"/>
      <c r="K6" s="9">
        <v>4</v>
      </c>
      <c r="L6" s="9">
        <v>2</v>
      </c>
      <c r="M6" s="9">
        <v>15</v>
      </c>
    </row>
    <row r="7" spans="1:13" x14ac:dyDescent="0.25">
      <c r="A7" s="53" t="s">
        <v>86</v>
      </c>
      <c r="B7" s="3" t="s">
        <v>769</v>
      </c>
      <c r="C7" s="3" t="s">
        <v>843</v>
      </c>
      <c r="D7" s="3" t="s">
        <v>770</v>
      </c>
      <c r="E7" s="3" t="s">
        <v>845</v>
      </c>
      <c r="G7" s="11" t="s">
        <v>843</v>
      </c>
      <c r="H7" s="9">
        <v>13</v>
      </c>
      <c r="I7" s="9">
        <v>4</v>
      </c>
      <c r="J7" s="9">
        <v>8</v>
      </c>
      <c r="K7" s="9">
        <v>6</v>
      </c>
      <c r="L7" s="9">
        <v>6</v>
      </c>
      <c r="M7" s="9">
        <v>37</v>
      </c>
    </row>
    <row r="8" spans="1:13" x14ac:dyDescent="0.25">
      <c r="A8" s="53" t="s">
        <v>86</v>
      </c>
      <c r="B8" s="3" t="s">
        <v>766</v>
      </c>
      <c r="C8" s="3" t="s">
        <v>843</v>
      </c>
      <c r="D8" s="3" t="s">
        <v>771</v>
      </c>
      <c r="E8" s="3" t="s">
        <v>844</v>
      </c>
      <c r="G8" s="11" t="s">
        <v>844</v>
      </c>
      <c r="H8" s="9">
        <v>3</v>
      </c>
      <c r="I8" s="9">
        <v>5</v>
      </c>
      <c r="J8" s="9">
        <v>3</v>
      </c>
      <c r="K8" s="9">
        <v>9</v>
      </c>
      <c r="L8" s="9">
        <v>8</v>
      </c>
      <c r="M8" s="9">
        <v>28</v>
      </c>
    </row>
    <row r="9" spans="1:13" x14ac:dyDescent="0.25">
      <c r="A9" s="53" t="s">
        <v>86</v>
      </c>
      <c r="B9" s="3" t="s">
        <v>773</v>
      </c>
      <c r="C9" s="3" t="s">
        <v>844</v>
      </c>
      <c r="D9" s="3" t="s">
        <v>785</v>
      </c>
      <c r="E9" s="3" t="s">
        <v>846</v>
      </c>
      <c r="G9" s="11" t="s">
        <v>336</v>
      </c>
      <c r="H9" s="9">
        <v>21</v>
      </c>
      <c r="I9" s="9">
        <v>14</v>
      </c>
      <c r="J9" s="9">
        <v>12</v>
      </c>
      <c r="K9" s="9">
        <v>20</v>
      </c>
      <c r="L9" s="9">
        <v>17</v>
      </c>
      <c r="M9" s="9">
        <v>84</v>
      </c>
    </row>
    <row r="10" spans="1:13" x14ac:dyDescent="0.25">
      <c r="A10" s="53" t="s">
        <v>86</v>
      </c>
      <c r="B10" s="3" t="s">
        <v>775</v>
      </c>
      <c r="C10" s="3" t="s">
        <v>844</v>
      </c>
      <c r="D10" s="3" t="s">
        <v>774</v>
      </c>
      <c r="E10" s="3" t="s">
        <v>843</v>
      </c>
    </row>
    <row r="11" spans="1:13" x14ac:dyDescent="0.25">
      <c r="A11" s="53" t="s">
        <v>86</v>
      </c>
      <c r="B11" s="3" t="s">
        <v>776</v>
      </c>
      <c r="C11" s="3" t="s">
        <v>844</v>
      </c>
      <c r="D11" s="3" t="s">
        <v>777</v>
      </c>
      <c r="E11" s="3" t="s">
        <v>844</v>
      </c>
    </row>
    <row r="12" spans="1:13" x14ac:dyDescent="0.25">
      <c r="A12" s="53" t="s">
        <v>86</v>
      </c>
      <c r="B12" s="3" t="s">
        <v>778</v>
      </c>
      <c r="C12" s="3" t="s">
        <v>843</v>
      </c>
      <c r="D12" s="3" t="s">
        <v>767</v>
      </c>
      <c r="E12" s="3" t="s">
        <v>846</v>
      </c>
    </row>
    <row r="13" spans="1:13" x14ac:dyDescent="0.25">
      <c r="A13" s="53" t="s">
        <v>86</v>
      </c>
      <c r="B13" s="3" t="s">
        <v>766</v>
      </c>
      <c r="C13" s="3" t="s">
        <v>843</v>
      </c>
      <c r="D13" s="3" t="s">
        <v>779</v>
      </c>
      <c r="E13" s="3" t="s">
        <v>844</v>
      </c>
      <c r="G13" s="8" t="s">
        <v>849</v>
      </c>
      <c r="H13" s="8" t="s">
        <v>631</v>
      </c>
    </row>
    <row r="14" spans="1:13" x14ac:dyDescent="0.25">
      <c r="A14" s="53" t="s">
        <v>86</v>
      </c>
      <c r="B14" s="3" t="s">
        <v>780</v>
      </c>
      <c r="C14" s="3" t="s">
        <v>845</v>
      </c>
      <c r="D14" s="3" t="s">
        <v>765</v>
      </c>
      <c r="E14" s="3" t="s">
        <v>844</v>
      </c>
      <c r="G14" s="8" t="s">
        <v>546</v>
      </c>
      <c r="H14" t="s">
        <v>86</v>
      </c>
      <c r="I14" t="s">
        <v>87</v>
      </c>
      <c r="J14" t="s">
        <v>88</v>
      </c>
      <c r="K14" t="s">
        <v>89</v>
      </c>
      <c r="L14" t="s">
        <v>90</v>
      </c>
      <c r="M14" t="s">
        <v>336</v>
      </c>
    </row>
    <row r="15" spans="1:13" x14ac:dyDescent="0.25">
      <c r="A15" s="53" t="s">
        <v>86</v>
      </c>
      <c r="B15" s="3" t="s">
        <v>781</v>
      </c>
      <c r="C15" s="3" t="s">
        <v>843</v>
      </c>
      <c r="D15" s="3" t="s">
        <v>782</v>
      </c>
      <c r="E15" s="3" t="s">
        <v>844</v>
      </c>
      <c r="G15" s="11" t="s">
        <v>772</v>
      </c>
      <c r="H15" s="9">
        <v>1</v>
      </c>
      <c r="I15" s="9">
        <v>3</v>
      </c>
      <c r="J15" s="9">
        <v>1</v>
      </c>
      <c r="K15" s="9">
        <v>4</v>
      </c>
      <c r="L15" s="9"/>
      <c r="M15" s="9">
        <v>9</v>
      </c>
    </row>
    <row r="16" spans="1:13" x14ac:dyDescent="0.25">
      <c r="A16" s="53" t="s">
        <v>86</v>
      </c>
      <c r="B16" s="3" t="s">
        <v>780</v>
      </c>
      <c r="C16" s="3" t="s">
        <v>845</v>
      </c>
      <c r="D16" s="3" t="s">
        <v>783</v>
      </c>
      <c r="E16" s="3" t="s">
        <v>845</v>
      </c>
      <c r="G16" s="11" t="s">
        <v>846</v>
      </c>
      <c r="H16" s="9">
        <v>5</v>
      </c>
      <c r="I16" s="9">
        <v>1</v>
      </c>
      <c r="J16" s="9"/>
      <c r="K16" s="9">
        <v>1</v>
      </c>
      <c r="L16" s="9">
        <v>5</v>
      </c>
      <c r="M16" s="9">
        <v>12</v>
      </c>
    </row>
    <row r="17" spans="1:13" x14ac:dyDescent="0.25">
      <c r="A17" s="53" t="s">
        <v>86</v>
      </c>
      <c r="B17" s="3" t="s">
        <v>766</v>
      </c>
      <c r="C17" s="3" t="s">
        <v>843</v>
      </c>
      <c r="D17" s="3" t="s">
        <v>765</v>
      </c>
      <c r="E17" s="3" t="s">
        <v>844</v>
      </c>
      <c r="G17" s="11" t="s">
        <v>845</v>
      </c>
      <c r="H17" s="9">
        <v>2</v>
      </c>
      <c r="I17" s="9">
        <v>2</v>
      </c>
      <c r="J17" s="9"/>
      <c r="K17" s="9">
        <v>1</v>
      </c>
      <c r="L17" s="9">
        <v>2</v>
      </c>
      <c r="M17" s="9">
        <v>7</v>
      </c>
    </row>
    <row r="18" spans="1:13" x14ac:dyDescent="0.25">
      <c r="A18" s="53" t="s">
        <v>86</v>
      </c>
      <c r="B18" s="3" t="s">
        <v>784</v>
      </c>
      <c r="C18" s="3" t="s">
        <v>845</v>
      </c>
      <c r="D18" s="3" t="s">
        <v>767</v>
      </c>
      <c r="E18" s="3" t="s">
        <v>846</v>
      </c>
      <c r="G18" s="11" t="s">
        <v>843</v>
      </c>
      <c r="H18" s="9">
        <v>2</v>
      </c>
      <c r="I18" s="9"/>
      <c r="J18" s="9">
        <v>1</v>
      </c>
      <c r="K18" s="9">
        <v>1</v>
      </c>
      <c r="L18" s="9"/>
      <c r="M18" s="9">
        <v>4</v>
      </c>
    </row>
    <row r="19" spans="1:13" x14ac:dyDescent="0.25">
      <c r="A19" s="53" t="s">
        <v>86</v>
      </c>
      <c r="B19" s="3" t="s">
        <v>780</v>
      </c>
      <c r="C19" s="3" t="s">
        <v>843</v>
      </c>
      <c r="D19" s="3" t="s">
        <v>767</v>
      </c>
      <c r="E19" s="3" t="s">
        <v>846</v>
      </c>
      <c r="G19" s="11" t="s">
        <v>844</v>
      </c>
      <c r="H19" s="9">
        <v>10</v>
      </c>
      <c r="I19" s="9">
        <v>10</v>
      </c>
      <c r="J19" s="9">
        <v>9</v>
      </c>
      <c r="K19" s="9">
        <v>14</v>
      </c>
      <c r="L19" s="9">
        <v>10</v>
      </c>
      <c r="M19" s="9">
        <v>53</v>
      </c>
    </row>
    <row r="20" spans="1:13" x14ac:dyDescent="0.25">
      <c r="A20" s="53" t="s">
        <v>86</v>
      </c>
      <c r="B20" s="3" t="s">
        <v>786</v>
      </c>
      <c r="C20" s="3" t="s">
        <v>786</v>
      </c>
      <c r="D20" s="3"/>
      <c r="E20" s="3"/>
      <c r="G20" s="11" t="s">
        <v>336</v>
      </c>
      <c r="H20" s="9">
        <v>20</v>
      </c>
      <c r="I20" s="9">
        <v>16</v>
      </c>
      <c r="J20" s="9">
        <v>11</v>
      </c>
      <c r="K20" s="9">
        <v>21</v>
      </c>
      <c r="L20" s="9">
        <v>17</v>
      </c>
      <c r="M20" s="9">
        <v>85</v>
      </c>
    </row>
    <row r="21" spans="1:13" x14ac:dyDescent="0.25">
      <c r="A21" s="53" t="s">
        <v>86</v>
      </c>
      <c r="B21" s="3" t="s">
        <v>787</v>
      </c>
      <c r="C21" s="3" t="s">
        <v>845</v>
      </c>
      <c r="D21" s="3" t="s">
        <v>788</v>
      </c>
      <c r="E21" s="3" t="s">
        <v>772</v>
      </c>
    </row>
    <row r="22" spans="1:13" x14ac:dyDescent="0.25">
      <c r="A22" s="53" t="s">
        <v>86</v>
      </c>
      <c r="B22" s="3" t="s">
        <v>766</v>
      </c>
      <c r="C22" s="3" t="s">
        <v>843</v>
      </c>
      <c r="D22" s="3" t="s">
        <v>789</v>
      </c>
      <c r="E22" s="3" t="s">
        <v>843</v>
      </c>
    </row>
    <row r="23" spans="1:13" x14ac:dyDescent="0.25">
      <c r="A23" s="45" t="s">
        <v>87</v>
      </c>
      <c r="B23" s="3" t="s">
        <v>790</v>
      </c>
      <c r="C23" s="3" t="s">
        <v>844</v>
      </c>
      <c r="D23" s="3" t="s">
        <v>777</v>
      </c>
      <c r="E23" s="3" t="s">
        <v>844</v>
      </c>
    </row>
    <row r="24" spans="1:13" x14ac:dyDescent="0.25">
      <c r="A24" s="53" t="s">
        <v>87</v>
      </c>
      <c r="B24" s="3" t="s">
        <v>791</v>
      </c>
      <c r="C24" s="3" t="s">
        <v>845</v>
      </c>
      <c r="D24" s="3" t="s">
        <v>770</v>
      </c>
      <c r="E24" s="3" t="s">
        <v>845</v>
      </c>
    </row>
    <row r="25" spans="1:13" x14ac:dyDescent="0.25">
      <c r="A25" s="53" t="s">
        <v>87</v>
      </c>
      <c r="B25" s="3" t="s">
        <v>763</v>
      </c>
      <c r="C25" s="3" t="s">
        <v>843</v>
      </c>
      <c r="D25" s="3" t="s">
        <v>792</v>
      </c>
      <c r="E25" s="3" t="s">
        <v>844</v>
      </c>
    </row>
    <row r="26" spans="1:13" x14ac:dyDescent="0.25">
      <c r="A26" s="53" t="s">
        <v>87</v>
      </c>
      <c r="B26" s="3"/>
      <c r="C26" s="3"/>
      <c r="D26" s="3" t="s">
        <v>772</v>
      </c>
      <c r="E26" s="3" t="s">
        <v>772</v>
      </c>
    </row>
    <row r="27" spans="1:13" x14ac:dyDescent="0.25">
      <c r="A27" s="53" t="s">
        <v>87</v>
      </c>
      <c r="B27" s="3" t="s">
        <v>784</v>
      </c>
      <c r="C27" s="3" t="s">
        <v>845</v>
      </c>
      <c r="D27" s="3" t="s">
        <v>793</v>
      </c>
      <c r="E27" s="3" t="s">
        <v>844</v>
      </c>
    </row>
    <row r="28" spans="1:13" x14ac:dyDescent="0.25">
      <c r="A28" s="53" t="s">
        <v>87</v>
      </c>
      <c r="B28" s="3" t="s">
        <v>787</v>
      </c>
      <c r="C28" s="3" t="s">
        <v>845</v>
      </c>
      <c r="D28" s="3" t="s">
        <v>772</v>
      </c>
      <c r="E28" s="3" t="s">
        <v>772</v>
      </c>
    </row>
    <row r="29" spans="1:13" x14ac:dyDescent="0.25">
      <c r="A29" s="53" t="s">
        <v>87</v>
      </c>
      <c r="B29" s="3" t="s">
        <v>791</v>
      </c>
      <c r="C29" s="3" t="s">
        <v>845</v>
      </c>
      <c r="D29" s="3" t="s">
        <v>794</v>
      </c>
      <c r="E29" s="3" t="s">
        <v>844</v>
      </c>
    </row>
    <row r="30" spans="1:13" x14ac:dyDescent="0.25">
      <c r="A30" s="53" t="s">
        <v>87</v>
      </c>
      <c r="B30" s="3"/>
      <c r="C30" s="3"/>
      <c r="D30" s="6" t="s">
        <v>795</v>
      </c>
      <c r="E30" s="3" t="s">
        <v>844</v>
      </c>
    </row>
    <row r="31" spans="1:13" x14ac:dyDescent="0.25">
      <c r="A31" s="53" t="s">
        <v>87</v>
      </c>
      <c r="B31" s="3" t="s">
        <v>796</v>
      </c>
      <c r="C31" s="3" t="s">
        <v>844</v>
      </c>
      <c r="D31" s="6" t="s">
        <v>797</v>
      </c>
      <c r="E31" s="3" t="s">
        <v>844</v>
      </c>
    </row>
    <row r="32" spans="1:13" x14ac:dyDescent="0.25">
      <c r="A32" s="53" t="s">
        <v>87</v>
      </c>
      <c r="B32" s="3" t="s">
        <v>798</v>
      </c>
      <c r="C32" s="3" t="s">
        <v>845</v>
      </c>
      <c r="D32" s="6" t="s">
        <v>767</v>
      </c>
      <c r="E32" s="3" t="s">
        <v>846</v>
      </c>
    </row>
    <row r="33" spans="1:5" x14ac:dyDescent="0.25">
      <c r="A33" s="53" t="s">
        <v>87</v>
      </c>
      <c r="B33" s="3" t="s">
        <v>799</v>
      </c>
      <c r="C33" s="3" t="s">
        <v>843</v>
      </c>
      <c r="D33" s="6" t="s">
        <v>779</v>
      </c>
      <c r="E33" s="3" t="s">
        <v>844</v>
      </c>
    </row>
    <row r="34" spans="1:5" x14ac:dyDescent="0.25">
      <c r="A34" s="53" t="s">
        <v>87</v>
      </c>
      <c r="B34" s="3" t="s">
        <v>800</v>
      </c>
      <c r="C34" s="3" t="s">
        <v>844</v>
      </c>
      <c r="D34" s="6" t="s">
        <v>801</v>
      </c>
      <c r="E34" s="3" t="s">
        <v>844</v>
      </c>
    </row>
    <row r="35" spans="1:5" x14ac:dyDescent="0.25">
      <c r="A35" s="53" t="s">
        <v>87</v>
      </c>
      <c r="B35" s="3" t="s">
        <v>781</v>
      </c>
      <c r="C35" s="3" t="s">
        <v>843</v>
      </c>
      <c r="D35" s="6" t="s">
        <v>772</v>
      </c>
      <c r="E35" s="3" t="s">
        <v>772</v>
      </c>
    </row>
    <row r="36" spans="1:5" x14ac:dyDescent="0.25">
      <c r="A36" s="53" t="s">
        <v>87</v>
      </c>
      <c r="B36" s="3" t="s">
        <v>802</v>
      </c>
      <c r="C36" s="3" t="s">
        <v>844</v>
      </c>
      <c r="D36" s="6" t="s">
        <v>803</v>
      </c>
      <c r="E36" s="3" t="s">
        <v>844</v>
      </c>
    </row>
    <row r="37" spans="1:5" x14ac:dyDescent="0.25">
      <c r="A37" s="53" t="s">
        <v>87</v>
      </c>
      <c r="B37" s="3" t="s">
        <v>799</v>
      </c>
      <c r="C37" s="3" t="s">
        <v>843</v>
      </c>
      <c r="D37" s="6" t="s">
        <v>770</v>
      </c>
      <c r="E37" s="3" t="s">
        <v>845</v>
      </c>
    </row>
    <row r="38" spans="1:5" x14ac:dyDescent="0.25">
      <c r="A38" s="53" t="s">
        <v>87</v>
      </c>
      <c r="B38" s="3" t="s">
        <v>804</v>
      </c>
      <c r="C38" s="3" t="s">
        <v>844</v>
      </c>
      <c r="D38" s="6" t="s">
        <v>805</v>
      </c>
      <c r="E38" s="3" t="s">
        <v>844</v>
      </c>
    </row>
    <row r="39" spans="1:5" x14ac:dyDescent="0.25">
      <c r="A39" s="45" t="s">
        <v>88</v>
      </c>
      <c r="B39" s="3" t="s">
        <v>806</v>
      </c>
      <c r="C39" s="3" t="s">
        <v>844</v>
      </c>
      <c r="D39" s="6" t="s">
        <v>807</v>
      </c>
      <c r="E39" s="3" t="s">
        <v>844</v>
      </c>
    </row>
    <row r="40" spans="1:5" x14ac:dyDescent="0.25">
      <c r="A40" s="53" t="s">
        <v>88</v>
      </c>
      <c r="B40" s="3" t="s">
        <v>766</v>
      </c>
      <c r="C40" s="3" t="s">
        <v>843</v>
      </c>
      <c r="D40" s="6" t="s">
        <v>764</v>
      </c>
      <c r="E40" s="3" t="s">
        <v>844</v>
      </c>
    </row>
    <row r="41" spans="1:5" x14ac:dyDescent="0.25">
      <c r="A41" s="53" t="s">
        <v>88</v>
      </c>
      <c r="B41" s="3" t="s">
        <v>808</v>
      </c>
      <c r="C41" s="3" t="s">
        <v>844</v>
      </c>
      <c r="D41" s="6" t="s">
        <v>773</v>
      </c>
      <c r="E41" s="3" t="s">
        <v>844</v>
      </c>
    </row>
    <row r="42" spans="1:5" x14ac:dyDescent="0.25">
      <c r="A42" s="53" t="s">
        <v>88</v>
      </c>
      <c r="B42" s="3" t="s">
        <v>766</v>
      </c>
      <c r="C42" s="3" t="s">
        <v>843</v>
      </c>
      <c r="D42" s="6" t="s">
        <v>795</v>
      </c>
      <c r="E42" s="3" t="s">
        <v>844</v>
      </c>
    </row>
    <row r="43" spans="1:5" x14ac:dyDescent="0.25">
      <c r="A43" s="53" t="s">
        <v>88</v>
      </c>
      <c r="B43" s="3" t="s">
        <v>809</v>
      </c>
      <c r="C43" s="3" t="s">
        <v>843</v>
      </c>
      <c r="D43" s="6" t="s">
        <v>810</v>
      </c>
      <c r="E43" s="3" t="s">
        <v>844</v>
      </c>
    </row>
    <row r="44" spans="1:5" x14ac:dyDescent="0.25">
      <c r="A44" s="53" t="s">
        <v>88</v>
      </c>
      <c r="B44" s="3" t="s">
        <v>786</v>
      </c>
      <c r="C44" s="3" t="s">
        <v>786</v>
      </c>
      <c r="D44" s="6" t="s">
        <v>772</v>
      </c>
      <c r="E44" s="3" t="s">
        <v>772</v>
      </c>
    </row>
    <row r="45" spans="1:5" x14ac:dyDescent="0.25">
      <c r="A45" s="53" t="s">
        <v>88</v>
      </c>
      <c r="B45" s="3" t="s">
        <v>811</v>
      </c>
      <c r="C45" s="3" t="s">
        <v>843</v>
      </c>
      <c r="D45" s="6" t="s">
        <v>812</v>
      </c>
      <c r="E45" s="3" t="s">
        <v>844</v>
      </c>
    </row>
    <row r="46" spans="1:5" x14ac:dyDescent="0.25">
      <c r="A46" s="53" t="s">
        <v>88</v>
      </c>
      <c r="B46" s="3" t="s">
        <v>778</v>
      </c>
      <c r="C46" s="3" t="s">
        <v>843</v>
      </c>
      <c r="D46" s="6" t="s">
        <v>773</v>
      </c>
      <c r="E46" s="3" t="s">
        <v>844</v>
      </c>
    </row>
    <row r="47" spans="1:5" x14ac:dyDescent="0.25">
      <c r="A47" s="53" t="s">
        <v>88</v>
      </c>
      <c r="B47" s="3" t="s">
        <v>763</v>
      </c>
      <c r="C47" s="3" t="s">
        <v>843</v>
      </c>
      <c r="D47" s="6" t="s">
        <v>813</v>
      </c>
      <c r="E47" s="3" t="s">
        <v>844</v>
      </c>
    </row>
    <row r="48" spans="1:5" x14ac:dyDescent="0.25">
      <c r="A48" s="53" t="s">
        <v>88</v>
      </c>
      <c r="B48" s="3" t="s">
        <v>814</v>
      </c>
      <c r="C48" s="3" t="s">
        <v>844</v>
      </c>
      <c r="D48" s="6" t="s">
        <v>797</v>
      </c>
      <c r="E48" s="3" t="s">
        <v>844</v>
      </c>
    </row>
    <row r="49" spans="1:13" x14ac:dyDescent="0.25">
      <c r="A49" s="53" t="s">
        <v>88</v>
      </c>
      <c r="B49" s="3" t="s">
        <v>815</v>
      </c>
      <c r="C49" s="3" t="s">
        <v>843</v>
      </c>
      <c r="D49" s="6" t="s">
        <v>816</v>
      </c>
      <c r="E49" s="3" t="s">
        <v>843</v>
      </c>
    </row>
    <row r="50" spans="1:13" x14ac:dyDescent="0.25">
      <c r="A50" s="69" t="s">
        <v>88</v>
      </c>
      <c r="B50" s="70" t="s">
        <v>851</v>
      </c>
      <c r="C50" s="70" t="s">
        <v>843</v>
      </c>
      <c r="D50" s="6"/>
      <c r="E50" s="70"/>
    </row>
    <row r="51" spans="1:13" x14ac:dyDescent="0.25">
      <c r="A51" s="45" t="s">
        <v>89</v>
      </c>
      <c r="B51" s="3" t="s">
        <v>804</v>
      </c>
      <c r="C51" s="3" t="s">
        <v>844</v>
      </c>
      <c r="D51" s="6" t="s">
        <v>817</v>
      </c>
      <c r="E51" s="3" t="s">
        <v>844</v>
      </c>
      <c r="G51" s="8" t="s">
        <v>847</v>
      </c>
      <c r="H51" s="8" t="s">
        <v>631</v>
      </c>
    </row>
    <row r="52" spans="1:13" x14ac:dyDescent="0.25">
      <c r="A52" s="53" t="s">
        <v>89</v>
      </c>
      <c r="B52" s="3" t="s">
        <v>818</v>
      </c>
      <c r="C52" s="3" t="s">
        <v>845</v>
      </c>
      <c r="D52" s="6" t="s">
        <v>770</v>
      </c>
      <c r="E52" s="3" t="s">
        <v>845</v>
      </c>
      <c r="G52" s="8" t="s">
        <v>546</v>
      </c>
      <c r="H52" t="s">
        <v>86</v>
      </c>
      <c r="I52" t="s">
        <v>87</v>
      </c>
      <c r="J52" t="s">
        <v>88</v>
      </c>
      <c r="K52" t="s">
        <v>89</v>
      </c>
      <c r="L52" t="s">
        <v>90</v>
      </c>
      <c r="M52" t="s">
        <v>336</v>
      </c>
    </row>
    <row r="53" spans="1:13" x14ac:dyDescent="0.25">
      <c r="A53" s="53" t="s">
        <v>89</v>
      </c>
      <c r="B53" s="3" t="s">
        <v>780</v>
      </c>
      <c r="C53" s="3" t="s">
        <v>845</v>
      </c>
      <c r="D53" s="6" t="s">
        <v>765</v>
      </c>
      <c r="E53" s="3" t="s">
        <v>844</v>
      </c>
      <c r="G53" s="11" t="s">
        <v>772</v>
      </c>
      <c r="H53" s="9">
        <v>1</v>
      </c>
      <c r="I53" s="9">
        <v>3</v>
      </c>
      <c r="J53" s="9">
        <v>1</v>
      </c>
      <c r="K53" s="9">
        <v>4</v>
      </c>
      <c r="L53" s="9"/>
      <c r="M53" s="9">
        <v>9</v>
      </c>
    </row>
    <row r="54" spans="1:13" x14ac:dyDescent="0.25">
      <c r="A54" s="53" t="s">
        <v>89</v>
      </c>
      <c r="B54" s="3" t="s">
        <v>802</v>
      </c>
      <c r="C54" s="3" t="s">
        <v>844</v>
      </c>
      <c r="D54" s="6" t="s">
        <v>772</v>
      </c>
      <c r="E54" s="3" t="s">
        <v>772</v>
      </c>
      <c r="G54" s="11" t="s">
        <v>846</v>
      </c>
      <c r="H54" s="9">
        <v>5</v>
      </c>
      <c r="I54" s="9">
        <v>1</v>
      </c>
      <c r="J54" s="9"/>
      <c r="K54" s="9">
        <v>1</v>
      </c>
      <c r="L54" s="9">
        <v>5</v>
      </c>
      <c r="M54" s="9">
        <v>12</v>
      </c>
    </row>
    <row r="55" spans="1:13" x14ac:dyDescent="0.25">
      <c r="A55" s="53" t="s">
        <v>89</v>
      </c>
      <c r="B55" s="3" t="s">
        <v>776</v>
      </c>
      <c r="C55" s="3" t="s">
        <v>844</v>
      </c>
      <c r="D55" s="6" t="s">
        <v>777</v>
      </c>
      <c r="E55" s="3" t="s">
        <v>844</v>
      </c>
      <c r="G55" s="11" t="s">
        <v>845</v>
      </c>
      <c r="H55" s="9">
        <v>2</v>
      </c>
      <c r="I55" s="9">
        <v>2</v>
      </c>
      <c r="J55" s="9"/>
      <c r="K55" s="9">
        <v>1</v>
      </c>
      <c r="L55" s="9">
        <v>2</v>
      </c>
      <c r="M55" s="9">
        <v>7</v>
      </c>
    </row>
    <row r="56" spans="1:13" x14ac:dyDescent="0.25">
      <c r="A56" s="53" t="s">
        <v>89</v>
      </c>
      <c r="B56" s="3" t="s">
        <v>784</v>
      </c>
      <c r="C56" s="3" t="s">
        <v>845</v>
      </c>
      <c r="D56" s="6" t="s">
        <v>767</v>
      </c>
      <c r="E56" s="3" t="s">
        <v>846</v>
      </c>
      <c r="G56" s="11" t="s">
        <v>843</v>
      </c>
      <c r="H56" s="9">
        <v>2</v>
      </c>
      <c r="I56" s="9"/>
      <c r="J56" s="9">
        <v>1</v>
      </c>
      <c r="K56" s="9">
        <v>1</v>
      </c>
      <c r="L56" s="9"/>
      <c r="M56" s="9">
        <v>4</v>
      </c>
    </row>
    <row r="57" spans="1:13" x14ac:dyDescent="0.25">
      <c r="A57" s="53" t="s">
        <v>89</v>
      </c>
      <c r="B57" s="3" t="s">
        <v>804</v>
      </c>
      <c r="C57" s="3" t="s">
        <v>844</v>
      </c>
      <c r="D57" s="6" t="s">
        <v>772</v>
      </c>
      <c r="E57" s="3" t="s">
        <v>772</v>
      </c>
      <c r="G57" s="11" t="s">
        <v>844</v>
      </c>
      <c r="H57" s="9">
        <v>10</v>
      </c>
      <c r="I57" s="9">
        <v>10</v>
      </c>
      <c r="J57" s="9">
        <v>9</v>
      </c>
      <c r="K57" s="9">
        <v>14</v>
      </c>
      <c r="L57" s="9">
        <v>10</v>
      </c>
      <c r="M57" s="9">
        <v>53</v>
      </c>
    </row>
    <row r="58" spans="1:13" x14ac:dyDescent="0.25">
      <c r="A58" s="53" t="s">
        <v>89</v>
      </c>
      <c r="B58" s="3" t="s">
        <v>786</v>
      </c>
      <c r="C58" s="3" t="s">
        <v>786</v>
      </c>
      <c r="D58" s="6" t="s">
        <v>772</v>
      </c>
      <c r="E58" s="3" t="s">
        <v>772</v>
      </c>
      <c r="G58" s="11" t="s">
        <v>336</v>
      </c>
      <c r="H58" s="9">
        <v>20</v>
      </c>
      <c r="I58" s="9">
        <v>16</v>
      </c>
      <c r="J58" s="9">
        <v>11</v>
      </c>
      <c r="K58" s="9">
        <v>21</v>
      </c>
      <c r="L58" s="9">
        <v>17</v>
      </c>
      <c r="M58" s="9">
        <v>85</v>
      </c>
    </row>
    <row r="59" spans="1:13" x14ac:dyDescent="0.25">
      <c r="A59" s="53" t="s">
        <v>89</v>
      </c>
      <c r="B59" s="3" t="s">
        <v>819</v>
      </c>
      <c r="C59" s="3" t="s">
        <v>844</v>
      </c>
      <c r="D59" s="6" t="s">
        <v>773</v>
      </c>
      <c r="E59" s="3" t="s">
        <v>844</v>
      </c>
    </row>
    <row r="60" spans="1:13" x14ac:dyDescent="0.25">
      <c r="A60" s="53" t="s">
        <v>89</v>
      </c>
      <c r="B60" s="3" t="s">
        <v>820</v>
      </c>
      <c r="C60" s="3" t="s">
        <v>844</v>
      </c>
      <c r="D60" s="6" t="s">
        <v>777</v>
      </c>
      <c r="E60" s="3" t="s">
        <v>844</v>
      </c>
    </row>
    <row r="61" spans="1:13" x14ac:dyDescent="0.25">
      <c r="A61" s="53" t="s">
        <v>89</v>
      </c>
      <c r="B61" s="3" t="s">
        <v>809</v>
      </c>
      <c r="C61" s="3" t="s">
        <v>843</v>
      </c>
      <c r="D61" s="6" t="s">
        <v>821</v>
      </c>
      <c r="E61" s="3" t="s">
        <v>844</v>
      </c>
    </row>
    <row r="62" spans="1:13" x14ac:dyDescent="0.25">
      <c r="A62" s="53" t="s">
        <v>89</v>
      </c>
      <c r="B62" s="3" t="s">
        <v>822</v>
      </c>
      <c r="C62" s="3" t="s">
        <v>843</v>
      </c>
      <c r="D62" s="6" t="s">
        <v>823</v>
      </c>
      <c r="E62" s="3" t="s">
        <v>844</v>
      </c>
    </row>
    <row r="63" spans="1:13" x14ac:dyDescent="0.25">
      <c r="A63" s="53" t="s">
        <v>89</v>
      </c>
      <c r="B63" s="3" t="s">
        <v>820</v>
      </c>
      <c r="C63" s="3" t="s">
        <v>844</v>
      </c>
      <c r="D63" s="6" t="s">
        <v>795</v>
      </c>
      <c r="E63" s="3" t="s">
        <v>844</v>
      </c>
    </row>
    <row r="64" spans="1:13" x14ac:dyDescent="0.25">
      <c r="A64" s="53" t="s">
        <v>89</v>
      </c>
      <c r="B64" s="3" t="s">
        <v>824</v>
      </c>
      <c r="C64" s="3" t="s">
        <v>843</v>
      </c>
      <c r="D64" s="6" t="s">
        <v>825</v>
      </c>
      <c r="E64" s="3" t="s">
        <v>844</v>
      </c>
    </row>
    <row r="65" spans="1:5" x14ac:dyDescent="0.25">
      <c r="A65" s="53" t="s">
        <v>89</v>
      </c>
      <c r="B65" s="3" t="s">
        <v>763</v>
      </c>
      <c r="C65" s="3" t="s">
        <v>843</v>
      </c>
      <c r="D65" s="6" t="s">
        <v>772</v>
      </c>
      <c r="E65" s="3" t="s">
        <v>772</v>
      </c>
    </row>
    <row r="66" spans="1:5" x14ac:dyDescent="0.25">
      <c r="A66" s="53" t="s">
        <v>89</v>
      </c>
      <c r="B66" s="3" t="s">
        <v>784</v>
      </c>
      <c r="C66" s="3" t="s">
        <v>845</v>
      </c>
      <c r="D66" s="6" t="s">
        <v>826</v>
      </c>
      <c r="E66" s="3" t="s">
        <v>844</v>
      </c>
    </row>
    <row r="67" spans="1:5" x14ac:dyDescent="0.25">
      <c r="A67" s="53" t="s">
        <v>89</v>
      </c>
      <c r="B67" s="3"/>
      <c r="C67" s="3"/>
      <c r="D67" s="6" t="s">
        <v>827</v>
      </c>
      <c r="E67" s="3" t="s">
        <v>843</v>
      </c>
    </row>
    <row r="68" spans="1:5" x14ac:dyDescent="0.25">
      <c r="A68" s="53" t="s">
        <v>89</v>
      </c>
      <c r="B68" s="3" t="s">
        <v>828</v>
      </c>
      <c r="C68" s="3" t="s">
        <v>844</v>
      </c>
      <c r="D68" s="6" t="s">
        <v>826</v>
      </c>
      <c r="E68" s="3" t="s">
        <v>844</v>
      </c>
    </row>
    <row r="69" spans="1:5" x14ac:dyDescent="0.25">
      <c r="A69" s="53" t="s">
        <v>89</v>
      </c>
      <c r="B69" s="3" t="s">
        <v>804</v>
      </c>
      <c r="C69" s="3" t="s">
        <v>844</v>
      </c>
      <c r="D69" s="6" t="s">
        <v>825</v>
      </c>
      <c r="E69" s="3" t="s">
        <v>844</v>
      </c>
    </row>
    <row r="70" spans="1:5" x14ac:dyDescent="0.25">
      <c r="A70" s="69" t="s">
        <v>89</v>
      </c>
      <c r="B70" s="70" t="s">
        <v>852</v>
      </c>
      <c r="C70" s="70" t="s">
        <v>843</v>
      </c>
      <c r="D70" s="6" t="s">
        <v>853</v>
      </c>
      <c r="E70" s="70" t="s">
        <v>844</v>
      </c>
    </row>
    <row r="71" spans="1:5" x14ac:dyDescent="0.25">
      <c r="A71" s="53" t="s">
        <v>89</v>
      </c>
      <c r="B71" s="3" t="s">
        <v>766</v>
      </c>
      <c r="C71" s="3" t="s">
        <v>843</v>
      </c>
      <c r="D71" s="6" t="s">
        <v>773</v>
      </c>
      <c r="E71" s="3" t="s">
        <v>844</v>
      </c>
    </row>
    <row r="72" spans="1:5" x14ac:dyDescent="0.25">
      <c r="A72" s="45" t="s">
        <v>90</v>
      </c>
      <c r="B72" s="3" t="s">
        <v>829</v>
      </c>
      <c r="C72" s="3" t="s">
        <v>843</v>
      </c>
      <c r="D72" s="6" t="s">
        <v>819</v>
      </c>
      <c r="E72" s="3" t="s">
        <v>844</v>
      </c>
    </row>
    <row r="73" spans="1:5" x14ac:dyDescent="0.25">
      <c r="A73" s="53" t="s">
        <v>90</v>
      </c>
      <c r="B73" s="3" t="s">
        <v>796</v>
      </c>
      <c r="C73" s="3" t="s">
        <v>844</v>
      </c>
      <c r="D73" s="6" t="s">
        <v>770</v>
      </c>
      <c r="E73" s="3" t="s">
        <v>845</v>
      </c>
    </row>
    <row r="74" spans="1:5" x14ac:dyDescent="0.25">
      <c r="A74" s="53" t="s">
        <v>90</v>
      </c>
      <c r="B74" s="3" t="s">
        <v>786</v>
      </c>
      <c r="C74" s="3" t="s">
        <v>786</v>
      </c>
      <c r="D74" s="6" t="s">
        <v>767</v>
      </c>
      <c r="E74" s="3" t="s">
        <v>846</v>
      </c>
    </row>
    <row r="75" spans="1:5" x14ac:dyDescent="0.25">
      <c r="A75" s="53" t="s">
        <v>90</v>
      </c>
      <c r="B75" s="3" t="s">
        <v>830</v>
      </c>
      <c r="C75" s="3" t="s">
        <v>844</v>
      </c>
      <c r="D75" s="6" t="s">
        <v>777</v>
      </c>
      <c r="E75" s="3" t="s">
        <v>844</v>
      </c>
    </row>
    <row r="76" spans="1:5" x14ac:dyDescent="0.25">
      <c r="A76" s="69" t="s">
        <v>90</v>
      </c>
      <c r="B76" s="70" t="s">
        <v>766</v>
      </c>
      <c r="C76" s="70" t="s">
        <v>843</v>
      </c>
      <c r="D76" s="6" t="s">
        <v>767</v>
      </c>
      <c r="E76" s="70" t="s">
        <v>846</v>
      </c>
    </row>
    <row r="77" spans="1:5" x14ac:dyDescent="0.25">
      <c r="A77" s="53" t="s">
        <v>90</v>
      </c>
      <c r="B77" s="3" t="s">
        <v>831</v>
      </c>
      <c r="C77" s="3" t="s">
        <v>844</v>
      </c>
      <c r="D77" s="6" t="s">
        <v>832</v>
      </c>
      <c r="E77" s="3" t="s">
        <v>844</v>
      </c>
    </row>
    <row r="78" spans="1:5" x14ac:dyDescent="0.25">
      <c r="A78" s="53" t="s">
        <v>90</v>
      </c>
      <c r="B78" s="3" t="s">
        <v>769</v>
      </c>
      <c r="C78" s="3" t="s">
        <v>843</v>
      </c>
      <c r="D78" s="6" t="s">
        <v>767</v>
      </c>
      <c r="E78" s="3" t="s">
        <v>846</v>
      </c>
    </row>
    <row r="79" spans="1:5" x14ac:dyDescent="0.25">
      <c r="A79" s="53" t="s">
        <v>90</v>
      </c>
      <c r="B79" s="3" t="s">
        <v>833</v>
      </c>
      <c r="C79" s="3" t="s">
        <v>844</v>
      </c>
      <c r="D79" s="6" t="s">
        <v>825</v>
      </c>
      <c r="E79" s="3" t="s">
        <v>844</v>
      </c>
    </row>
    <row r="80" spans="1:5" x14ac:dyDescent="0.25">
      <c r="A80" s="53" t="s">
        <v>90</v>
      </c>
      <c r="B80" s="3" t="s">
        <v>804</v>
      </c>
      <c r="C80" s="3" t="s">
        <v>844</v>
      </c>
      <c r="D80" s="6" t="s">
        <v>834</v>
      </c>
      <c r="E80" s="3" t="s">
        <v>844</v>
      </c>
    </row>
    <row r="81" spans="1:5" x14ac:dyDescent="0.25">
      <c r="A81" s="53" t="s">
        <v>90</v>
      </c>
      <c r="B81" s="3" t="s">
        <v>835</v>
      </c>
      <c r="C81" s="3" t="s">
        <v>844</v>
      </c>
      <c r="D81" s="6" t="s">
        <v>836</v>
      </c>
      <c r="E81" s="3" t="s">
        <v>844</v>
      </c>
    </row>
    <row r="82" spans="1:5" x14ac:dyDescent="0.25">
      <c r="A82" s="53" t="s">
        <v>90</v>
      </c>
      <c r="B82" s="3" t="s">
        <v>804</v>
      </c>
      <c r="C82" s="3" t="s">
        <v>844</v>
      </c>
      <c r="D82" s="6" t="s">
        <v>837</v>
      </c>
      <c r="E82" s="3" t="s">
        <v>844</v>
      </c>
    </row>
    <row r="83" spans="1:5" x14ac:dyDescent="0.25">
      <c r="A83" s="53" t="s">
        <v>90</v>
      </c>
      <c r="B83" s="3" t="s">
        <v>838</v>
      </c>
      <c r="C83" s="3" t="s">
        <v>843</v>
      </c>
      <c r="D83" s="6" t="s">
        <v>823</v>
      </c>
      <c r="E83" s="3" t="s">
        <v>844</v>
      </c>
    </row>
    <row r="84" spans="1:5" x14ac:dyDescent="0.25">
      <c r="A84" s="53" t="s">
        <v>90</v>
      </c>
      <c r="B84" s="3" t="s">
        <v>839</v>
      </c>
      <c r="C84" s="3" t="s">
        <v>844</v>
      </c>
      <c r="D84" s="6" t="s">
        <v>768</v>
      </c>
      <c r="E84" s="3" t="s">
        <v>844</v>
      </c>
    </row>
    <row r="85" spans="1:5" x14ac:dyDescent="0.25">
      <c r="A85" s="53" t="s">
        <v>90</v>
      </c>
      <c r="B85" s="3" t="s">
        <v>791</v>
      </c>
      <c r="C85" s="3" t="s">
        <v>845</v>
      </c>
      <c r="D85" s="6" t="s">
        <v>770</v>
      </c>
      <c r="E85" s="3" t="s">
        <v>845</v>
      </c>
    </row>
    <row r="86" spans="1:5" x14ac:dyDescent="0.25">
      <c r="A86" s="53" t="s">
        <v>90</v>
      </c>
      <c r="B86" s="3" t="s">
        <v>766</v>
      </c>
      <c r="C86" s="3" t="s">
        <v>843</v>
      </c>
      <c r="D86" s="6" t="s">
        <v>773</v>
      </c>
      <c r="E86" s="3" t="s">
        <v>844</v>
      </c>
    </row>
    <row r="87" spans="1:5" x14ac:dyDescent="0.25">
      <c r="A87" s="53" t="s">
        <v>90</v>
      </c>
      <c r="B87" s="3" t="s">
        <v>840</v>
      </c>
      <c r="C87" s="3" t="s">
        <v>843</v>
      </c>
      <c r="D87" s="6" t="s">
        <v>767</v>
      </c>
      <c r="E87" s="3" t="s">
        <v>846</v>
      </c>
    </row>
    <row r="88" spans="1:5" x14ac:dyDescent="0.25">
      <c r="A88" s="53" t="s">
        <v>90</v>
      </c>
      <c r="B88" s="3" t="s">
        <v>784</v>
      </c>
      <c r="C88" s="3" t="s">
        <v>845</v>
      </c>
      <c r="D88" s="6" t="s">
        <v>767</v>
      </c>
      <c r="E88" s="3" t="s">
        <v>846</v>
      </c>
    </row>
  </sheetData>
  <autoFilter ref="B1:E8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09"/>
  <sheetViews>
    <sheetView topLeftCell="Q1" workbookViewId="0">
      <selection activeCell="S68" sqref="S68"/>
    </sheetView>
  </sheetViews>
  <sheetFormatPr defaultRowHeight="15" x14ac:dyDescent="0.25"/>
  <cols>
    <col min="2" max="2" width="25.85546875" customWidth="1"/>
    <col min="3" max="3" width="19.5703125" customWidth="1"/>
    <col min="4" max="4" width="9.140625" customWidth="1"/>
    <col min="5" max="5" width="11.5703125" customWidth="1"/>
    <col min="6" max="6" width="3.7109375" customWidth="1"/>
    <col min="7" max="7" width="7.85546875" customWidth="1"/>
    <col min="8" max="8" width="10.7109375" customWidth="1"/>
    <col min="9" max="9" width="11.7109375" customWidth="1"/>
    <col min="10" max="10" width="18" bestFit="1" customWidth="1"/>
    <col min="11" max="11" width="3.42578125" bestFit="1" customWidth="1"/>
    <col min="12" max="13" width="9.140625" bestFit="1" customWidth="1"/>
    <col min="14" max="14" width="11.5703125" bestFit="1" customWidth="1"/>
    <col min="15" max="15" width="8.7109375" bestFit="1" customWidth="1"/>
    <col min="18" max="18" width="14.42578125" bestFit="1" customWidth="1"/>
    <col min="19" max="19" width="13.7109375" bestFit="1" customWidth="1"/>
    <col min="20" max="21" width="9.85546875" bestFit="1" customWidth="1"/>
    <col min="22" max="22" width="9.85546875" customWidth="1"/>
    <col min="23" max="23" width="11.5703125" bestFit="1" customWidth="1"/>
    <col min="24" max="24" width="9.85546875" customWidth="1"/>
    <col min="25" max="25" width="10.85546875" bestFit="1" customWidth="1"/>
    <col min="27" max="27" width="18" bestFit="1" customWidth="1"/>
    <col min="28" max="28" width="17.28515625" customWidth="1"/>
    <col min="29" max="29" width="18.140625" customWidth="1"/>
    <col min="32" max="32" width="18" bestFit="1" customWidth="1"/>
    <col min="33" max="33" width="9.140625" bestFit="1" customWidth="1"/>
    <col min="34" max="34" width="9.140625" customWidth="1"/>
    <col min="35" max="35" width="11.5703125" customWidth="1"/>
    <col min="36" max="36" width="10.7109375" customWidth="1"/>
    <col min="37" max="37" width="6.5703125" customWidth="1"/>
    <col min="38" max="38" width="18" bestFit="1" customWidth="1"/>
    <col min="39" max="39" width="9.140625" bestFit="1" customWidth="1"/>
    <col min="40" max="40" width="9.140625" customWidth="1"/>
    <col min="41" max="41" width="11.5703125" customWidth="1"/>
    <col min="42" max="42" width="10.7109375" customWidth="1"/>
  </cols>
  <sheetData>
    <row r="1" spans="2:42" x14ac:dyDescent="0.25">
      <c r="R1" s="2" t="s">
        <v>559</v>
      </c>
      <c r="S1" s="2" t="s">
        <v>591</v>
      </c>
      <c r="T1" t="s">
        <v>892</v>
      </c>
      <c r="U1" t="s">
        <v>895</v>
      </c>
      <c r="V1" t="s">
        <v>913</v>
      </c>
      <c r="W1" s="2" t="s">
        <v>914</v>
      </c>
      <c r="X1" t="s">
        <v>921</v>
      </c>
      <c r="Y1" t="s">
        <v>922</v>
      </c>
      <c r="AB1" s="8" t="s">
        <v>886</v>
      </c>
      <c r="AF1" s="8" t="s">
        <v>916</v>
      </c>
      <c r="AG1" s="8" t="s">
        <v>918</v>
      </c>
    </row>
    <row r="2" spans="2:42" x14ac:dyDescent="0.25">
      <c r="B2" s="8" t="s">
        <v>901</v>
      </c>
      <c r="C2" s="8" t="s">
        <v>631</v>
      </c>
      <c r="J2">
        <v>1</v>
      </c>
      <c r="R2" s="2" t="s">
        <v>91</v>
      </c>
      <c r="S2" s="12" t="s">
        <v>547</v>
      </c>
      <c r="T2">
        <v>1</v>
      </c>
      <c r="U2">
        <v>0</v>
      </c>
      <c r="V2" t="s">
        <v>576</v>
      </c>
      <c r="W2" s="12" t="s">
        <v>576</v>
      </c>
      <c r="X2">
        <f>IF(T2=0,0,1)</f>
        <v>1</v>
      </c>
      <c r="Y2">
        <f>IF(U2=0,0,1)</f>
        <v>0</v>
      </c>
      <c r="AA2" s="8" t="s">
        <v>546</v>
      </c>
      <c r="AB2" t="s">
        <v>911</v>
      </c>
      <c r="AC2" t="s">
        <v>912</v>
      </c>
      <c r="AF2" s="8" t="s">
        <v>546</v>
      </c>
      <c r="AG2" t="s">
        <v>576</v>
      </c>
      <c r="AH2" t="s">
        <v>850</v>
      </c>
      <c r="AI2" t="s">
        <v>577</v>
      </c>
      <c r="AJ2" t="s">
        <v>336</v>
      </c>
    </row>
    <row r="3" spans="2:42" x14ac:dyDescent="0.25">
      <c r="B3" s="8" t="s">
        <v>553</v>
      </c>
      <c r="C3" t="s">
        <v>576</v>
      </c>
      <c r="D3" t="s">
        <v>850</v>
      </c>
      <c r="E3" t="s">
        <v>577</v>
      </c>
      <c r="F3" t="s">
        <v>545</v>
      </c>
      <c r="G3" t="s">
        <v>579</v>
      </c>
      <c r="H3" t="s">
        <v>336</v>
      </c>
      <c r="J3" s="73" t="s">
        <v>910</v>
      </c>
      <c r="K3" s="73"/>
      <c r="L3" s="73" t="s">
        <v>576</v>
      </c>
      <c r="M3" s="73" t="s">
        <v>850</v>
      </c>
      <c r="N3" s="73" t="s">
        <v>577</v>
      </c>
      <c r="O3" s="73" t="s">
        <v>654</v>
      </c>
      <c r="R3" s="2" t="s">
        <v>92</v>
      </c>
      <c r="S3" s="12" t="s">
        <v>547</v>
      </c>
      <c r="T3">
        <v>0</v>
      </c>
      <c r="U3">
        <v>0</v>
      </c>
      <c r="V3" t="s">
        <v>576</v>
      </c>
      <c r="W3" s="12" t="s">
        <v>576</v>
      </c>
      <c r="X3">
        <f t="shared" ref="X3:Y66" si="0">IF(T3=0,0,1)</f>
        <v>0</v>
      </c>
      <c r="Y3">
        <f t="shared" si="0"/>
        <v>0</v>
      </c>
      <c r="AA3" s="11" t="s">
        <v>548</v>
      </c>
      <c r="AB3" s="9">
        <v>3</v>
      </c>
      <c r="AC3" s="9">
        <v>38</v>
      </c>
      <c r="AF3" s="11" t="s">
        <v>548</v>
      </c>
      <c r="AG3" s="9">
        <v>3</v>
      </c>
      <c r="AH3" s="9"/>
      <c r="AI3" s="9">
        <v>1</v>
      </c>
      <c r="AJ3" s="9">
        <v>4</v>
      </c>
      <c r="AL3" s="11"/>
      <c r="AM3" s="9"/>
      <c r="AN3" s="9"/>
      <c r="AO3" s="9"/>
      <c r="AP3" s="9"/>
    </row>
    <row r="4" spans="2:42" x14ac:dyDescent="0.25">
      <c r="B4" s="11" t="s">
        <v>562</v>
      </c>
      <c r="C4" s="9">
        <v>2</v>
      </c>
      <c r="D4" s="9">
        <v>5</v>
      </c>
      <c r="E4" s="9">
        <v>2</v>
      </c>
      <c r="F4" s="9">
        <v>1</v>
      </c>
      <c r="G4" s="9">
        <v>1</v>
      </c>
      <c r="H4" s="9">
        <v>11</v>
      </c>
      <c r="J4" s="408" t="s">
        <v>906</v>
      </c>
      <c r="K4" s="96" t="s">
        <v>854</v>
      </c>
      <c r="L4" s="97">
        <f>+C4</f>
        <v>2</v>
      </c>
      <c r="M4" s="97">
        <f t="shared" ref="M4:N4" si="1">+D4</f>
        <v>5</v>
      </c>
      <c r="N4" s="97">
        <f t="shared" si="1"/>
        <v>2</v>
      </c>
      <c r="O4" s="97">
        <f t="shared" ref="O4:O11" si="2">SUM(L4:N4)</f>
        <v>9</v>
      </c>
      <c r="R4" s="2" t="s">
        <v>93</v>
      </c>
      <c r="S4" s="12" t="s">
        <v>547</v>
      </c>
      <c r="T4">
        <v>0</v>
      </c>
      <c r="U4">
        <v>0</v>
      </c>
      <c r="V4" t="s">
        <v>575</v>
      </c>
      <c r="W4" s="12" t="s">
        <v>576</v>
      </c>
      <c r="X4">
        <f t="shared" si="0"/>
        <v>0</v>
      </c>
      <c r="Y4">
        <f t="shared" si="0"/>
        <v>0</v>
      </c>
      <c r="AA4" s="11" t="s">
        <v>547</v>
      </c>
      <c r="AB4" s="9">
        <v>111</v>
      </c>
      <c r="AC4" s="9">
        <v>28</v>
      </c>
      <c r="AF4" s="11" t="s">
        <v>547</v>
      </c>
      <c r="AG4" s="9">
        <v>14</v>
      </c>
      <c r="AH4" s="9">
        <v>1</v>
      </c>
      <c r="AI4" s="9"/>
      <c r="AJ4" s="9">
        <v>15</v>
      </c>
      <c r="AL4" s="11"/>
      <c r="AM4" s="9"/>
      <c r="AN4" s="9"/>
      <c r="AO4" s="9"/>
      <c r="AP4" s="9"/>
    </row>
    <row r="5" spans="2:42" x14ac:dyDescent="0.25">
      <c r="B5" s="11" t="s">
        <v>336</v>
      </c>
      <c r="C5" s="9">
        <v>2</v>
      </c>
      <c r="D5" s="9">
        <v>5</v>
      </c>
      <c r="E5" s="9">
        <v>2</v>
      </c>
      <c r="F5" s="9">
        <v>1</v>
      </c>
      <c r="G5" s="9">
        <v>1</v>
      </c>
      <c r="H5" s="9">
        <v>11</v>
      </c>
      <c r="J5" s="408"/>
      <c r="K5" s="96" t="s">
        <v>552</v>
      </c>
      <c r="L5" s="98">
        <f>L4/$O4</f>
        <v>0.22222222222222221</v>
      </c>
      <c r="M5" s="98">
        <f>M4/$O4</f>
        <v>0.55555555555555558</v>
      </c>
      <c r="N5" s="98">
        <f>N4/$O4</f>
        <v>0.22222222222222221</v>
      </c>
      <c r="O5" s="99">
        <f t="shared" si="2"/>
        <v>1</v>
      </c>
      <c r="P5" s="102">
        <f>+O4/$O$14</f>
        <v>0.16071428571428573</v>
      </c>
      <c r="R5" s="2" t="s">
        <v>94</v>
      </c>
      <c r="S5" s="12" t="s">
        <v>547</v>
      </c>
      <c r="T5">
        <v>0</v>
      </c>
      <c r="U5">
        <v>0</v>
      </c>
      <c r="V5" t="s">
        <v>850</v>
      </c>
      <c r="W5" s="12" t="s">
        <v>575</v>
      </c>
      <c r="X5">
        <f t="shared" si="0"/>
        <v>0</v>
      </c>
      <c r="Y5">
        <f t="shared" si="0"/>
        <v>0</v>
      </c>
      <c r="AA5" s="11" t="s">
        <v>336</v>
      </c>
      <c r="AB5" s="9">
        <v>114</v>
      </c>
      <c r="AC5" s="9">
        <v>66</v>
      </c>
      <c r="AF5" s="11" t="s">
        <v>336</v>
      </c>
      <c r="AG5" s="9">
        <v>17</v>
      </c>
      <c r="AH5" s="9">
        <v>1</v>
      </c>
      <c r="AI5" s="9">
        <v>1</v>
      </c>
      <c r="AJ5" s="9">
        <v>19</v>
      </c>
      <c r="AL5" s="11"/>
      <c r="AM5" s="9"/>
      <c r="AN5" s="9"/>
      <c r="AO5" s="9"/>
      <c r="AP5" s="9"/>
    </row>
    <row r="6" spans="2:42" x14ac:dyDescent="0.25">
      <c r="J6" s="408" t="s">
        <v>666</v>
      </c>
      <c r="K6" s="96" t="s">
        <v>854</v>
      </c>
      <c r="L6" s="97">
        <f>+C11</f>
        <v>19</v>
      </c>
      <c r="M6" s="97">
        <f>+D11</f>
        <v>9</v>
      </c>
      <c r="N6" s="97">
        <f>+E11</f>
        <v>5</v>
      </c>
      <c r="O6" s="97">
        <f t="shared" si="2"/>
        <v>33</v>
      </c>
      <c r="P6" s="102"/>
      <c r="R6" s="2" t="s">
        <v>95</v>
      </c>
      <c r="S6" s="12" t="s">
        <v>547</v>
      </c>
      <c r="T6">
        <v>6</v>
      </c>
      <c r="U6">
        <v>2</v>
      </c>
      <c r="V6" t="s">
        <v>576</v>
      </c>
      <c r="W6" s="12" t="s">
        <v>576</v>
      </c>
      <c r="X6">
        <f t="shared" si="0"/>
        <v>1</v>
      </c>
      <c r="Y6">
        <f t="shared" si="0"/>
        <v>1</v>
      </c>
    </row>
    <row r="7" spans="2:42" x14ac:dyDescent="0.25">
      <c r="J7" s="408"/>
      <c r="K7" s="96" t="s">
        <v>552</v>
      </c>
      <c r="L7" s="98">
        <f>L6/$O6</f>
        <v>0.5757575757575758</v>
      </c>
      <c r="M7" s="98">
        <f>M6/$O6</f>
        <v>0.27272727272727271</v>
      </c>
      <c r="N7" s="98">
        <f>N6/$O6</f>
        <v>0.15151515151515152</v>
      </c>
      <c r="O7" s="99">
        <f t="shared" si="2"/>
        <v>1</v>
      </c>
      <c r="P7" s="102">
        <f>+O6/$O$14</f>
        <v>0.5892857142857143</v>
      </c>
      <c r="R7" s="2" t="s">
        <v>96</v>
      </c>
      <c r="S7" s="12" t="s">
        <v>547</v>
      </c>
      <c r="T7">
        <v>2</v>
      </c>
      <c r="U7">
        <v>0</v>
      </c>
      <c r="V7" t="s">
        <v>575</v>
      </c>
      <c r="W7" s="12" t="s">
        <v>576</v>
      </c>
      <c r="X7">
        <f t="shared" si="0"/>
        <v>1</v>
      </c>
      <c r="Y7">
        <f t="shared" si="0"/>
        <v>0</v>
      </c>
    </row>
    <row r="8" spans="2:42" x14ac:dyDescent="0.25">
      <c r="J8" s="408" t="s">
        <v>907</v>
      </c>
      <c r="K8" s="96" t="s">
        <v>854</v>
      </c>
      <c r="L8" s="97">
        <f>+C24</f>
        <v>1</v>
      </c>
      <c r="M8" s="97">
        <v>0</v>
      </c>
      <c r="N8" s="97">
        <f>+D24</f>
        <v>2</v>
      </c>
      <c r="O8" s="97">
        <f t="shared" si="2"/>
        <v>3</v>
      </c>
      <c r="P8" s="102"/>
      <c r="R8" s="2" t="s">
        <v>97</v>
      </c>
      <c r="S8" s="12" t="s">
        <v>547</v>
      </c>
      <c r="T8">
        <v>0</v>
      </c>
      <c r="U8">
        <v>1</v>
      </c>
      <c r="V8" t="s">
        <v>575</v>
      </c>
      <c r="W8" s="12" t="s">
        <v>575</v>
      </c>
      <c r="X8">
        <f t="shared" si="0"/>
        <v>0</v>
      </c>
      <c r="Y8">
        <f t="shared" si="0"/>
        <v>1</v>
      </c>
      <c r="AB8" s="8" t="s">
        <v>886</v>
      </c>
      <c r="AF8" s="8" t="s">
        <v>915</v>
      </c>
      <c r="AG8" s="8" t="s">
        <v>919</v>
      </c>
    </row>
    <row r="9" spans="2:42" x14ac:dyDescent="0.25">
      <c r="B9" s="8" t="s">
        <v>902</v>
      </c>
      <c r="C9" s="8" t="s">
        <v>631</v>
      </c>
      <c r="J9" s="408"/>
      <c r="K9" s="96" t="s">
        <v>552</v>
      </c>
      <c r="L9" s="98">
        <f>L8/$O8</f>
        <v>0.33333333333333331</v>
      </c>
      <c r="M9" s="98">
        <f>M8/$O8</f>
        <v>0</v>
      </c>
      <c r="N9" s="98">
        <f>N8/$O8</f>
        <v>0.66666666666666663</v>
      </c>
      <c r="O9" s="99">
        <f t="shared" si="2"/>
        <v>1</v>
      </c>
      <c r="P9" s="102">
        <f>+O8/$O$14</f>
        <v>5.3571428571428568E-2</v>
      </c>
      <c r="R9" s="2" t="s">
        <v>98</v>
      </c>
      <c r="S9" s="12" t="s">
        <v>547</v>
      </c>
      <c r="T9">
        <v>0</v>
      </c>
      <c r="U9">
        <v>0</v>
      </c>
      <c r="V9" t="s">
        <v>575</v>
      </c>
      <c r="W9" s="12" t="s">
        <v>575</v>
      </c>
      <c r="X9">
        <f t="shared" si="0"/>
        <v>0</v>
      </c>
      <c r="Y9">
        <f t="shared" si="0"/>
        <v>0</v>
      </c>
      <c r="AA9" s="8" t="s">
        <v>546</v>
      </c>
      <c r="AB9" t="s">
        <v>923</v>
      </c>
      <c r="AC9" t="s">
        <v>924</v>
      </c>
      <c r="AF9" s="8" t="s">
        <v>546</v>
      </c>
      <c r="AG9" t="s">
        <v>576</v>
      </c>
      <c r="AH9" t="s">
        <v>850</v>
      </c>
      <c r="AI9" t="s">
        <v>577</v>
      </c>
      <c r="AJ9" t="s">
        <v>336</v>
      </c>
    </row>
    <row r="10" spans="2:42" x14ac:dyDescent="0.25">
      <c r="B10" s="8" t="s">
        <v>553</v>
      </c>
      <c r="C10" t="s">
        <v>576</v>
      </c>
      <c r="D10" t="s">
        <v>850</v>
      </c>
      <c r="E10" t="s">
        <v>577</v>
      </c>
      <c r="F10" t="s">
        <v>575</v>
      </c>
      <c r="G10" t="s">
        <v>579</v>
      </c>
      <c r="H10" t="s">
        <v>336</v>
      </c>
      <c r="J10" s="408" t="s">
        <v>908</v>
      </c>
      <c r="K10" s="96" t="s">
        <v>854</v>
      </c>
      <c r="L10" s="97">
        <f>+C17</f>
        <v>3</v>
      </c>
      <c r="M10" s="97">
        <v>0</v>
      </c>
      <c r="N10" s="97">
        <f>+D17</f>
        <v>2</v>
      </c>
      <c r="O10" s="97">
        <f t="shared" si="2"/>
        <v>5</v>
      </c>
      <c r="P10" s="102"/>
      <c r="R10" s="2" t="s">
        <v>99</v>
      </c>
      <c r="S10" s="12" t="s">
        <v>547</v>
      </c>
      <c r="T10">
        <v>3</v>
      </c>
      <c r="U10">
        <v>0</v>
      </c>
      <c r="V10" t="s">
        <v>575</v>
      </c>
      <c r="W10" s="12" t="s">
        <v>576</v>
      </c>
      <c r="X10">
        <f t="shared" si="0"/>
        <v>1</v>
      </c>
      <c r="Y10">
        <f t="shared" si="0"/>
        <v>0</v>
      </c>
      <c r="AA10" s="11" t="s">
        <v>548</v>
      </c>
      <c r="AB10" s="9">
        <v>3</v>
      </c>
      <c r="AC10" s="9">
        <v>23</v>
      </c>
      <c r="AF10" s="11" t="s">
        <v>548</v>
      </c>
      <c r="AG10" s="9">
        <v>14</v>
      </c>
      <c r="AH10" s="9">
        <v>2</v>
      </c>
      <c r="AI10" s="9">
        <v>4</v>
      </c>
      <c r="AJ10" s="9">
        <v>20</v>
      </c>
      <c r="AL10" s="11"/>
      <c r="AM10" s="9"/>
      <c r="AN10" s="9"/>
      <c r="AO10" s="9"/>
      <c r="AP10" s="9"/>
    </row>
    <row r="11" spans="2:42" x14ac:dyDescent="0.25">
      <c r="B11" s="11" t="s">
        <v>562</v>
      </c>
      <c r="C11" s="9">
        <v>19</v>
      </c>
      <c r="D11" s="9">
        <v>9</v>
      </c>
      <c r="E11" s="9">
        <v>5</v>
      </c>
      <c r="F11" s="9">
        <v>1</v>
      </c>
      <c r="G11" s="9">
        <v>1</v>
      </c>
      <c r="H11" s="9">
        <v>35</v>
      </c>
      <c r="J11" s="408"/>
      <c r="K11" s="96" t="s">
        <v>552</v>
      </c>
      <c r="L11" s="98">
        <f>L10/$O10</f>
        <v>0.6</v>
      </c>
      <c r="M11" s="98">
        <f>M10/$O10</f>
        <v>0</v>
      </c>
      <c r="N11" s="98">
        <f>N10/$O10</f>
        <v>0.4</v>
      </c>
      <c r="O11" s="99">
        <f t="shared" si="2"/>
        <v>1</v>
      </c>
      <c r="P11" s="102">
        <f>+O10/$O$14</f>
        <v>8.9285714285714288E-2</v>
      </c>
      <c r="R11" s="2" t="s">
        <v>100</v>
      </c>
      <c r="S11" s="12" t="s">
        <v>547</v>
      </c>
      <c r="T11">
        <v>3</v>
      </c>
      <c r="U11">
        <v>0</v>
      </c>
      <c r="V11" t="s">
        <v>850</v>
      </c>
      <c r="W11" s="12" t="s">
        <v>576</v>
      </c>
      <c r="X11">
        <f t="shared" si="0"/>
        <v>1</v>
      </c>
      <c r="Y11">
        <f t="shared" si="0"/>
        <v>0</v>
      </c>
      <c r="AA11" s="11" t="s">
        <v>547</v>
      </c>
      <c r="AB11" s="9">
        <v>29</v>
      </c>
      <c r="AC11" s="9">
        <v>13</v>
      </c>
      <c r="AF11" s="11" t="s">
        <v>547</v>
      </c>
      <c r="AG11" s="9">
        <v>10</v>
      </c>
      <c r="AH11" s="9">
        <v>7</v>
      </c>
      <c r="AI11" s="9">
        <v>1</v>
      </c>
      <c r="AJ11" s="9">
        <v>18</v>
      </c>
      <c r="AL11" s="11"/>
      <c r="AM11" s="9"/>
      <c r="AN11" s="9"/>
      <c r="AO11" s="9"/>
      <c r="AP11" s="9"/>
    </row>
    <row r="12" spans="2:42" x14ac:dyDescent="0.25">
      <c r="B12" s="11" t="s">
        <v>336</v>
      </c>
      <c r="C12" s="9">
        <v>19</v>
      </c>
      <c r="D12" s="9">
        <v>9</v>
      </c>
      <c r="E12" s="9">
        <v>5</v>
      </c>
      <c r="F12" s="9">
        <v>1</v>
      </c>
      <c r="G12" s="9">
        <v>1</v>
      </c>
      <c r="H12" s="9">
        <v>35</v>
      </c>
      <c r="J12" s="408" t="s">
        <v>909</v>
      </c>
      <c r="K12" s="96" t="s">
        <v>854</v>
      </c>
      <c r="L12" s="97">
        <f>+C31</f>
        <v>2</v>
      </c>
      <c r="M12" s="97">
        <f>+D31</f>
        <v>2</v>
      </c>
      <c r="N12" s="97">
        <f>+E31</f>
        <v>2</v>
      </c>
      <c r="O12" s="97">
        <f t="shared" ref="O12" si="3">SUM(L12:N12)</f>
        <v>6</v>
      </c>
      <c r="P12" s="102"/>
      <c r="R12" s="2" t="s">
        <v>101</v>
      </c>
      <c r="S12" s="12" t="s">
        <v>547</v>
      </c>
      <c r="T12">
        <v>18</v>
      </c>
      <c r="U12">
        <v>5</v>
      </c>
      <c r="V12" t="s">
        <v>575</v>
      </c>
      <c r="W12" s="12" t="s">
        <v>309</v>
      </c>
      <c r="X12">
        <f t="shared" si="0"/>
        <v>1</v>
      </c>
      <c r="Y12">
        <f t="shared" si="0"/>
        <v>1</v>
      </c>
      <c r="AA12" s="11" t="s">
        <v>336</v>
      </c>
      <c r="AB12" s="9">
        <v>32</v>
      </c>
      <c r="AC12" s="9">
        <v>36</v>
      </c>
      <c r="AF12" s="11" t="s">
        <v>336</v>
      </c>
      <c r="AG12" s="9">
        <v>24</v>
      </c>
      <c r="AH12" s="9">
        <v>9</v>
      </c>
      <c r="AI12" s="9">
        <v>5</v>
      </c>
      <c r="AJ12" s="9">
        <v>38</v>
      </c>
      <c r="AL12" s="11"/>
      <c r="AM12" s="9"/>
      <c r="AN12" s="9"/>
      <c r="AO12" s="9"/>
      <c r="AP12" s="9"/>
    </row>
    <row r="13" spans="2:42" x14ac:dyDescent="0.25">
      <c r="J13" s="408"/>
      <c r="K13" s="96" t="s">
        <v>552</v>
      </c>
      <c r="L13" s="98">
        <f>L12/$O12</f>
        <v>0.33333333333333331</v>
      </c>
      <c r="M13" s="98">
        <f>M12/$O12</f>
        <v>0.33333333333333331</v>
      </c>
      <c r="N13" s="98">
        <f>N12/$O12</f>
        <v>0.33333333333333331</v>
      </c>
      <c r="O13" s="99">
        <f>SUM(L13:N13)</f>
        <v>1</v>
      </c>
      <c r="P13" s="102">
        <f>+O12/$O$14</f>
        <v>0.10714285714285714</v>
      </c>
      <c r="R13" s="2" t="s">
        <v>107</v>
      </c>
      <c r="S13" s="12" t="s">
        <v>548</v>
      </c>
      <c r="T13">
        <v>0</v>
      </c>
      <c r="U13">
        <v>1</v>
      </c>
      <c r="V13" t="s">
        <v>575</v>
      </c>
      <c r="W13" s="12" t="s">
        <v>575</v>
      </c>
      <c r="X13">
        <f t="shared" si="0"/>
        <v>0</v>
      </c>
      <c r="Y13">
        <f t="shared" si="0"/>
        <v>1</v>
      </c>
    </row>
    <row r="14" spans="2:42" x14ac:dyDescent="0.25">
      <c r="J14" t="s">
        <v>654</v>
      </c>
      <c r="K14" s="96" t="s">
        <v>854</v>
      </c>
      <c r="L14">
        <f>+L4+L6+L8+L10+L12</f>
        <v>27</v>
      </c>
      <c r="M14">
        <f t="shared" ref="M14:O14" si="4">+M4+M6+M8+M10+M12</f>
        <v>16</v>
      </c>
      <c r="N14">
        <f t="shared" si="4"/>
        <v>13</v>
      </c>
      <c r="O14">
        <f t="shared" si="4"/>
        <v>56</v>
      </c>
      <c r="R14" s="2" t="s">
        <v>108</v>
      </c>
      <c r="S14" s="12" t="s">
        <v>548</v>
      </c>
      <c r="T14">
        <v>0</v>
      </c>
      <c r="U14">
        <v>1</v>
      </c>
      <c r="V14" t="s">
        <v>575</v>
      </c>
      <c r="W14" s="12" t="s">
        <v>575</v>
      </c>
      <c r="X14">
        <f t="shared" si="0"/>
        <v>0</v>
      </c>
      <c r="Y14">
        <f t="shared" si="0"/>
        <v>1</v>
      </c>
    </row>
    <row r="15" spans="2:42" x14ac:dyDescent="0.25">
      <c r="B15" s="8" t="s">
        <v>903</v>
      </c>
      <c r="C15" s="8" t="s">
        <v>631</v>
      </c>
      <c r="K15" s="96" t="s">
        <v>552</v>
      </c>
      <c r="L15">
        <f>+L14/$O$14</f>
        <v>0.48214285714285715</v>
      </c>
      <c r="M15">
        <f t="shared" ref="M15:O15" si="5">+M14/$O$14</f>
        <v>0.2857142857142857</v>
      </c>
      <c r="N15">
        <f t="shared" si="5"/>
        <v>0.23214285714285715</v>
      </c>
      <c r="O15">
        <f t="shared" si="5"/>
        <v>1</v>
      </c>
      <c r="R15" s="2" t="s">
        <v>109</v>
      </c>
      <c r="S15" s="12" t="s">
        <v>548</v>
      </c>
      <c r="T15">
        <v>0</v>
      </c>
      <c r="U15">
        <v>1</v>
      </c>
      <c r="V15" t="s">
        <v>576</v>
      </c>
      <c r="W15" s="12" t="s">
        <v>575</v>
      </c>
      <c r="X15">
        <f t="shared" si="0"/>
        <v>0</v>
      </c>
      <c r="Y15">
        <f t="shared" si="0"/>
        <v>1</v>
      </c>
      <c r="AA15" s="11" t="s">
        <v>548</v>
      </c>
      <c r="AB15" s="13">
        <f>AB10/47</f>
        <v>6.3829787234042548E-2</v>
      </c>
      <c r="AC15" s="13">
        <f>AC10/47</f>
        <v>0.48936170212765956</v>
      </c>
      <c r="AG15" s="100" t="s">
        <v>576</v>
      </c>
      <c r="AH15" s="100" t="s">
        <v>850</v>
      </c>
      <c r="AI15" s="100" t="s">
        <v>577</v>
      </c>
      <c r="AM15" s="100" t="s">
        <v>576</v>
      </c>
      <c r="AN15" s="100" t="s">
        <v>850</v>
      </c>
      <c r="AO15" s="100" t="s">
        <v>577</v>
      </c>
    </row>
    <row r="16" spans="2:42" x14ac:dyDescent="0.25">
      <c r="B16" s="8" t="s">
        <v>553</v>
      </c>
      <c r="C16" t="s">
        <v>576</v>
      </c>
      <c r="D16" t="s">
        <v>577</v>
      </c>
      <c r="E16" t="s">
        <v>336</v>
      </c>
      <c r="R16" s="2" t="s">
        <v>110</v>
      </c>
      <c r="S16" s="12" t="s">
        <v>548</v>
      </c>
      <c r="T16">
        <v>0</v>
      </c>
      <c r="U16">
        <v>6</v>
      </c>
      <c r="V16" t="s">
        <v>850</v>
      </c>
      <c r="W16" s="12" t="s">
        <v>575</v>
      </c>
      <c r="X16">
        <f t="shared" si="0"/>
        <v>0</v>
      </c>
      <c r="Y16">
        <f t="shared" si="0"/>
        <v>1</v>
      </c>
      <c r="AA16" s="11" t="s">
        <v>547</v>
      </c>
      <c r="AB16" s="13">
        <f>AB11/40</f>
        <v>0.72499999999999998</v>
      </c>
      <c r="AC16" s="13">
        <f>AC11/40</f>
        <v>0.32500000000000001</v>
      </c>
      <c r="AF16" s="2" t="s">
        <v>917</v>
      </c>
      <c r="AG16" s="2">
        <f>+AG17+AG18</f>
        <v>17</v>
      </c>
      <c r="AH16" s="2">
        <f t="shared" ref="AH16:AI16" si="6">+AH17+AH18</f>
        <v>1</v>
      </c>
      <c r="AI16" s="2">
        <f t="shared" si="6"/>
        <v>1</v>
      </c>
      <c r="AJ16">
        <f>SUM(AG16:AI16)</f>
        <v>19</v>
      </c>
      <c r="AL16" s="2" t="s">
        <v>547</v>
      </c>
      <c r="AM16" s="2">
        <f>+AG18+AG21</f>
        <v>24</v>
      </c>
      <c r="AN16" s="2">
        <f t="shared" ref="AN16:AO16" si="7">+AH18+AH21</f>
        <v>8</v>
      </c>
      <c r="AO16" s="2">
        <f t="shared" si="7"/>
        <v>1</v>
      </c>
      <c r="AP16">
        <f>SUM(AM16:AO16)</f>
        <v>33</v>
      </c>
    </row>
    <row r="17" spans="2:42" x14ac:dyDescent="0.25">
      <c r="B17" s="11" t="s">
        <v>562</v>
      </c>
      <c r="C17" s="9">
        <v>3</v>
      </c>
      <c r="D17" s="9">
        <v>2</v>
      </c>
      <c r="E17" s="9">
        <v>5</v>
      </c>
      <c r="R17" s="2" t="s">
        <v>111</v>
      </c>
      <c r="S17" s="12" t="s">
        <v>548</v>
      </c>
      <c r="T17">
        <v>0</v>
      </c>
      <c r="U17">
        <v>0</v>
      </c>
      <c r="V17" t="s">
        <v>575</v>
      </c>
      <c r="W17" s="12" t="s">
        <v>575</v>
      </c>
      <c r="X17">
        <f t="shared" si="0"/>
        <v>0</v>
      </c>
      <c r="Y17">
        <f t="shared" si="0"/>
        <v>0</v>
      </c>
      <c r="AB17" s="103">
        <f>32/87</f>
        <v>0.36781609195402298</v>
      </c>
      <c r="AC17" s="103">
        <f>36/87</f>
        <v>0.41379310344827586</v>
      </c>
      <c r="AF17" s="91" t="s">
        <v>548</v>
      </c>
      <c r="AG17" s="72">
        <f>+AG3</f>
        <v>3</v>
      </c>
      <c r="AH17" s="72">
        <f t="shared" ref="AH17:AI18" si="8">+AH3</f>
        <v>0</v>
      </c>
      <c r="AI17" s="72">
        <f t="shared" si="8"/>
        <v>1</v>
      </c>
      <c r="AJ17">
        <f t="shared" ref="AJ17:AJ21" si="9">SUM(AG17:AI17)</f>
        <v>4</v>
      </c>
      <c r="AL17" s="91" t="s">
        <v>920</v>
      </c>
      <c r="AM17" s="72">
        <f>+AG18</f>
        <v>14</v>
      </c>
      <c r="AN17" s="72">
        <f t="shared" ref="AN17:AO17" si="10">+AH18</f>
        <v>1</v>
      </c>
      <c r="AO17" s="72">
        <f t="shared" si="10"/>
        <v>0</v>
      </c>
      <c r="AP17">
        <f t="shared" ref="AP17:AP21" si="11">SUM(AM17:AO17)</f>
        <v>15</v>
      </c>
    </row>
    <row r="18" spans="2:42" x14ac:dyDescent="0.25">
      <c r="B18" s="11" t="s">
        <v>336</v>
      </c>
      <c r="C18" s="9">
        <v>3</v>
      </c>
      <c r="D18" s="9">
        <v>2</v>
      </c>
      <c r="E18" s="9">
        <v>5</v>
      </c>
      <c r="R18" s="2" t="s">
        <v>112</v>
      </c>
      <c r="S18" s="12" t="s">
        <v>548</v>
      </c>
      <c r="T18">
        <v>0</v>
      </c>
      <c r="U18">
        <v>0</v>
      </c>
      <c r="V18" t="s">
        <v>575</v>
      </c>
      <c r="W18" s="12" t="s">
        <v>575</v>
      </c>
      <c r="X18">
        <f t="shared" si="0"/>
        <v>0</v>
      </c>
      <c r="Y18">
        <f t="shared" si="0"/>
        <v>0</v>
      </c>
      <c r="AF18" s="91" t="s">
        <v>547</v>
      </c>
      <c r="AG18" s="72">
        <f>+AG4</f>
        <v>14</v>
      </c>
      <c r="AH18" s="72">
        <f t="shared" si="8"/>
        <v>1</v>
      </c>
      <c r="AI18" s="72">
        <f t="shared" si="8"/>
        <v>0</v>
      </c>
      <c r="AJ18">
        <f t="shared" si="9"/>
        <v>15</v>
      </c>
      <c r="AL18" s="91" t="s">
        <v>895</v>
      </c>
      <c r="AM18" s="72">
        <f>+AG21</f>
        <v>10</v>
      </c>
      <c r="AN18" s="72">
        <f t="shared" ref="AN18:AO18" si="12">+AH21</f>
        <v>7</v>
      </c>
      <c r="AO18" s="72">
        <f t="shared" si="12"/>
        <v>1</v>
      </c>
      <c r="AP18">
        <f t="shared" si="11"/>
        <v>18</v>
      </c>
    </row>
    <row r="19" spans="2:42" x14ac:dyDescent="0.25">
      <c r="R19" s="2" t="s">
        <v>113</v>
      </c>
      <c r="S19" s="12" t="s">
        <v>548</v>
      </c>
      <c r="T19">
        <v>0</v>
      </c>
      <c r="U19">
        <v>2</v>
      </c>
      <c r="V19" t="s">
        <v>575</v>
      </c>
      <c r="W19" s="12" t="s">
        <v>575</v>
      </c>
      <c r="X19">
        <f t="shared" si="0"/>
        <v>0</v>
      </c>
      <c r="Y19">
        <f t="shared" si="0"/>
        <v>1</v>
      </c>
      <c r="AF19" s="2" t="s">
        <v>895</v>
      </c>
      <c r="AG19" s="2">
        <f>+AG20+AG21</f>
        <v>24</v>
      </c>
      <c r="AH19" s="2">
        <f t="shared" ref="AH19" si="13">+AH20+AH21</f>
        <v>9</v>
      </c>
      <c r="AI19" s="2">
        <f t="shared" ref="AI19" si="14">+AI20+AI21</f>
        <v>5</v>
      </c>
      <c r="AJ19">
        <f t="shared" si="9"/>
        <v>38</v>
      </c>
      <c r="AL19" s="2" t="s">
        <v>548</v>
      </c>
      <c r="AM19" s="2">
        <f>+AG20+AG17</f>
        <v>17</v>
      </c>
      <c r="AN19" s="2">
        <f t="shared" ref="AN19:AO19" si="15">+AH20+AH17</f>
        <v>2</v>
      </c>
      <c r="AO19" s="2">
        <f t="shared" si="15"/>
        <v>5</v>
      </c>
      <c r="AP19">
        <f t="shared" si="11"/>
        <v>24</v>
      </c>
    </row>
    <row r="20" spans="2:42" x14ac:dyDescent="0.25">
      <c r="R20" s="2" t="s">
        <v>114</v>
      </c>
      <c r="S20" s="12" t="s">
        <v>548</v>
      </c>
      <c r="T20">
        <v>0</v>
      </c>
      <c r="U20">
        <v>3</v>
      </c>
      <c r="V20" t="s">
        <v>575</v>
      </c>
      <c r="W20" s="12" t="s">
        <v>575</v>
      </c>
      <c r="X20">
        <f t="shared" si="0"/>
        <v>0</v>
      </c>
      <c r="Y20">
        <f t="shared" si="0"/>
        <v>1</v>
      </c>
      <c r="AF20" s="91" t="s">
        <v>548</v>
      </c>
      <c r="AG20" s="72">
        <f>+AG10</f>
        <v>14</v>
      </c>
      <c r="AH20" s="72">
        <f t="shared" ref="AH20:AI21" si="16">+AH10</f>
        <v>2</v>
      </c>
      <c r="AI20" s="72">
        <f t="shared" si="16"/>
        <v>4</v>
      </c>
      <c r="AJ20">
        <f t="shared" si="9"/>
        <v>20</v>
      </c>
      <c r="AL20" s="91" t="s">
        <v>920</v>
      </c>
      <c r="AM20" s="72">
        <f>+AG17</f>
        <v>3</v>
      </c>
      <c r="AN20" s="72">
        <f t="shared" ref="AN20:AO20" si="17">+AH17</f>
        <v>0</v>
      </c>
      <c r="AO20" s="72">
        <f t="shared" si="17"/>
        <v>1</v>
      </c>
      <c r="AP20">
        <f t="shared" si="11"/>
        <v>4</v>
      </c>
    </row>
    <row r="21" spans="2:42" x14ac:dyDescent="0.25">
      <c r="R21" s="2" t="s">
        <v>115</v>
      </c>
      <c r="S21" s="12" t="s">
        <v>548</v>
      </c>
      <c r="T21">
        <v>0</v>
      </c>
      <c r="U21">
        <v>0</v>
      </c>
      <c r="V21" t="s">
        <v>575</v>
      </c>
      <c r="W21" s="12" t="s">
        <v>575</v>
      </c>
      <c r="X21">
        <f t="shared" si="0"/>
        <v>0</v>
      </c>
      <c r="Y21">
        <f t="shared" si="0"/>
        <v>0</v>
      </c>
      <c r="AF21" s="91" t="s">
        <v>547</v>
      </c>
      <c r="AG21" s="72">
        <f>+AG11</f>
        <v>10</v>
      </c>
      <c r="AH21" s="72">
        <f t="shared" si="16"/>
        <v>7</v>
      </c>
      <c r="AI21" s="72">
        <f t="shared" si="16"/>
        <v>1</v>
      </c>
      <c r="AJ21">
        <f t="shared" si="9"/>
        <v>18</v>
      </c>
      <c r="AL21" s="91" t="s">
        <v>895</v>
      </c>
      <c r="AM21" s="72">
        <f>+AG20</f>
        <v>14</v>
      </c>
      <c r="AN21" s="72">
        <f t="shared" ref="AN21:AO21" si="18">+AH20</f>
        <v>2</v>
      </c>
      <c r="AO21" s="72">
        <f t="shared" si="18"/>
        <v>4</v>
      </c>
      <c r="AP21">
        <f t="shared" si="11"/>
        <v>20</v>
      </c>
    </row>
    <row r="22" spans="2:42" x14ac:dyDescent="0.25">
      <c r="B22" s="8" t="s">
        <v>904</v>
      </c>
      <c r="C22" s="8" t="s">
        <v>631</v>
      </c>
      <c r="R22" s="2" t="s">
        <v>116</v>
      </c>
      <c r="S22" s="12" t="s">
        <v>548</v>
      </c>
      <c r="T22">
        <v>0</v>
      </c>
      <c r="U22">
        <v>0</v>
      </c>
      <c r="V22" t="s">
        <v>575</v>
      </c>
      <c r="W22" s="12" t="s">
        <v>575</v>
      </c>
      <c r="X22">
        <f t="shared" si="0"/>
        <v>0</v>
      </c>
      <c r="Y22">
        <f t="shared" si="0"/>
        <v>0</v>
      </c>
    </row>
    <row r="23" spans="2:42" x14ac:dyDescent="0.25">
      <c r="B23" s="8" t="s">
        <v>553</v>
      </c>
      <c r="C23" t="s">
        <v>576</v>
      </c>
      <c r="D23" t="s">
        <v>577</v>
      </c>
      <c r="E23" t="s">
        <v>336</v>
      </c>
      <c r="R23" s="2" t="s">
        <v>120</v>
      </c>
      <c r="S23" s="72" t="s">
        <v>547</v>
      </c>
      <c r="T23">
        <v>0</v>
      </c>
      <c r="U23">
        <v>1</v>
      </c>
      <c r="V23" t="s">
        <v>545</v>
      </c>
      <c r="W23" s="12" t="s">
        <v>545</v>
      </c>
      <c r="X23">
        <f t="shared" si="0"/>
        <v>0</v>
      </c>
      <c r="Y23">
        <f t="shared" si="0"/>
        <v>1</v>
      </c>
      <c r="AG23" s="100" t="s">
        <v>576</v>
      </c>
      <c r="AH23" s="100" t="s">
        <v>850</v>
      </c>
      <c r="AI23" s="100" t="s">
        <v>577</v>
      </c>
      <c r="AM23" s="100" t="s">
        <v>576</v>
      </c>
      <c r="AN23" s="100" t="s">
        <v>850</v>
      </c>
      <c r="AO23" s="100" t="s">
        <v>577</v>
      </c>
    </row>
    <row r="24" spans="2:42" x14ac:dyDescent="0.25">
      <c r="B24" s="11" t="s">
        <v>562</v>
      </c>
      <c r="C24" s="9">
        <v>1</v>
      </c>
      <c r="D24" s="9">
        <v>2</v>
      </c>
      <c r="E24" s="9">
        <v>3</v>
      </c>
      <c r="R24" s="2" t="s">
        <v>102</v>
      </c>
      <c r="S24" s="72" t="s">
        <v>547</v>
      </c>
      <c r="T24">
        <v>5</v>
      </c>
      <c r="U24">
        <v>0</v>
      </c>
      <c r="W24" s="12"/>
      <c r="X24">
        <f t="shared" si="0"/>
        <v>1</v>
      </c>
      <c r="Y24">
        <f t="shared" si="0"/>
        <v>0</v>
      </c>
      <c r="AF24" s="2" t="s">
        <v>917</v>
      </c>
      <c r="AG24" s="101">
        <f>+AG16/$AJ16</f>
        <v>0.89473684210526316</v>
      </c>
      <c r="AH24" s="101">
        <f t="shared" ref="AH24:AI24" si="19">+AH16/$AJ16</f>
        <v>5.2631578947368418E-2</v>
      </c>
      <c r="AI24" s="101">
        <f t="shared" si="19"/>
        <v>5.2631578947368418E-2</v>
      </c>
      <c r="AL24" s="2" t="s">
        <v>547</v>
      </c>
      <c r="AM24" s="101">
        <f>+AM16/$AP16</f>
        <v>0.72727272727272729</v>
      </c>
      <c r="AN24" s="101">
        <f>+AN16/$AP16</f>
        <v>0.24242424242424243</v>
      </c>
      <c r="AO24" s="101">
        <f t="shared" ref="AO24" si="20">+AO16/$AP16</f>
        <v>3.0303030303030304E-2</v>
      </c>
    </row>
    <row r="25" spans="2:42" x14ac:dyDescent="0.25">
      <c r="B25" s="11" t="s">
        <v>336</v>
      </c>
      <c r="C25" s="9">
        <v>1</v>
      </c>
      <c r="D25" s="9">
        <v>2</v>
      </c>
      <c r="E25" s="9">
        <v>3</v>
      </c>
      <c r="R25" s="2" t="s">
        <v>103</v>
      </c>
      <c r="S25" s="72" t="s">
        <v>547</v>
      </c>
      <c r="T25">
        <v>0</v>
      </c>
      <c r="U25">
        <v>0</v>
      </c>
      <c r="W25" s="12"/>
      <c r="X25">
        <f t="shared" si="0"/>
        <v>0</v>
      </c>
      <c r="Y25">
        <f t="shared" si="0"/>
        <v>0</v>
      </c>
      <c r="AF25" s="91" t="s">
        <v>548</v>
      </c>
      <c r="AG25" s="101">
        <f t="shared" ref="AG25:AI26" si="21">+AG17/$AJ$16</f>
        <v>0.15789473684210525</v>
      </c>
      <c r="AH25" s="101">
        <f t="shared" si="21"/>
        <v>0</v>
      </c>
      <c r="AI25" s="101">
        <f t="shared" si="21"/>
        <v>5.2631578947368418E-2</v>
      </c>
      <c r="AL25" s="91" t="s">
        <v>920</v>
      </c>
      <c r="AM25" s="101">
        <f>+AM17/$AP$16</f>
        <v>0.42424242424242425</v>
      </c>
      <c r="AN25" s="101">
        <f t="shared" ref="AN25:AO25" si="22">+AN17/$AP$16</f>
        <v>3.0303030303030304E-2</v>
      </c>
      <c r="AO25" s="101">
        <f t="shared" si="22"/>
        <v>0</v>
      </c>
    </row>
    <row r="26" spans="2:42" x14ac:dyDescent="0.25">
      <c r="R26" s="2" t="s">
        <v>104</v>
      </c>
      <c r="S26" s="12" t="s">
        <v>547</v>
      </c>
      <c r="T26">
        <v>0</v>
      </c>
      <c r="U26">
        <v>0</v>
      </c>
      <c r="V26" t="s">
        <v>575</v>
      </c>
      <c r="W26" s="12" t="s">
        <v>575</v>
      </c>
      <c r="X26">
        <f t="shared" si="0"/>
        <v>0</v>
      </c>
      <c r="Y26">
        <f t="shared" si="0"/>
        <v>0</v>
      </c>
      <c r="AF26" s="91" t="s">
        <v>547</v>
      </c>
      <c r="AG26" s="101">
        <f t="shared" si="21"/>
        <v>0.73684210526315785</v>
      </c>
      <c r="AH26" s="101">
        <f t="shared" si="21"/>
        <v>5.2631578947368418E-2</v>
      </c>
      <c r="AI26" s="101">
        <f t="shared" si="21"/>
        <v>0</v>
      </c>
      <c r="AL26" s="91" t="s">
        <v>895</v>
      </c>
      <c r="AM26" s="101">
        <f>+AM18/$AP$16</f>
        <v>0.30303030303030304</v>
      </c>
      <c r="AN26" s="101">
        <f t="shared" ref="AN26:AO26" si="23">+AN18/$AP$16</f>
        <v>0.21212121212121213</v>
      </c>
      <c r="AO26" s="101">
        <f t="shared" si="23"/>
        <v>3.0303030303030304E-2</v>
      </c>
    </row>
    <row r="27" spans="2:42" x14ac:dyDescent="0.25">
      <c r="R27" s="2" t="s">
        <v>105</v>
      </c>
      <c r="S27" s="12" t="s">
        <v>547</v>
      </c>
      <c r="T27">
        <v>0</v>
      </c>
      <c r="U27">
        <v>0</v>
      </c>
      <c r="V27" t="s">
        <v>575</v>
      </c>
      <c r="W27" s="12" t="s">
        <v>575</v>
      </c>
      <c r="X27">
        <f t="shared" si="0"/>
        <v>0</v>
      </c>
      <c r="Y27">
        <f t="shared" si="0"/>
        <v>0</v>
      </c>
      <c r="AF27" s="2" t="s">
        <v>895</v>
      </c>
      <c r="AG27" s="101">
        <f>+AG19/AJ19</f>
        <v>0.63157894736842102</v>
      </c>
      <c r="AH27" s="101">
        <f>+AH19/AJ19</f>
        <v>0.23684210526315788</v>
      </c>
      <c r="AI27" s="101">
        <f>+AI19/AJ19</f>
        <v>0.13157894736842105</v>
      </c>
      <c r="AL27" s="2" t="s">
        <v>548</v>
      </c>
      <c r="AM27" s="101">
        <f>+AM19/AP19</f>
        <v>0.70833333333333337</v>
      </c>
      <c r="AN27" s="101">
        <f>+AN19/AP19</f>
        <v>8.3333333333333329E-2</v>
      </c>
      <c r="AO27" s="101">
        <f>+AO19/AP19</f>
        <v>0.20833333333333334</v>
      </c>
    </row>
    <row r="28" spans="2:42" x14ac:dyDescent="0.25">
      <c r="R28" s="2" t="s">
        <v>106</v>
      </c>
      <c r="S28" s="72" t="s">
        <v>547</v>
      </c>
      <c r="T28">
        <v>1</v>
      </c>
      <c r="U28">
        <v>0</v>
      </c>
      <c r="W28" s="12"/>
      <c r="X28">
        <f t="shared" si="0"/>
        <v>1</v>
      </c>
      <c r="Y28">
        <f t="shared" si="0"/>
        <v>0</v>
      </c>
      <c r="AF28" s="91" t="s">
        <v>548</v>
      </c>
      <c r="AG28" s="101">
        <f>+AG20/$AJ$19</f>
        <v>0.36842105263157893</v>
      </c>
      <c r="AH28" s="101">
        <f t="shared" ref="AH28:AI29" si="24">+AH20/$AJ$19</f>
        <v>5.2631578947368418E-2</v>
      </c>
      <c r="AI28" s="101">
        <f t="shared" si="24"/>
        <v>0.10526315789473684</v>
      </c>
      <c r="AL28" s="91" t="s">
        <v>920</v>
      </c>
      <c r="AM28" s="101">
        <f>+AM20/$AP$19</f>
        <v>0.125</v>
      </c>
      <c r="AN28" s="101">
        <f t="shared" ref="AN28:AO29" si="25">+AN20/$AP$19</f>
        <v>0</v>
      </c>
      <c r="AO28" s="101">
        <f t="shared" si="25"/>
        <v>4.1666666666666664E-2</v>
      </c>
    </row>
    <row r="29" spans="2:42" x14ac:dyDescent="0.25">
      <c r="B29" s="8" t="s">
        <v>905</v>
      </c>
      <c r="C29" s="8" t="s">
        <v>631</v>
      </c>
      <c r="R29" s="2" t="s">
        <v>304</v>
      </c>
      <c r="S29" s="72" t="s">
        <v>547</v>
      </c>
      <c r="T29">
        <v>0</v>
      </c>
      <c r="U29">
        <v>0</v>
      </c>
      <c r="W29" s="12"/>
      <c r="X29">
        <f t="shared" si="0"/>
        <v>0</v>
      </c>
      <c r="Y29">
        <f t="shared" si="0"/>
        <v>0</v>
      </c>
      <c r="AF29" s="91" t="s">
        <v>547</v>
      </c>
      <c r="AG29" s="101">
        <f>+AG21/$AJ$19</f>
        <v>0.26315789473684209</v>
      </c>
      <c r="AH29" s="101">
        <f t="shared" si="24"/>
        <v>0.18421052631578946</v>
      </c>
      <c r="AI29" s="101">
        <f t="shared" si="24"/>
        <v>2.6315789473684209E-2</v>
      </c>
      <c r="AL29" s="91" t="s">
        <v>895</v>
      </c>
      <c r="AM29" s="101">
        <f>+AM21/$AP$19</f>
        <v>0.58333333333333337</v>
      </c>
      <c r="AN29" s="101">
        <f t="shared" si="25"/>
        <v>8.3333333333333329E-2</v>
      </c>
      <c r="AO29" s="101">
        <f t="shared" si="25"/>
        <v>0.16666666666666666</v>
      </c>
    </row>
    <row r="30" spans="2:42" x14ac:dyDescent="0.25">
      <c r="B30" s="8" t="s">
        <v>553</v>
      </c>
      <c r="C30" t="s">
        <v>576</v>
      </c>
      <c r="D30" t="s">
        <v>850</v>
      </c>
      <c r="E30" t="s">
        <v>577</v>
      </c>
      <c r="F30" t="s">
        <v>336</v>
      </c>
      <c r="R30" s="2" t="s">
        <v>305</v>
      </c>
      <c r="S30" s="72" t="s">
        <v>547</v>
      </c>
      <c r="T30">
        <v>0</v>
      </c>
      <c r="U30">
        <v>1</v>
      </c>
      <c r="W30" s="12"/>
      <c r="X30">
        <f t="shared" si="0"/>
        <v>0</v>
      </c>
      <c r="Y30">
        <f t="shared" si="0"/>
        <v>1</v>
      </c>
    </row>
    <row r="31" spans="2:42" x14ac:dyDescent="0.25">
      <c r="B31" s="11" t="s">
        <v>562</v>
      </c>
      <c r="C31" s="9">
        <v>2</v>
      </c>
      <c r="D31" s="9">
        <v>2</v>
      </c>
      <c r="E31" s="9">
        <v>2</v>
      </c>
      <c r="F31" s="9">
        <v>6</v>
      </c>
      <c r="R31" s="2" t="s">
        <v>306</v>
      </c>
      <c r="S31" s="12" t="s">
        <v>547</v>
      </c>
      <c r="T31">
        <v>0</v>
      </c>
      <c r="U31">
        <v>1</v>
      </c>
      <c r="V31" t="s">
        <v>575</v>
      </c>
      <c r="W31" s="12" t="s">
        <v>575</v>
      </c>
      <c r="X31">
        <f t="shared" si="0"/>
        <v>0</v>
      </c>
      <c r="Y31">
        <f t="shared" si="0"/>
        <v>1</v>
      </c>
    </row>
    <row r="32" spans="2:42" x14ac:dyDescent="0.25">
      <c r="B32" s="11" t="s">
        <v>336</v>
      </c>
      <c r="C32" s="9">
        <v>2</v>
      </c>
      <c r="D32" s="9">
        <v>2</v>
      </c>
      <c r="E32" s="9">
        <v>2</v>
      </c>
      <c r="F32" s="9">
        <v>6</v>
      </c>
      <c r="R32" s="2" t="s">
        <v>307</v>
      </c>
      <c r="S32" s="12" t="s">
        <v>547</v>
      </c>
      <c r="T32">
        <v>1</v>
      </c>
      <c r="U32">
        <v>0</v>
      </c>
      <c r="V32" t="s">
        <v>575</v>
      </c>
      <c r="W32" s="12" t="s">
        <v>575</v>
      </c>
      <c r="X32">
        <f t="shared" si="0"/>
        <v>1</v>
      </c>
      <c r="Y32">
        <f t="shared" si="0"/>
        <v>0</v>
      </c>
    </row>
    <row r="33" spans="18:25" x14ac:dyDescent="0.25">
      <c r="R33" s="2" t="s">
        <v>308</v>
      </c>
      <c r="S33" s="12" t="s">
        <v>547</v>
      </c>
      <c r="T33">
        <v>1</v>
      </c>
      <c r="U33">
        <v>0</v>
      </c>
      <c r="V33" t="s">
        <v>575</v>
      </c>
      <c r="W33" s="12" t="s">
        <v>575</v>
      </c>
      <c r="X33">
        <f t="shared" si="0"/>
        <v>1</v>
      </c>
      <c r="Y33">
        <f t="shared" si="0"/>
        <v>0</v>
      </c>
    </row>
    <row r="34" spans="18:25" x14ac:dyDescent="0.25">
      <c r="R34" s="2" t="s">
        <v>680</v>
      </c>
      <c r="S34" s="72" t="s">
        <v>547</v>
      </c>
      <c r="T34">
        <v>5</v>
      </c>
      <c r="U34">
        <v>2</v>
      </c>
      <c r="W34" s="12"/>
      <c r="X34">
        <f t="shared" si="0"/>
        <v>1</v>
      </c>
      <c r="Y34">
        <f t="shared" si="0"/>
        <v>1</v>
      </c>
    </row>
    <row r="35" spans="18:25" x14ac:dyDescent="0.25">
      <c r="R35" s="2" t="s">
        <v>117</v>
      </c>
      <c r="S35" s="12" t="s">
        <v>548</v>
      </c>
      <c r="T35">
        <v>0</v>
      </c>
      <c r="U35">
        <v>1</v>
      </c>
      <c r="V35" t="s">
        <v>576</v>
      </c>
      <c r="W35" s="12" t="s">
        <v>575</v>
      </c>
      <c r="X35">
        <f t="shared" si="0"/>
        <v>0</v>
      </c>
      <c r="Y35">
        <f t="shared" si="0"/>
        <v>1</v>
      </c>
    </row>
    <row r="36" spans="18:25" x14ac:dyDescent="0.25">
      <c r="R36" s="2" t="s">
        <v>118</v>
      </c>
      <c r="S36" s="12" t="s">
        <v>548</v>
      </c>
      <c r="T36">
        <v>0</v>
      </c>
      <c r="U36">
        <v>1</v>
      </c>
      <c r="V36" t="s">
        <v>576</v>
      </c>
      <c r="W36" s="12" t="s">
        <v>577</v>
      </c>
      <c r="X36">
        <f t="shared" si="0"/>
        <v>0</v>
      </c>
      <c r="Y36">
        <f t="shared" si="0"/>
        <v>1</v>
      </c>
    </row>
    <row r="37" spans="18:25" x14ac:dyDescent="0.25">
      <c r="R37" s="2" t="s">
        <v>119</v>
      </c>
      <c r="S37" s="12" t="s">
        <v>548</v>
      </c>
      <c r="T37">
        <v>0</v>
      </c>
      <c r="U37">
        <v>0</v>
      </c>
      <c r="V37" t="s">
        <v>576</v>
      </c>
      <c r="W37" s="12" t="s">
        <v>575</v>
      </c>
      <c r="X37">
        <f t="shared" si="0"/>
        <v>0</v>
      </c>
      <c r="Y37">
        <f t="shared" si="0"/>
        <v>0</v>
      </c>
    </row>
    <row r="38" spans="18:25" x14ac:dyDescent="0.25">
      <c r="R38" s="2" t="s">
        <v>320</v>
      </c>
      <c r="S38" s="12" t="s">
        <v>548</v>
      </c>
      <c r="T38">
        <v>0</v>
      </c>
      <c r="U38">
        <v>1</v>
      </c>
      <c r="V38" t="s">
        <v>576</v>
      </c>
      <c r="W38" s="12" t="s">
        <v>575</v>
      </c>
      <c r="X38">
        <f t="shared" si="0"/>
        <v>0</v>
      </c>
      <c r="Y38">
        <f t="shared" si="0"/>
        <v>1</v>
      </c>
    </row>
    <row r="39" spans="18:25" x14ac:dyDescent="0.25">
      <c r="R39" s="2" t="s">
        <v>321</v>
      </c>
      <c r="S39" s="12" t="s">
        <v>548</v>
      </c>
      <c r="T39">
        <v>0</v>
      </c>
      <c r="U39">
        <v>0</v>
      </c>
      <c r="V39" t="s">
        <v>575</v>
      </c>
      <c r="W39" s="12" t="s">
        <v>575</v>
      </c>
      <c r="X39">
        <f t="shared" si="0"/>
        <v>0</v>
      </c>
      <c r="Y39">
        <f t="shared" si="0"/>
        <v>0</v>
      </c>
    </row>
    <row r="40" spans="18:25" x14ac:dyDescent="0.25">
      <c r="R40" s="2" t="s">
        <v>322</v>
      </c>
      <c r="S40" s="72" t="s">
        <v>548</v>
      </c>
      <c r="T40">
        <v>0</v>
      </c>
      <c r="U40">
        <v>0</v>
      </c>
      <c r="W40" s="12"/>
      <c r="X40">
        <f t="shared" si="0"/>
        <v>0</v>
      </c>
      <c r="Y40">
        <f t="shared" si="0"/>
        <v>0</v>
      </c>
    </row>
    <row r="41" spans="18:25" x14ac:dyDescent="0.25">
      <c r="R41" s="2" t="s">
        <v>323</v>
      </c>
      <c r="S41" s="12" t="s">
        <v>548</v>
      </c>
      <c r="T41">
        <v>0</v>
      </c>
      <c r="U41">
        <v>1</v>
      </c>
      <c r="V41" t="s">
        <v>575</v>
      </c>
      <c r="W41" s="12" t="s">
        <v>575</v>
      </c>
      <c r="X41">
        <f t="shared" si="0"/>
        <v>0</v>
      </c>
      <c r="Y41">
        <f t="shared" si="0"/>
        <v>1</v>
      </c>
    </row>
    <row r="42" spans="18:25" x14ac:dyDescent="0.25">
      <c r="R42" s="2" t="s">
        <v>324</v>
      </c>
      <c r="S42" s="12" t="s">
        <v>548</v>
      </c>
      <c r="T42">
        <v>0</v>
      </c>
      <c r="U42">
        <v>1</v>
      </c>
      <c r="V42" t="s">
        <v>850</v>
      </c>
      <c r="W42" s="12" t="s">
        <v>576</v>
      </c>
      <c r="X42">
        <f t="shared" si="0"/>
        <v>0</v>
      </c>
      <c r="Y42">
        <f t="shared" si="0"/>
        <v>1</v>
      </c>
    </row>
    <row r="43" spans="18:25" x14ac:dyDescent="0.25">
      <c r="R43" s="2" t="s">
        <v>325</v>
      </c>
      <c r="S43" s="12" t="s">
        <v>548</v>
      </c>
      <c r="T43">
        <v>0</v>
      </c>
      <c r="U43">
        <v>0</v>
      </c>
      <c r="V43" t="s">
        <v>575</v>
      </c>
      <c r="W43" s="12" t="s">
        <v>575</v>
      </c>
      <c r="X43">
        <f t="shared" si="0"/>
        <v>0</v>
      </c>
      <c r="Y43">
        <f t="shared" si="0"/>
        <v>0</v>
      </c>
    </row>
    <row r="44" spans="18:25" x14ac:dyDescent="0.25">
      <c r="R44" s="2" t="s">
        <v>681</v>
      </c>
      <c r="S44" s="12" t="s">
        <v>548</v>
      </c>
      <c r="T44">
        <v>0</v>
      </c>
      <c r="U44">
        <v>0</v>
      </c>
      <c r="V44" t="s">
        <v>576</v>
      </c>
      <c r="W44" s="12" t="s">
        <v>575</v>
      </c>
      <c r="X44">
        <f t="shared" si="0"/>
        <v>0</v>
      </c>
      <c r="Y44">
        <f t="shared" si="0"/>
        <v>0</v>
      </c>
    </row>
    <row r="45" spans="18:25" x14ac:dyDescent="0.25">
      <c r="R45" s="2" t="s">
        <v>682</v>
      </c>
      <c r="S45" s="12" t="s">
        <v>548</v>
      </c>
      <c r="T45">
        <v>0</v>
      </c>
      <c r="U45">
        <v>1</v>
      </c>
      <c r="V45" t="s">
        <v>577</v>
      </c>
      <c r="W45" s="12" t="s">
        <v>575</v>
      </c>
      <c r="X45">
        <f t="shared" si="0"/>
        <v>0</v>
      </c>
      <c r="Y45">
        <f t="shared" si="0"/>
        <v>1</v>
      </c>
    </row>
    <row r="46" spans="18:25" x14ac:dyDescent="0.25">
      <c r="R46" s="2" t="s">
        <v>683</v>
      </c>
      <c r="S46" s="12" t="s">
        <v>548</v>
      </c>
      <c r="T46">
        <v>0</v>
      </c>
      <c r="U46">
        <v>0</v>
      </c>
      <c r="V46" t="s">
        <v>576</v>
      </c>
      <c r="W46" s="12" t="s">
        <v>575</v>
      </c>
      <c r="X46">
        <f t="shared" si="0"/>
        <v>0</v>
      </c>
      <c r="Y46">
        <f t="shared" si="0"/>
        <v>0</v>
      </c>
    </row>
    <row r="47" spans="18:25" x14ac:dyDescent="0.25">
      <c r="R47" s="2" t="s">
        <v>121</v>
      </c>
      <c r="S47" s="72" t="s">
        <v>547</v>
      </c>
      <c r="T47">
        <v>0</v>
      </c>
      <c r="U47">
        <v>0</v>
      </c>
      <c r="V47" t="s">
        <v>545</v>
      </c>
      <c r="W47" s="12" t="s">
        <v>545</v>
      </c>
      <c r="X47">
        <f t="shared" si="0"/>
        <v>0</v>
      </c>
      <c r="Y47">
        <f t="shared" si="0"/>
        <v>0</v>
      </c>
    </row>
    <row r="48" spans="18:25" x14ac:dyDescent="0.25">
      <c r="R48" s="2" t="s">
        <v>684</v>
      </c>
      <c r="S48" s="12" t="s">
        <v>547</v>
      </c>
      <c r="T48">
        <v>0</v>
      </c>
      <c r="U48">
        <v>0</v>
      </c>
      <c r="V48" t="s">
        <v>576</v>
      </c>
      <c r="W48" s="12" t="s">
        <v>576</v>
      </c>
      <c r="X48">
        <f t="shared" si="0"/>
        <v>0</v>
      </c>
      <c r="Y48">
        <f t="shared" si="0"/>
        <v>0</v>
      </c>
    </row>
    <row r="49" spans="18:25" x14ac:dyDescent="0.25">
      <c r="R49" s="2" t="s">
        <v>685</v>
      </c>
      <c r="S49" s="12" t="s">
        <v>547</v>
      </c>
      <c r="T49">
        <v>2</v>
      </c>
      <c r="U49">
        <v>0</v>
      </c>
      <c r="V49" t="s">
        <v>576</v>
      </c>
      <c r="W49" s="12" t="s">
        <v>576</v>
      </c>
      <c r="X49">
        <f t="shared" si="0"/>
        <v>1</v>
      </c>
      <c r="Y49">
        <f t="shared" si="0"/>
        <v>0</v>
      </c>
    </row>
    <row r="50" spans="18:25" x14ac:dyDescent="0.25">
      <c r="R50" s="2" t="s">
        <v>686</v>
      </c>
      <c r="S50" s="12" t="s">
        <v>547</v>
      </c>
      <c r="T50">
        <v>1</v>
      </c>
      <c r="U50">
        <v>0</v>
      </c>
      <c r="V50" t="s">
        <v>575</v>
      </c>
      <c r="W50" s="12" t="s">
        <v>575</v>
      </c>
      <c r="X50">
        <f t="shared" si="0"/>
        <v>1</v>
      </c>
      <c r="Y50">
        <f t="shared" si="0"/>
        <v>0</v>
      </c>
    </row>
    <row r="51" spans="18:25" x14ac:dyDescent="0.25">
      <c r="R51" s="2" t="s">
        <v>687</v>
      </c>
      <c r="S51" s="72" t="s">
        <v>547</v>
      </c>
      <c r="T51">
        <v>0</v>
      </c>
      <c r="U51">
        <v>2</v>
      </c>
      <c r="W51" s="12"/>
      <c r="X51">
        <f t="shared" si="0"/>
        <v>0</v>
      </c>
      <c r="Y51">
        <f t="shared" si="0"/>
        <v>1</v>
      </c>
    </row>
    <row r="52" spans="18:25" x14ac:dyDescent="0.25">
      <c r="R52" s="2" t="s">
        <v>688</v>
      </c>
      <c r="S52" s="12" t="s">
        <v>547</v>
      </c>
      <c r="T52">
        <v>0</v>
      </c>
      <c r="U52">
        <v>0</v>
      </c>
      <c r="V52" t="s">
        <v>850</v>
      </c>
      <c r="W52" s="12" t="s">
        <v>576</v>
      </c>
      <c r="X52">
        <f t="shared" si="0"/>
        <v>0</v>
      </c>
      <c r="Y52">
        <f t="shared" si="0"/>
        <v>0</v>
      </c>
    </row>
    <row r="53" spans="18:25" x14ac:dyDescent="0.25">
      <c r="R53" s="2" t="s">
        <v>689</v>
      </c>
      <c r="S53" s="72" t="s">
        <v>547</v>
      </c>
      <c r="T53">
        <v>0</v>
      </c>
      <c r="U53">
        <v>0</v>
      </c>
      <c r="W53" s="12"/>
      <c r="X53">
        <f t="shared" si="0"/>
        <v>0</v>
      </c>
      <c r="Y53">
        <f t="shared" si="0"/>
        <v>0</v>
      </c>
    </row>
    <row r="54" spans="18:25" x14ac:dyDescent="0.25">
      <c r="R54" s="2" t="s">
        <v>690</v>
      </c>
      <c r="S54" s="12" t="s">
        <v>547</v>
      </c>
      <c r="T54">
        <v>5</v>
      </c>
      <c r="U54">
        <v>0</v>
      </c>
      <c r="V54" t="s">
        <v>575</v>
      </c>
      <c r="W54" s="12" t="s">
        <v>575</v>
      </c>
      <c r="X54">
        <f t="shared" si="0"/>
        <v>1</v>
      </c>
      <c r="Y54">
        <f t="shared" si="0"/>
        <v>0</v>
      </c>
    </row>
    <row r="55" spans="18:25" x14ac:dyDescent="0.25">
      <c r="R55" s="2" t="s">
        <v>691</v>
      </c>
      <c r="S55" s="72" t="s">
        <v>547</v>
      </c>
      <c r="T55">
        <v>9</v>
      </c>
      <c r="U55">
        <v>0</v>
      </c>
      <c r="W55" s="12"/>
      <c r="X55">
        <f t="shared" si="0"/>
        <v>1</v>
      </c>
      <c r="Y55">
        <f t="shared" si="0"/>
        <v>0</v>
      </c>
    </row>
    <row r="56" spans="18:25" x14ac:dyDescent="0.25">
      <c r="R56" s="2" t="s">
        <v>692</v>
      </c>
      <c r="S56" s="12" t="s">
        <v>547</v>
      </c>
      <c r="T56">
        <v>0</v>
      </c>
      <c r="U56">
        <v>0</v>
      </c>
      <c r="V56" t="s">
        <v>576</v>
      </c>
      <c r="W56" s="12" t="s">
        <v>576</v>
      </c>
      <c r="X56">
        <f t="shared" si="0"/>
        <v>0</v>
      </c>
      <c r="Y56">
        <f t="shared" si="0"/>
        <v>0</v>
      </c>
    </row>
    <row r="57" spans="18:25" x14ac:dyDescent="0.25">
      <c r="R57" s="2" t="s">
        <v>693</v>
      </c>
      <c r="S57" s="72" t="s">
        <v>547</v>
      </c>
      <c r="T57">
        <v>0</v>
      </c>
      <c r="U57">
        <v>0</v>
      </c>
      <c r="V57" t="s">
        <v>575</v>
      </c>
      <c r="W57" s="72" t="s">
        <v>575</v>
      </c>
      <c r="X57">
        <f t="shared" si="0"/>
        <v>0</v>
      </c>
      <c r="Y57">
        <f t="shared" si="0"/>
        <v>0</v>
      </c>
    </row>
    <row r="58" spans="18:25" x14ac:dyDescent="0.25">
      <c r="R58" s="2" t="s">
        <v>694</v>
      </c>
      <c r="S58" s="12" t="s">
        <v>548</v>
      </c>
      <c r="T58">
        <v>0</v>
      </c>
      <c r="U58">
        <v>2</v>
      </c>
      <c r="V58" t="s">
        <v>575</v>
      </c>
      <c r="W58" s="12" t="s">
        <v>575</v>
      </c>
      <c r="X58">
        <f t="shared" si="0"/>
        <v>0</v>
      </c>
      <c r="Y58">
        <f t="shared" si="0"/>
        <v>1</v>
      </c>
    </row>
    <row r="59" spans="18:25" x14ac:dyDescent="0.25">
      <c r="R59" s="2" t="s">
        <v>695</v>
      </c>
      <c r="S59" s="72" t="s">
        <v>548</v>
      </c>
      <c r="T59">
        <v>0</v>
      </c>
      <c r="U59">
        <v>1</v>
      </c>
      <c r="W59" s="12"/>
      <c r="X59">
        <f t="shared" si="0"/>
        <v>0</v>
      </c>
      <c r="Y59">
        <f t="shared" si="0"/>
        <v>1</v>
      </c>
    </row>
    <row r="60" spans="18:25" x14ac:dyDescent="0.25">
      <c r="R60" s="2" t="s">
        <v>696</v>
      </c>
      <c r="S60" s="72" t="s">
        <v>548</v>
      </c>
      <c r="T60">
        <v>0</v>
      </c>
      <c r="U60">
        <v>0</v>
      </c>
      <c r="W60" s="12"/>
      <c r="X60">
        <f t="shared" si="0"/>
        <v>0</v>
      </c>
      <c r="Y60">
        <f t="shared" si="0"/>
        <v>0</v>
      </c>
    </row>
    <row r="61" spans="18:25" x14ac:dyDescent="0.25">
      <c r="R61" s="2" t="s">
        <v>697</v>
      </c>
      <c r="S61" s="12" t="s">
        <v>548</v>
      </c>
      <c r="T61">
        <v>0</v>
      </c>
      <c r="U61">
        <v>1</v>
      </c>
      <c r="V61" t="s">
        <v>576</v>
      </c>
      <c r="W61" s="12" t="s">
        <v>575</v>
      </c>
      <c r="X61">
        <f t="shared" si="0"/>
        <v>0</v>
      </c>
      <c r="Y61">
        <f t="shared" si="0"/>
        <v>1</v>
      </c>
    </row>
    <row r="62" spans="18:25" x14ac:dyDescent="0.25">
      <c r="R62" s="2" t="s">
        <v>698</v>
      </c>
      <c r="S62" s="12" t="s">
        <v>548</v>
      </c>
      <c r="T62">
        <v>0</v>
      </c>
      <c r="U62">
        <v>0</v>
      </c>
      <c r="V62" t="s">
        <v>577</v>
      </c>
      <c r="W62" s="12" t="s">
        <v>576</v>
      </c>
      <c r="X62">
        <f t="shared" si="0"/>
        <v>0</v>
      </c>
      <c r="Y62">
        <f t="shared" si="0"/>
        <v>0</v>
      </c>
    </row>
    <row r="63" spans="18:25" x14ac:dyDescent="0.25">
      <c r="R63" s="2" t="s">
        <v>699</v>
      </c>
      <c r="S63" s="72" t="s">
        <v>548</v>
      </c>
      <c r="T63">
        <v>0</v>
      </c>
      <c r="U63">
        <v>0</v>
      </c>
      <c r="W63" s="12"/>
      <c r="X63">
        <f t="shared" si="0"/>
        <v>0</v>
      </c>
      <c r="Y63">
        <f t="shared" si="0"/>
        <v>0</v>
      </c>
    </row>
    <row r="64" spans="18:25" x14ac:dyDescent="0.25">
      <c r="R64" s="2" t="s">
        <v>700</v>
      </c>
      <c r="S64" s="12" t="s">
        <v>548</v>
      </c>
      <c r="T64">
        <v>0</v>
      </c>
      <c r="U64">
        <v>1</v>
      </c>
      <c r="V64" t="s">
        <v>577</v>
      </c>
      <c r="W64" s="12" t="s">
        <v>575</v>
      </c>
      <c r="X64">
        <f t="shared" si="0"/>
        <v>0</v>
      </c>
      <c r="Y64">
        <f t="shared" si="0"/>
        <v>1</v>
      </c>
    </row>
    <row r="65" spans="18:25" x14ac:dyDescent="0.25">
      <c r="R65" s="2" t="s">
        <v>701</v>
      </c>
      <c r="S65" s="12" t="s">
        <v>548</v>
      </c>
      <c r="T65">
        <v>0</v>
      </c>
      <c r="U65">
        <v>1</v>
      </c>
      <c r="V65" t="s">
        <v>575</v>
      </c>
      <c r="W65" s="12" t="s">
        <v>575</v>
      </c>
      <c r="X65">
        <f t="shared" si="0"/>
        <v>0</v>
      </c>
      <c r="Y65">
        <f t="shared" si="0"/>
        <v>1</v>
      </c>
    </row>
    <row r="66" spans="18:25" x14ac:dyDescent="0.25">
      <c r="R66" s="2" t="s">
        <v>702</v>
      </c>
      <c r="S66" s="72" t="s">
        <v>548</v>
      </c>
      <c r="T66">
        <v>0</v>
      </c>
      <c r="U66">
        <v>0</v>
      </c>
      <c r="W66" s="12"/>
      <c r="X66">
        <f t="shared" si="0"/>
        <v>0</v>
      </c>
      <c r="Y66">
        <f t="shared" si="0"/>
        <v>0</v>
      </c>
    </row>
    <row r="67" spans="18:25" x14ac:dyDescent="0.25">
      <c r="R67" s="2" t="s">
        <v>703</v>
      </c>
      <c r="S67" s="12" t="s">
        <v>547</v>
      </c>
      <c r="T67">
        <v>2</v>
      </c>
      <c r="U67">
        <v>0</v>
      </c>
      <c r="V67" t="s">
        <v>576</v>
      </c>
      <c r="W67" s="12" t="s">
        <v>575</v>
      </c>
      <c r="X67">
        <f t="shared" ref="X67:Y109" si="26">IF(T67=0,0,1)</f>
        <v>1</v>
      </c>
      <c r="Y67">
        <f t="shared" si="26"/>
        <v>0</v>
      </c>
    </row>
    <row r="68" spans="18:25" x14ac:dyDescent="0.25">
      <c r="R68" s="2" t="s">
        <v>704</v>
      </c>
      <c r="S68" s="12" t="s">
        <v>547</v>
      </c>
      <c r="T68">
        <v>0</v>
      </c>
      <c r="U68">
        <v>0</v>
      </c>
      <c r="V68" t="s">
        <v>575</v>
      </c>
      <c r="W68" s="12" t="s">
        <v>575</v>
      </c>
      <c r="X68">
        <f t="shared" si="26"/>
        <v>0</v>
      </c>
      <c r="Y68">
        <f t="shared" si="26"/>
        <v>0</v>
      </c>
    </row>
    <row r="69" spans="18:25" x14ac:dyDescent="0.25">
      <c r="R69" s="2" t="s">
        <v>705</v>
      </c>
      <c r="S69" s="12" t="s">
        <v>547</v>
      </c>
      <c r="T69">
        <v>2</v>
      </c>
      <c r="U69">
        <v>0</v>
      </c>
      <c r="V69" t="s">
        <v>576</v>
      </c>
      <c r="W69" s="12" t="s">
        <v>575</v>
      </c>
      <c r="X69">
        <f t="shared" si="26"/>
        <v>1</v>
      </c>
      <c r="Y69">
        <f t="shared" si="26"/>
        <v>0</v>
      </c>
    </row>
    <row r="70" spans="18:25" x14ac:dyDescent="0.25">
      <c r="R70" s="2" t="s">
        <v>706</v>
      </c>
      <c r="S70" s="12" t="s">
        <v>547</v>
      </c>
      <c r="T70">
        <v>18</v>
      </c>
      <c r="U70">
        <v>8</v>
      </c>
      <c r="V70" t="s">
        <v>577</v>
      </c>
      <c r="W70" s="12" t="s">
        <v>576</v>
      </c>
      <c r="X70">
        <f t="shared" si="26"/>
        <v>1</v>
      </c>
      <c r="Y70">
        <f t="shared" si="26"/>
        <v>1</v>
      </c>
    </row>
    <row r="71" spans="18:25" x14ac:dyDescent="0.25">
      <c r="R71" s="2" t="s">
        <v>707</v>
      </c>
      <c r="S71" s="12" t="s">
        <v>547</v>
      </c>
      <c r="T71">
        <v>4</v>
      </c>
      <c r="U71">
        <v>1</v>
      </c>
      <c r="V71" t="s">
        <v>576</v>
      </c>
      <c r="W71" s="12" t="s">
        <v>575</v>
      </c>
      <c r="X71">
        <f t="shared" si="26"/>
        <v>1</v>
      </c>
      <c r="Y71">
        <f t="shared" si="26"/>
        <v>1</v>
      </c>
    </row>
    <row r="72" spans="18:25" x14ac:dyDescent="0.25">
      <c r="R72" s="2" t="s">
        <v>708</v>
      </c>
      <c r="S72" s="12" t="s">
        <v>547</v>
      </c>
      <c r="T72">
        <v>2</v>
      </c>
      <c r="U72">
        <v>1</v>
      </c>
      <c r="V72" t="s">
        <v>575</v>
      </c>
      <c r="W72" s="12" t="s">
        <v>575</v>
      </c>
      <c r="X72">
        <f t="shared" si="26"/>
        <v>1</v>
      </c>
      <c r="Y72">
        <f t="shared" si="26"/>
        <v>1</v>
      </c>
    </row>
    <row r="73" spans="18:25" x14ac:dyDescent="0.25">
      <c r="R73" s="2" t="s">
        <v>709</v>
      </c>
      <c r="S73" s="12" t="s">
        <v>547</v>
      </c>
      <c r="T73">
        <v>2</v>
      </c>
      <c r="U73">
        <v>0</v>
      </c>
      <c r="V73" t="s">
        <v>850</v>
      </c>
      <c r="W73" s="12" t="s">
        <v>575</v>
      </c>
      <c r="X73">
        <f t="shared" si="26"/>
        <v>1</v>
      </c>
      <c r="Y73">
        <f t="shared" si="26"/>
        <v>0</v>
      </c>
    </row>
    <row r="74" spans="18:25" x14ac:dyDescent="0.25">
      <c r="R74" s="2" t="s">
        <v>710</v>
      </c>
      <c r="S74" s="12" t="s">
        <v>547</v>
      </c>
      <c r="T74">
        <v>1</v>
      </c>
      <c r="U74">
        <v>0</v>
      </c>
      <c r="V74" t="s">
        <v>575</v>
      </c>
      <c r="W74" s="12" t="s">
        <v>575</v>
      </c>
      <c r="X74">
        <f t="shared" si="26"/>
        <v>1</v>
      </c>
      <c r="Y74">
        <f t="shared" si="26"/>
        <v>0</v>
      </c>
    </row>
    <row r="75" spans="18:25" x14ac:dyDescent="0.25">
      <c r="R75" s="2" t="s">
        <v>711</v>
      </c>
      <c r="S75" s="72" t="s">
        <v>547</v>
      </c>
      <c r="T75">
        <v>1</v>
      </c>
      <c r="U75">
        <v>0</v>
      </c>
      <c r="V75" t="s">
        <v>575</v>
      </c>
      <c r="W75" s="72" t="s">
        <v>575</v>
      </c>
      <c r="X75">
        <f t="shared" si="26"/>
        <v>1</v>
      </c>
      <c r="Y75">
        <f t="shared" si="26"/>
        <v>0</v>
      </c>
    </row>
    <row r="76" spans="18:25" x14ac:dyDescent="0.25">
      <c r="R76" s="2" t="s">
        <v>712</v>
      </c>
      <c r="S76" s="12" t="s">
        <v>547</v>
      </c>
      <c r="T76">
        <v>3</v>
      </c>
      <c r="U76">
        <v>0</v>
      </c>
      <c r="V76" t="s">
        <v>575</v>
      </c>
      <c r="W76" s="12" t="s">
        <v>575</v>
      </c>
      <c r="X76">
        <f t="shared" si="26"/>
        <v>1</v>
      </c>
      <c r="Y76">
        <f t="shared" si="26"/>
        <v>0</v>
      </c>
    </row>
    <row r="77" spans="18:25" x14ac:dyDescent="0.25">
      <c r="R77" s="2" t="s">
        <v>713</v>
      </c>
      <c r="S77" s="12" t="s">
        <v>548</v>
      </c>
      <c r="T77">
        <v>0</v>
      </c>
      <c r="U77">
        <v>0</v>
      </c>
      <c r="V77" t="s">
        <v>575</v>
      </c>
      <c r="W77" s="12" t="s">
        <v>575</v>
      </c>
      <c r="X77">
        <f t="shared" si="26"/>
        <v>0</v>
      </c>
      <c r="Y77">
        <f t="shared" si="26"/>
        <v>0</v>
      </c>
    </row>
    <row r="78" spans="18:25" x14ac:dyDescent="0.25">
      <c r="R78" s="2" t="s">
        <v>714</v>
      </c>
      <c r="S78" s="12" t="s">
        <v>548</v>
      </c>
      <c r="T78">
        <v>0</v>
      </c>
      <c r="U78">
        <v>2</v>
      </c>
      <c r="V78" t="s">
        <v>576</v>
      </c>
      <c r="W78" s="12" t="s">
        <v>575</v>
      </c>
      <c r="X78">
        <f t="shared" si="26"/>
        <v>0</v>
      </c>
      <c r="Y78">
        <f t="shared" si="26"/>
        <v>1</v>
      </c>
    </row>
    <row r="79" spans="18:25" x14ac:dyDescent="0.25">
      <c r="R79" s="2" t="s">
        <v>715</v>
      </c>
      <c r="S79" s="12" t="s">
        <v>548</v>
      </c>
      <c r="T79">
        <v>0</v>
      </c>
      <c r="U79">
        <v>3</v>
      </c>
      <c r="V79" t="s">
        <v>575</v>
      </c>
      <c r="W79" s="12" t="s">
        <v>575</v>
      </c>
      <c r="X79">
        <f t="shared" si="26"/>
        <v>0</v>
      </c>
      <c r="Y79">
        <f t="shared" si="26"/>
        <v>1</v>
      </c>
    </row>
    <row r="80" spans="18:25" x14ac:dyDescent="0.25">
      <c r="R80" s="2" t="s">
        <v>716</v>
      </c>
      <c r="S80" s="12" t="s">
        <v>548</v>
      </c>
      <c r="T80">
        <v>0</v>
      </c>
      <c r="U80">
        <v>1</v>
      </c>
      <c r="V80" t="s">
        <v>576</v>
      </c>
      <c r="W80" s="12" t="s">
        <v>575</v>
      </c>
      <c r="X80">
        <f t="shared" si="26"/>
        <v>0</v>
      </c>
      <c r="Y80">
        <f t="shared" si="26"/>
        <v>1</v>
      </c>
    </row>
    <row r="81" spans="18:25" x14ac:dyDescent="0.25">
      <c r="R81" s="2" t="s">
        <v>717</v>
      </c>
      <c r="S81" s="12" t="s">
        <v>548</v>
      </c>
      <c r="T81">
        <v>0</v>
      </c>
      <c r="U81">
        <v>1</v>
      </c>
      <c r="V81" t="s">
        <v>545</v>
      </c>
      <c r="W81" s="12" t="s">
        <v>575</v>
      </c>
      <c r="X81">
        <f t="shared" si="26"/>
        <v>0</v>
      </c>
      <c r="Y81">
        <f t="shared" si="26"/>
        <v>1</v>
      </c>
    </row>
    <row r="82" spans="18:25" x14ac:dyDescent="0.25">
      <c r="R82" s="2" t="s">
        <v>718</v>
      </c>
      <c r="S82" s="12" t="s">
        <v>548</v>
      </c>
      <c r="T82">
        <v>0</v>
      </c>
      <c r="U82">
        <v>0</v>
      </c>
      <c r="V82" t="s">
        <v>575</v>
      </c>
      <c r="W82" s="12" t="s">
        <v>575</v>
      </c>
      <c r="X82">
        <f t="shared" si="26"/>
        <v>0</v>
      </c>
      <c r="Y82">
        <f t="shared" si="26"/>
        <v>0</v>
      </c>
    </row>
    <row r="83" spans="18:25" x14ac:dyDescent="0.25">
      <c r="R83" s="2" t="s">
        <v>719</v>
      </c>
      <c r="S83" s="12" t="s">
        <v>548</v>
      </c>
      <c r="T83">
        <v>0</v>
      </c>
      <c r="U83">
        <v>0</v>
      </c>
      <c r="V83" t="s">
        <v>576</v>
      </c>
      <c r="W83" s="12" t="s">
        <v>575</v>
      </c>
      <c r="X83">
        <f t="shared" si="26"/>
        <v>0</v>
      </c>
      <c r="Y83">
        <f t="shared" si="26"/>
        <v>0</v>
      </c>
    </row>
    <row r="84" spans="18:25" x14ac:dyDescent="0.25">
      <c r="R84" s="2" t="s">
        <v>720</v>
      </c>
      <c r="S84" s="12" t="s">
        <v>548</v>
      </c>
      <c r="T84">
        <v>0</v>
      </c>
      <c r="U84">
        <v>1</v>
      </c>
      <c r="V84" t="s">
        <v>576</v>
      </c>
      <c r="W84" s="12" t="s">
        <v>575</v>
      </c>
      <c r="X84">
        <f t="shared" si="26"/>
        <v>0</v>
      </c>
      <c r="Y84">
        <f t="shared" si="26"/>
        <v>1</v>
      </c>
    </row>
    <row r="85" spans="18:25" x14ac:dyDescent="0.25">
      <c r="R85" s="2" t="s">
        <v>721</v>
      </c>
      <c r="S85" s="12" t="s">
        <v>548</v>
      </c>
      <c r="T85">
        <v>1</v>
      </c>
      <c r="U85">
        <v>0</v>
      </c>
      <c r="V85" t="s">
        <v>575</v>
      </c>
      <c r="W85" s="12" t="s">
        <v>309</v>
      </c>
      <c r="X85">
        <f t="shared" si="26"/>
        <v>1</v>
      </c>
      <c r="Y85">
        <f t="shared" si="26"/>
        <v>0</v>
      </c>
    </row>
    <row r="86" spans="18:25" x14ac:dyDescent="0.25">
      <c r="R86" s="2" t="s">
        <v>722</v>
      </c>
      <c r="S86" s="12" t="s">
        <v>548</v>
      </c>
      <c r="T86">
        <v>0</v>
      </c>
      <c r="U86">
        <v>0</v>
      </c>
      <c r="V86" t="s">
        <v>576</v>
      </c>
      <c r="W86" s="12" t="s">
        <v>575</v>
      </c>
      <c r="X86">
        <f t="shared" si="26"/>
        <v>0</v>
      </c>
      <c r="Y86">
        <f t="shared" si="26"/>
        <v>0</v>
      </c>
    </row>
    <row r="87" spans="18:25" x14ac:dyDescent="0.25">
      <c r="R87" s="2" t="s">
        <v>723</v>
      </c>
      <c r="S87" s="12" t="s">
        <v>548</v>
      </c>
      <c r="T87">
        <v>0</v>
      </c>
      <c r="U87">
        <v>0</v>
      </c>
      <c r="V87" t="s">
        <v>575</v>
      </c>
      <c r="W87" s="12" t="s">
        <v>575</v>
      </c>
      <c r="X87">
        <f t="shared" si="26"/>
        <v>0</v>
      </c>
      <c r="Y87">
        <f t="shared" si="26"/>
        <v>0</v>
      </c>
    </row>
    <row r="88" spans="18:25" x14ac:dyDescent="0.25">
      <c r="R88" s="2" t="s">
        <v>724</v>
      </c>
      <c r="S88" s="72" t="s">
        <v>547</v>
      </c>
      <c r="T88">
        <v>0</v>
      </c>
      <c r="U88">
        <v>0</v>
      </c>
      <c r="W88" s="12"/>
      <c r="X88">
        <f t="shared" si="26"/>
        <v>0</v>
      </c>
      <c r="Y88">
        <f t="shared" si="26"/>
        <v>0</v>
      </c>
    </row>
    <row r="89" spans="18:25" x14ac:dyDescent="0.25">
      <c r="R89" s="2" t="s">
        <v>725</v>
      </c>
      <c r="S89" s="12" t="s">
        <v>547</v>
      </c>
      <c r="T89">
        <v>0</v>
      </c>
      <c r="U89">
        <v>0</v>
      </c>
      <c r="V89" t="s">
        <v>575</v>
      </c>
      <c r="W89" s="12" t="s">
        <v>575</v>
      </c>
      <c r="X89">
        <f t="shared" si="26"/>
        <v>0</v>
      </c>
      <c r="Y89">
        <f t="shared" si="26"/>
        <v>0</v>
      </c>
    </row>
    <row r="90" spans="18:25" x14ac:dyDescent="0.25">
      <c r="R90" s="2" t="s">
        <v>726</v>
      </c>
      <c r="S90" s="72" t="s">
        <v>547</v>
      </c>
      <c r="T90">
        <v>1</v>
      </c>
      <c r="U90">
        <v>0</v>
      </c>
      <c r="V90" t="s">
        <v>850</v>
      </c>
      <c r="W90" s="72" t="s">
        <v>575</v>
      </c>
      <c r="X90">
        <f t="shared" si="26"/>
        <v>1</v>
      </c>
      <c r="Y90">
        <f t="shared" si="26"/>
        <v>0</v>
      </c>
    </row>
    <row r="91" spans="18:25" x14ac:dyDescent="0.25">
      <c r="R91" s="2" t="s">
        <v>727</v>
      </c>
      <c r="S91" s="72" t="s">
        <v>547</v>
      </c>
      <c r="T91">
        <v>0</v>
      </c>
      <c r="U91">
        <v>2</v>
      </c>
      <c r="W91" s="12"/>
      <c r="X91">
        <f t="shared" si="26"/>
        <v>0</v>
      </c>
      <c r="Y91">
        <f t="shared" si="26"/>
        <v>1</v>
      </c>
    </row>
    <row r="92" spans="18:25" x14ac:dyDescent="0.25">
      <c r="R92" s="2" t="s">
        <v>728</v>
      </c>
      <c r="S92" s="12" t="s">
        <v>547</v>
      </c>
      <c r="T92">
        <v>0</v>
      </c>
      <c r="U92">
        <v>1</v>
      </c>
      <c r="V92" t="s">
        <v>576</v>
      </c>
      <c r="W92" s="12" t="s">
        <v>576</v>
      </c>
      <c r="X92">
        <f t="shared" si="26"/>
        <v>0</v>
      </c>
      <c r="Y92">
        <f t="shared" si="26"/>
        <v>1</v>
      </c>
    </row>
    <row r="93" spans="18:25" x14ac:dyDescent="0.25">
      <c r="R93" s="2" t="s">
        <v>729</v>
      </c>
      <c r="S93" s="12" t="s">
        <v>547</v>
      </c>
      <c r="T93">
        <v>6</v>
      </c>
      <c r="U93">
        <v>0</v>
      </c>
      <c r="V93" t="s">
        <v>850</v>
      </c>
      <c r="W93" s="12" t="s">
        <v>575</v>
      </c>
      <c r="X93">
        <f t="shared" si="26"/>
        <v>1</v>
      </c>
      <c r="Y93">
        <f t="shared" si="26"/>
        <v>0</v>
      </c>
    </row>
    <row r="94" spans="18:25" x14ac:dyDescent="0.25">
      <c r="R94" s="2" t="s">
        <v>730</v>
      </c>
      <c r="S94" s="12" t="s">
        <v>547</v>
      </c>
      <c r="T94">
        <v>1</v>
      </c>
      <c r="U94">
        <v>0</v>
      </c>
      <c r="V94" t="s">
        <v>579</v>
      </c>
      <c r="W94" s="12" t="s">
        <v>850</v>
      </c>
      <c r="X94">
        <f t="shared" si="26"/>
        <v>1</v>
      </c>
      <c r="Y94">
        <f t="shared" si="26"/>
        <v>0</v>
      </c>
    </row>
    <row r="95" spans="18:25" x14ac:dyDescent="0.25">
      <c r="R95" s="2" t="s">
        <v>731</v>
      </c>
      <c r="S95" s="12" t="s">
        <v>547</v>
      </c>
      <c r="T95">
        <v>3</v>
      </c>
      <c r="U95">
        <v>0</v>
      </c>
      <c r="V95" t="s">
        <v>850</v>
      </c>
      <c r="W95" s="12" t="s">
        <v>576</v>
      </c>
      <c r="X95">
        <f t="shared" si="26"/>
        <v>1</v>
      </c>
      <c r="Y95">
        <f t="shared" si="26"/>
        <v>0</v>
      </c>
    </row>
    <row r="96" spans="18:25" x14ac:dyDescent="0.25">
      <c r="R96" s="2" t="s">
        <v>732</v>
      </c>
      <c r="S96" s="12" t="s">
        <v>547</v>
      </c>
      <c r="T96">
        <v>2</v>
      </c>
      <c r="U96">
        <v>0</v>
      </c>
      <c r="V96" t="s">
        <v>575</v>
      </c>
      <c r="W96" s="12" t="s">
        <v>575</v>
      </c>
      <c r="X96">
        <f t="shared" si="26"/>
        <v>1</v>
      </c>
      <c r="Y96">
        <f t="shared" si="26"/>
        <v>0</v>
      </c>
    </row>
    <row r="97" spans="18:25" x14ac:dyDescent="0.25">
      <c r="R97" s="2" t="s">
        <v>750</v>
      </c>
      <c r="S97" s="72" t="s">
        <v>547</v>
      </c>
      <c r="T97">
        <v>0</v>
      </c>
      <c r="U97">
        <v>0</v>
      </c>
      <c r="W97" s="12"/>
      <c r="X97">
        <f t="shared" si="26"/>
        <v>0</v>
      </c>
      <c r="Y97">
        <f t="shared" si="26"/>
        <v>0</v>
      </c>
    </row>
    <row r="98" spans="18:25" x14ac:dyDescent="0.25">
      <c r="R98" s="2" t="s">
        <v>733</v>
      </c>
      <c r="S98" s="12" t="s">
        <v>548</v>
      </c>
      <c r="T98">
        <v>0</v>
      </c>
      <c r="U98">
        <v>0</v>
      </c>
      <c r="V98" t="s">
        <v>575</v>
      </c>
      <c r="W98" s="12" t="s">
        <v>575</v>
      </c>
      <c r="X98">
        <f t="shared" si="26"/>
        <v>0</v>
      </c>
      <c r="Y98">
        <f t="shared" si="26"/>
        <v>0</v>
      </c>
    </row>
    <row r="99" spans="18:25" x14ac:dyDescent="0.25">
      <c r="R99" s="2" t="s">
        <v>734</v>
      </c>
      <c r="S99" s="12" t="s">
        <v>548</v>
      </c>
      <c r="T99">
        <v>1</v>
      </c>
      <c r="U99">
        <v>0</v>
      </c>
      <c r="V99" t="s">
        <v>576</v>
      </c>
      <c r="W99" s="12" t="s">
        <v>576</v>
      </c>
      <c r="X99">
        <f t="shared" si="26"/>
        <v>1</v>
      </c>
      <c r="Y99">
        <f t="shared" si="26"/>
        <v>0</v>
      </c>
    </row>
    <row r="100" spans="18:25" x14ac:dyDescent="0.25">
      <c r="R100" s="2" t="s">
        <v>735</v>
      </c>
      <c r="S100" s="72" t="s">
        <v>548</v>
      </c>
      <c r="T100">
        <v>0</v>
      </c>
      <c r="U100">
        <v>0</v>
      </c>
      <c r="W100" s="12"/>
      <c r="X100">
        <f t="shared" si="26"/>
        <v>0</v>
      </c>
      <c r="Y100">
        <f t="shared" si="26"/>
        <v>0</v>
      </c>
    </row>
    <row r="101" spans="18:25" x14ac:dyDescent="0.25">
      <c r="R101" s="2" t="s">
        <v>736</v>
      </c>
      <c r="S101" s="12" t="s">
        <v>548</v>
      </c>
      <c r="T101">
        <v>1</v>
      </c>
      <c r="U101">
        <v>0</v>
      </c>
      <c r="V101" t="s">
        <v>575</v>
      </c>
      <c r="W101" s="12" t="s">
        <v>575</v>
      </c>
      <c r="X101">
        <f t="shared" si="26"/>
        <v>1</v>
      </c>
      <c r="Y101">
        <f t="shared" si="26"/>
        <v>0</v>
      </c>
    </row>
    <row r="102" spans="18:25" x14ac:dyDescent="0.25">
      <c r="R102" s="2" t="s">
        <v>737</v>
      </c>
      <c r="S102" s="12" t="s">
        <v>548</v>
      </c>
      <c r="T102">
        <v>0</v>
      </c>
      <c r="U102">
        <v>0</v>
      </c>
      <c r="V102" t="s">
        <v>575</v>
      </c>
      <c r="W102" s="12" t="s">
        <v>575</v>
      </c>
      <c r="X102">
        <f t="shared" si="26"/>
        <v>0</v>
      </c>
      <c r="Y102">
        <f t="shared" si="26"/>
        <v>0</v>
      </c>
    </row>
    <row r="103" spans="18:25" x14ac:dyDescent="0.25">
      <c r="R103" s="2" t="s">
        <v>738</v>
      </c>
      <c r="S103" s="12" t="s">
        <v>548</v>
      </c>
      <c r="T103">
        <v>0</v>
      </c>
      <c r="U103">
        <v>0</v>
      </c>
      <c r="V103" t="s">
        <v>575</v>
      </c>
      <c r="W103" s="12" t="s">
        <v>575</v>
      </c>
      <c r="X103">
        <f t="shared" si="26"/>
        <v>0</v>
      </c>
      <c r="Y103">
        <f t="shared" si="26"/>
        <v>0</v>
      </c>
    </row>
    <row r="104" spans="18:25" x14ac:dyDescent="0.25">
      <c r="R104" s="2" t="s">
        <v>739</v>
      </c>
      <c r="S104" s="12" t="s">
        <v>548</v>
      </c>
      <c r="T104">
        <v>0</v>
      </c>
      <c r="U104">
        <v>0</v>
      </c>
      <c r="V104" t="s">
        <v>575</v>
      </c>
      <c r="W104" s="12" t="s">
        <v>575</v>
      </c>
      <c r="X104">
        <f t="shared" si="26"/>
        <v>0</v>
      </c>
      <c r="Y104">
        <f t="shared" si="26"/>
        <v>0</v>
      </c>
    </row>
    <row r="105" spans="18:25" x14ac:dyDescent="0.25">
      <c r="R105" s="2" t="s">
        <v>740</v>
      </c>
      <c r="S105" s="12" t="s">
        <v>548</v>
      </c>
      <c r="T105">
        <v>0</v>
      </c>
      <c r="U105">
        <v>0</v>
      </c>
      <c r="V105" t="s">
        <v>575</v>
      </c>
      <c r="W105" s="12" t="s">
        <v>575</v>
      </c>
      <c r="X105">
        <f t="shared" si="26"/>
        <v>0</v>
      </c>
      <c r="Y105">
        <f t="shared" si="26"/>
        <v>0</v>
      </c>
    </row>
    <row r="106" spans="18:25" x14ac:dyDescent="0.25">
      <c r="R106" s="2" t="s">
        <v>741</v>
      </c>
      <c r="S106" s="12" t="s">
        <v>548</v>
      </c>
      <c r="T106">
        <v>0</v>
      </c>
      <c r="U106">
        <v>0</v>
      </c>
      <c r="V106" t="s">
        <v>577</v>
      </c>
      <c r="W106" s="12" t="s">
        <v>575</v>
      </c>
      <c r="X106">
        <f t="shared" si="26"/>
        <v>0</v>
      </c>
      <c r="Y106">
        <f t="shared" si="26"/>
        <v>0</v>
      </c>
    </row>
    <row r="107" spans="18:25" x14ac:dyDescent="0.25">
      <c r="R107" s="2" t="s">
        <v>742</v>
      </c>
      <c r="S107" s="12" t="s">
        <v>548</v>
      </c>
      <c r="T107">
        <v>0</v>
      </c>
      <c r="U107">
        <v>4</v>
      </c>
      <c r="V107" t="s">
        <v>575</v>
      </c>
      <c r="W107" s="12" t="s">
        <v>575</v>
      </c>
      <c r="X107">
        <f t="shared" si="26"/>
        <v>0</v>
      </c>
      <c r="Y107">
        <f t="shared" si="26"/>
        <v>1</v>
      </c>
    </row>
    <row r="108" spans="18:25" x14ac:dyDescent="0.25">
      <c r="R108" s="2" t="s">
        <v>743</v>
      </c>
      <c r="S108" s="12" t="s">
        <v>548</v>
      </c>
      <c r="T108">
        <v>0</v>
      </c>
      <c r="U108">
        <v>0</v>
      </c>
      <c r="V108" t="s">
        <v>575</v>
      </c>
      <c r="W108" s="12" t="s">
        <v>575</v>
      </c>
      <c r="X108">
        <f t="shared" si="26"/>
        <v>0</v>
      </c>
      <c r="Y108">
        <f t="shared" si="26"/>
        <v>0</v>
      </c>
    </row>
    <row r="109" spans="18:25" x14ac:dyDescent="0.25">
      <c r="R109" s="2" t="s">
        <v>744</v>
      </c>
      <c r="S109" s="72" t="s">
        <v>548</v>
      </c>
      <c r="T109">
        <v>0</v>
      </c>
      <c r="U109">
        <v>0</v>
      </c>
      <c r="V109" t="s">
        <v>545</v>
      </c>
      <c r="W109" s="12" t="s">
        <v>545</v>
      </c>
      <c r="X109">
        <f t="shared" si="26"/>
        <v>0</v>
      </c>
      <c r="Y109">
        <f t="shared" si="26"/>
        <v>0</v>
      </c>
    </row>
  </sheetData>
  <autoFilter ref="R1:W109"/>
  <mergeCells count="5">
    <mergeCell ref="J4:J5"/>
    <mergeCell ref="J6:J7"/>
    <mergeCell ref="J8:J9"/>
    <mergeCell ref="J10:J11"/>
    <mergeCell ref="J12:J13"/>
  </mergeCells>
  <pageMargins left="0.7" right="0.7" top="0.75" bottom="0.75" header="0.3" footer="0.3"/>
  <pageSetup paperSize="9" orientation="portrait" verticalDpi="300" r:id="rId1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248"/>
  <sheetViews>
    <sheetView topLeftCell="E163" workbookViewId="0">
      <selection activeCell="M172" sqref="M172:M178"/>
    </sheetView>
  </sheetViews>
  <sheetFormatPr defaultRowHeight="15" x14ac:dyDescent="0.25"/>
  <cols>
    <col min="1" max="1" width="19.5703125" bestFit="1" customWidth="1"/>
    <col min="2" max="2" width="66" customWidth="1"/>
    <col min="3" max="3" width="19.5703125" customWidth="1"/>
    <col min="4" max="4" width="25.140625" customWidth="1"/>
    <col min="5" max="5" width="3.5703125" customWidth="1"/>
    <col min="6" max="6" width="4.28515625" customWidth="1"/>
    <col min="7" max="10" width="10.7109375" customWidth="1"/>
    <col min="11" max="11" width="10.42578125" customWidth="1"/>
    <col min="12" max="12" width="14.5703125" customWidth="1"/>
    <col min="13" max="13" width="17.140625" customWidth="1"/>
    <col min="14" max="14" width="13" customWidth="1"/>
    <col min="15" max="15" width="7.140625" bestFit="1" customWidth="1"/>
    <col min="19" max="19" width="10.5703125" bestFit="1" customWidth="1"/>
    <col min="21" max="21" width="24.85546875" customWidth="1"/>
    <col min="22" max="22" width="16.42578125" customWidth="1"/>
    <col min="24" max="24" width="11.85546875" customWidth="1"/>
    <col min="25" max="25" width="11.42578125" customWidth="1"/>
    <col min="26" max="26" width="9.140625" customWidth="1"/>
    <col min="28" max="28" width="11.140625" customWidth="1"/>
    <col min="29" max="29" width="10.28515625" customWidth="1"/>
    <col min="32" max="32" width="10.5703125" bestFit="1" customWidth="1"/>
    <col min="34" max="34" width="12.42578125" customWidth="1"/>
    <col min="35" max="35" width="15.7109375" customWidth="1"/>
    <col min="36" max="36" width="12" customWidth="1"/>
    <col min="37" max="37" width="11.5703125" customWidth="1"/>
    <col min="38" max="38" width="12.85546875" customWidth="1"/>
  </cols>
  <sheetData>
    <row r="2" spans="2:8" x14ac:dyDescent="0.25">
      <c r="B2" s="8" t="s">
        <v>925</v>
      </c>
      <c r="C2" s="8" t="s">
        <v>918</v>
      </c>
    </row>
    <row r="3" spans="2:8" x14ac:dyDescent="0.25">
      <c r="B3" s="8" t="s">
        <v>546</v>
      </c>
      <c r="C3" t="s">
        <v>554</v>
      </c>
      <c r="D3" t="s">
        <v>555</v>
      </c>
      <c r="E3" t="s">
        <v>557</v>
      </c>
      <c r="F3" t="s">
        <v>558</v>
      </c>
      <c r="G3" t="s">
        <v>556</v>
      </c>
      <c r="H3" t="s">
        <v>336</v>
      </c>
    </row>
    <row r="4" spans="2:8" x14ac:dyDescent="0.25">
      <c r="B4" s="11" t="s">
        <v>548</v>
      </c>
      <c r="C4" s="9">
        <v>1</v>
      </c>
      <c r="D4" s="9">
        <v>25</v>
      </c>
      <c r="E4" s="9">
        <v>2</v>
      </c>
      <c r="F4" s="9"/>
      <c r="G4" s="9">
        <v>19</v>
      </c>
      <c r="H4" s="9">
        <v>47</v>
      </c>
    </row>
    <row r="5" spans="2:8" x14ac:dyDescent="0.25">
      <c r="B5" s="11" t="s">
        <v>547</v>
      </c>
      <c r="C5" s="9"/>
      <c r="D5" s="9">
        <v>20</v>
      </c>
      <c r="E5" s="9">
        <v>2</v>
      </c>
      <c r="F5" s="9">
        <v>1</v>
      </c>
      <c r="G5" s="9">
        <v>17</v>
      </c>
      <c r="H5" s="9">
        <v>40</v>
      </c>
    </row>
    <row r="6" spans="2:8" x14ac:dyDescent="0.25">
      <c r="B6" s="11" t="s">
        <v>336</v>
      </c>
      <c r="C6" s="9">
        <v>1</v>
      </c>
      <c r="D6" s="9">
        <v>45</v>
      </c>
      <c r="E6" s="9">
        <v>4</v>
      </c>
      <c r="F6" s="9">
        <v>1</v>
      </c>
      <c r="G6" s="9">
        <v>36</v>
      </c>
      <c r="H6" s="9">
        <v>87</v>
      </c>
    </row>
    <row r="9" spans="2:8" x14ac:dyDescent="0.25">
      <c r="B9" s="8" t="s">
        <v>925</v>
      </c>
      <c r="C9" s="8" t="s">
        <v>918</v>
      </c>
    </row>
    <row r="10" spans="2:8" x14ac:dyDescent="0.25">
      <c r="B10" s="8" t="s">
        <v>546</v>
      </c>
      <c r="C10" t="s">
        <v>550</v>
      </c>
      <c r="D10" t="s">
        <v>560</v>
      </c>
      <c r="E10" t="s">
        <v>336</v>
      </c>
    </row>
    <row r="11" spans="2:8" x14ac:dyDescent="0.25">
      <c r="B11" s="11" t="s">
        <v>548</v>
      </c>
      <c r="C11" s="9">
        <v>26</v>
      </c>
      <c r="D11" s="9">
        <v>21</v>
      </c>
      <c r="E11" s="9">
        <v>47</v>
      </c>
    </row>
    <row r="12" spans="2:8" x14ac:dyDescent="0.25">
      <c r="B12" s="11" t="s">
        <v>547</v>
      </c>
      <c r="C12" s="9">
        <v>23</v>
      </c>
      <c r="D12" s="9">
        <v>17</v>
      </c>
      <c r="E12" s="9">
        <v>40</v>
      </c>
    </row>
    <row r="13" spans="2:8" x14ac:dyDescent="0.25">
      <c r="B13" s="11" t="s">
        <v>336</v>
      </c>
      <c r="C13" s="9">
        <v>49</v>
      </c>
      <c r="D13" s="9">
        <v>38</v>
      </c>
      <c r="E13" s="9">
        <v>87</v>
      </c>
    </row>
    <row r="16" spans="2:8" x14ac:dyDescent="0.25">
      <c r="B16" s="8" t="s">
        <v>926</v>
      </c>
      <c r="C16" s="8" t="s">
        <v>918</v>
      </c>
    </row>
    <row r="17" spans="2:5" x14ac:dyDescent="0.25">
      <c r="B17" s="8" t="s">
        <v>546</v>
      </c>
      <c r="C17" t="s">
        <v>550</v>
      </c>
      <c r="D17" t="s">
        <v>560</v>
      </c>
      <c r="E17" t="s">
        <v>336</v>
      </c>
    </row>
    <row r="18" spans="2:5" x14ac:dyDescent="0.25">
      <c r="B18" s="11" t="s">
        <v>563</v>
      </c>
      <c r="C18" s="9">
        <v>7</v>
      </c>
      <c r="D18" s="9">
        <v>4</v>
      </c>
      <c r="E18" s="9">
        <v>11</v>
      </c>
    </row>
    <row r="19" spans="2:5" x14ac:dyDescent="0.25">
      <c r="B19" s="11" t="s">
        <v>564</v>
      </c>
      <c r="C19" s="9"/>
      <c r="D19" s="9">
        <v>1</v>
      </c>
      <c r="E19" s="9">
        <v>1</v>
      </c>
    </row>
    <row r="20" spans="2:5" x14ac:dyDescent="0.25">
      <c r="B20" s="11" t="s">
        <v>561</v>
      </c>
      <c r="C20" s="9">
        <v>42</v>
      </c>
      <c r="D20" s="9">
        <v>33</v>
      </c>
      <c r="E20" s="9">
        <v>75</v>
      </c>
    </row>
    <row r="21" spans="2:5" x14ac:dyDescent="0.25">
      <c r="B21" s="11" t="s">
        <v>336</v>
      </c>
      <c r="C21" s="9">
        <v>49</v>
      </c>
      <c r="D21" s="9">
        <v>38</v>
      </c>
      <c r="E21" s="9">
        <v>87</v>
      </c>
    </row>
    <row r="24" spans="2:5" x14ac:dyDescent="0.25">
      <c r="B24" s="8" t="s">
        <v>869</v>
      </c>
      <c r="C24" s="8" t="s">
        <v>918</v>
      </c>
    </row>
    <row r="25" spans="2:5" x14ac:dyDescent="0.25">
      <c r="B25" s="8" t="s">
        <v>546</v>
      </c>
      <c r="C25" t="s">
        <v>550</v>
      </c>
      <c r="D25" t="s">
        <v>560</v>
      </c>
      <c r="E25" t="s">
        <v>336</v>
      </c>
    </row>
    <row r="26" spans="2:5" x14ac:dyDescent="0.25">
      <c r="B26" s="11">
        <v>1</v>
      </c>
      <c r="C26" s="9">
        <v>25</v>
      </c>
      <c r="D26" s="9">
        <v>21</v>
      </c>
      <c r="E26" s="9">
        <v>46</v>
      </c>
    </row>
    <row r="27" spans="2:5" x14ac:dyDescent="0.25">
      <c r="B27" s="11">
        <v>2</v>
      </c>
      <c r="C27" s="9">
        <v>4</v>
      </c>
      <c r="D27" s="9">
        <v>6</v>
      </c>
      <c r="E27" s="9">
        <v>10</v>
      </c>
    </row>
    <row r="28" spans="2:5" x14ac:dyDescent="0.25">
      <c r="B28" s="11" t="s">
        <v>565</v>
      </c>
      <c r="C28" s="9">
        <v>5</v>
      </c>
      <c r="D28" s="9">
        <v>3</v>
      </c>
      <c r="E28" s="9">
        <v>8</v>
      </c>
    </row>
    <row r="29" spans="2:5" x14ac:dyDescent="0.25">
      <c r="B29" s="11" t="s">
        <v>561</v>
      </c>
      <c r="C29" s="9">
        <v>15</v>
      </c>
      <c r="D29" s="9">
        <v>8</v>
      </c>
      <c r="E29" s="9">
        <v>23</v>
      </c>
    </row>
    <row r="30" spans="2:5" x14ac:dyDescent="0.25">
      <c r="B30" s="11" t="s">
        <v>336</v>
      </c>
      <c r="C30" s="9">
        <v>49</v>
      </c>
      <c r="D30" s="9">
        <v>38</v>
      </c>
      <c r="E30" s="9">
        <v>87</v>
      </c>
    </row>
    <row r="33" spans="2:5" x14ac:dyDescent="0.25">
      <c r="B33" s="8" t="s">
        <v>927</v>
      </c>
      <c r="C33" s="8" t="s">
        <v>918</v>
      </c>
    </row>
    <row r="34" spans="2:5" x14ac:dyDescent="0.25">
      <c r="B34" s="8" t="s">
        <v>546</v>
      </c>
      <c r="C34" t="s">
        <v>561</v>
      </c>
      <c r="D34" t="s">
        <v>562</v>
      </c>
      <c r="E34" t="s">
        <v>336</v>
      </c>
    </row>
    <row r="35" spans="2:5" x14ac:dyDescent="0.25">
      <c r="B35" s="11" t="s">
        <v>548</v>
      </c>
      <c r="C35" s="9">
        <v>3</v>
      </c>
      <c r="D35" s="9">
        <v>43</v>
      </c>
      <c r="E35" s="9">
        <v>46</v>
      </c>
    </row>
    <row r="36" spans="2:5" x14ac:dyDescent="0.25">
      <c r="B36" s="11" t="s">
        <v>547</v>
      </c>
      <c r="C36" s="9">
        <v>1</v>
      </c>
      <c r="D36" s="9">
        <v>39</v>
      </c>
      <c r="E36" s="9">
        <v>40</v>
      </c>
    </row>
    <row r="37" spans="2:5" x14ac:dyDescent="0.25">
      <c r="B37" s="11" t="s">
        <v>336</v>
      </c>
      <c r="C37" s="9">
        <v>4</v>
      </c>
      <c r="D37" s="9">
        <v>82</v>
      </c>
      <c r="E37" s="9">
        <v>86</v>
      </c>
    </row>
    <row r="39" spans="2:5" x14ac:dyDescent="0.25">
      <c r="B39" s="8" t="s">
        <v>928</v>
      </c>
      <c r="C39" s="8" t="s">
        <v>918</v>
      </c>
    </row>
    <row r="40" spans="2:5" x14ac:dyDescent="0.25">
      <c r="B40" s="8" t="s">
        <v>546</v>
      </c>
      <c r="C40" t="s">
        <v>561</v>
      </c>
      <c r="D40" t="s">
        <v>562</v>
      </c>
      <c r="E40" t="s">
        <v>336</v>
      </c>
    </row>
    <row r="41" spans="2:5" x14ac:dyDescent="0.25">
      <c r="B41" s="11" t="s">
        <v>548</v>
      </c>
      <c r="C41" s="9">
        <v>15</v>
      </c>
      <c r="D41" s="9">
        <v>32</v>
      </c>
      <c r="E41" s="9">
        <v>47</v>
      </c>
    </row>
    <row r="42" spans="2:5" x14ac:dyDescent="0.25">
      <c r="B42" s="11" t="s">
        <v>547</v>
      </c>
      <c r="C42" s="9">
        <v>8</v>
      </c>
      <c r="D42" s="9">
        <v>32</v>
      </c>
      <c r="E42" s="9">
        <v>40</v>
      </c>
    </row>
    <row r="43" spans="2:5" x14ac:dyDescent="0.25">
      <c r="B43" s="11" t="s">
        <v>336</v>
      </c>
      <c r="C43" s="9">
        <v>23</v>
      </c>
      <c r="D43" s="9">
        <v>64</v>
      </c>
      <c r="E43" s="9">
        <v>87</v>
      </c>
    </row>
    <row r="45" spans="2:5" x14ac:dyDescent="0.25">
      <c r="B45" s="8" t="s">
        <v>927</v>
      </c>
      <c r="C45" s="8" t="s">
        <v>631</v>
      </c>
    </row>
    <row r="46" spans="2:5" x14ac:dyDescent="0.25">
      <c r="B46" s="8" t="s">
        <v>546</v>
      </c>
      <c r="C46" t="s">
        <v>561</v>
      </c>
      <c r="D46" t="s">
        <v>562</v>
      </c>
      <c r="E46" t="s">
        <v>336</v>
      </c>
    </row>
    <row r="47" spans="2:5" x14ac:dyDescent="0.25">
      <c r="B47" s="11" t="s">
        <v>566</v>
      </c>
      <c r="C47" s="9">
        <v>1</v>
      </c>
      <c r="D47" s="9">
        <v>12</v>
      </c>
      <c r="E47" s="9">
        <v>13</v>
      </c>
    </row>
    <row r="48" spans="2:5" x14ac:dyDescent="0.25">
      <c r="B48" s="11" t="s">
        <v>567</v>
      </c>
      <c r="C48" s="9">
        <v>1</v>
      </c>
      <c r="D48" s="9">
        <v>11</v>
      </c>
      <c r="E48" s="9">
        <v>12</v>
      </c>
    </row>
    <row r="49" spans="2:38" x14ac:dyDescent="0.25">
      <c r="B49" s="11" t="s">
        <v>568</v>
      </c>
      <c r="C49" s="9">
        <v>1</v>
      </c>
      <c r="D49" s="9">
        <v>20</v>
      </c>
      <c r="E49" s="9">
        <v>21</v>
      </c>
    </row>
    <row r="50" spans="2:38" x14ac:dyDescent="0.25">
      <c r="B50" s="11" t="s">
        <v>571</v>
      </c>
      <c r="C50" s="9"/>
      <c r="D50" s="9">
        <v>2</v>
      </c>
      <c r="E50" s="9">
        <v>2</v>
      </c>
    </row>
    <row r="51" spans="2:38" x14ac:dyDescent="0.25">
      <c r="B51" s="11" t="s">
        <v>570</v>
      </c>
      <c r="C51" s="9"/>
      <c r="D51" s="9">
        <v>11</v>
      </c>
      <c r="E51" s="9">
        <v>11</v>
      </c>
    </row>
    <row r="52" spans="2:38" x14ac:dyDescent="0.25">
      <c r="B52" s="11" t="s">
        <v>569</v>
      </c>
      <c r="C52" s="9"/>
      <c r="D52" s="9">
        <v>13</v>
      </c>
      <c r="E52" s="9">
        <v>13</v>
      </c>
    </row>
    <row r="53" spans="2:38" x14ac:dyDescent="0.25">
      <c r="B53" s="11" t="s">
        <v>309</v>
      </c>
      <c r="C53" s="9">
        <v>1</v>
      </c>
      <c r="D53" s="9">
        <v>13</v>
      </c>
      <c r="E53" s="9">
        <v>14</v>
      </c>
    </row>
    <row r="54" spans="2:38" x14ac:dyDescent="0.25">
      <c r="B54" s="11" t="s">
        <v>336</v>
      </c>
      <c r="C54" s="9">
        <v>4</v>
      </c>
      <c r="D54" s="9">
        <v>82</v>
      </c>
      <c r="E54" s="9">
        <v>86</v>
      </c>
    </row>
    <row r="56" spans="2:38" x14ac:dyDescent="0.25">
      <c r="B56" s="8" t="s">
        <v>928</v>
      </c>
      <c r="C56" s="8" t="s">
        <v>631</v>
      </c>
    </row>
    <row r="57" spans="2:38" x14ac:dyDescent="0.25">
      <c r="B57" s="8" t="s">
        <v>546</v>
      </c>
      <c r="C57" t="s">
        <v>561</v>
      </c>
      <c r="D57" t="s">
        <v>562</v>
      </c>
      <c r="E57" t="s">
        <v>336</v>
      </c>
    </row>
    <row r="58" spans="2:38" x14ac:dyDescent="0.25">
      <c r="B58" s="11" t="s">
        <v>566</v>
      </c>
      <c r="C58" s="9">
        <v>4</v>
      </c>
      <c r="D58" s="9">
        <v>1</v>
      </c>
      <c r="E58" s="9">
        <v>5</v>
      </c>
    </row>
    <row r="59" spans="2:38" x14ac:dyDescent="0.25">
      <c r="B59" s="11" t="s">
        <v>567</v>
      </c>
      <c r="C59" s="9">
        <v>6</v>
      </c>
      <c r="D59" s="9">
        <v>4</v>
      </c>
      <c r="E59" s="9">
        <v>10</v>
      </c>
    </row>
    <row r="60" spans="2:38" x14ac:dyDescent="0.25">
      <c r="B60" s="11" t="s">
        <v>568</v>
      </c>
      <c r="C60" s="9">
        <v>2</v>
      </c>
      <c r="D60" s="9">
        <v>12</v>
      </c>
      <c r="E60" s="9">
        <v>14</v>
      </c>
    </row>
    <row r="61" spans="2:38" x14ac:dyDescent="0.25">
      <c r="B61" s="11" t="s">
        <v>571</v>
      </c>
      <c r="C61" s="9"/>
      <c r="D61" s="9">
        <v>1</v>
      </c>
      <c r="E61" s="9">
        <v>1</v>
      </c>
    </row>
    <row r="62" spans="2:38" x14ac:dyDescent="0.25">
      <c r="B62" s="11" t="s">
        <v>570</v>
      </c>
      <c r="C62" s="9">
        <v>2</v>
      </c>
      <c r="D62" s="9">
        <v>18</v>
      </c>
      <c r="E62" s="9">
        <v>20</v>
      </c>
    </row>
    <row r="63" spans="2:38" x14ac:dyDescent="0.25">
      <c r="B63" s="11" t="s">
        <v>569</v>
      </c>
      <c r="C63" s="9">
        <v>6</v>
      </c>
      <c r="D63" s="9">
        <v>21</v>
      </c>
      <c r="E63" s="9">
        <v>27</v>
      </c>
    </row>
    <row r="64" spans="2:38" x14ac:dyDescent="0.25">
      <c r="B64" s="11" t="s">
        <v>309</v>
      </c>
      <c r="C64" s="9">
        <v>3</v>
      </c>
      <c r="D64" s="9">
        <v>7</v>
      </c>
      <c r="E64" s="9">
        <v>10</v>
      </c>
      <c r="AJ64" s="106" t="s">
        <v>548</v>
      </c>
      <c r="AK64" s="106" t="s">
        <v>547</v>
      </c>
      <c r="AL64" s="106" t="s">
        <v>336</v>
      </c>
    </row>
    <row r="65" spans="2:38" x14ac:dyDescent="0.25">
      <c r="B65" s="11" t="s">
        <v>336</v>
      </c>
      <c r="C65" s="9">
        <v>23</v>
      </c>
      <c r="D65" s="9">
        <v>64</v>
      </c>
      <c r="E65" s="9">
        <v>87</v>
      </c>
      <c r="AI65" s="409" t="s">
        <v>575</v>
      </c>
      <c r="AJ65">
        <v>26</v>
      </c>
      <c r="AK65">
        <v>21</v>
      </c>
      <c r="AL65">
        <v>47</v>
      </c>
    </row>
    <row r="66" spans="2:38" x14ac:dyDescent="0.25">
      <c r="AI66" s="409"/>
      <c r="AJ66" s="102">
        <f>AJ65/$AL$77</f>
        <v>0.2988505747126437</v>
      </c>
      <c r="AK66" s="102">
        <f>AK65/$AL$77</f>
        <v>0.2413793103448276</v>
      </c>
      <c r="AL66" s="102">
        <f>SUM(AJ66:AK66)</f>
        <v>0.54022988505747127</v>
      </c>
    </row>
    <row r="67" spans="2:38" x14ac:dyDescent="0.25">
      <c r="B67" s="8" t="s">
        <v>929</v>
      </c>
      <c r="C67" s="8" t="s">
        <v>631</v>
      </c>
      <c r="AI67" s="409" t="s">
        <v>576</v>
      </c>
      <c r="AJ67">
        <v>14</v>
      </c>
      <c r="AK67">
        <v>10</v>
      </c>
      <c r="AL67">
        <v>24</v>
      </c>
    </row>
    <row r="68" spans="2:38" x14ac:dyDescent="0.25">
      <c r="B68" s="8" t="s">
        <v>546</v>
      </c>
      <c r="C68" t="s">
        <v>309</v>
      </c>
      <c r="D68" t="s">
        <v>572</v>
      </c>
      <c r="E68" t="s">
        <v>573</v>
      </c>
      <c r="F68" t="s">
        <v>574</v>
      </c>
      <c r="G68" t="s">
        <v>336</v>
      </c>
      <c r="AI68" s="409"/>
      <c r="AJ68" s="102">
        <f>AJ67/$AL$77</f>
        <v>0.16091954022988506</v>
      </c>
      <c r="AK68" s="102">
        <f>AK67/$AL$77</f>
        <v>0.11494252873563218</v>
      </c>
      <c r="AL68" s="102">
        <f>SUM(AJ68:AK68)</f>
        <v>0.27586206896551724</v>
      </c>
    </row>
    <row r="69" spans="2:38" x14ac:dyDescent="0.25">
      <c r="B69" s="11">
        <v>2</v>
      </c>
      <c r="C69" s="9"/>
      <c r="D69" s="9"/>
      <c r="E69" s="9">
        <v>1</v>
      </c>
      <c r="F69" s="9"/>
      <c r="G69" s="9">
        <v>1</v>
      </c>
      <c r="AI69" s="409" t="s">
        <v>850</v>
      </c>
      <c r="AJ69">
        <v>2</v>
      </c>
      <c r="AK69">
        <v>7</v>
      </c>
      <c r="AL69">
        <v>9</v>
      </c>
    </row>
    <row r="70" spans="2:38" x14ac:dyDescent="0.25">
      <c r="B70" s="11" t="s">
        <v>565</v>
      </c>
      <c r="C70" s="9">
        <v>1</v>
      </c>
      <c r="D70" s="9">
        <v>2</v>
      </c>
      <c r="E70" s="9">
        <v>73</v>
      </c>
      <c r="F70" s="9">
        <v>9</v>
      </c>
      <c r="G70" s="9">
        <v>85</v>
      </c>
      <c r="AI70" s="409"/>
      <c r="AJ70" s="102">
        <f>AJ69/$AL$77</f>
        <v>2.2988505747126436E-2</v>
      </c>
      <c r="AK70" s="102">
        <f>AK69/$AL$77</f>
        <v>8.0459770114942528E-2</v>
      </c>
      <c r="AL70" s="102">
        <f>SUM(AJ70:AK70)</f>
        <v>0.10344827586206896</v>
      </c>
    </row>
    <row r="71" spans="2:38" x14ac:dyDescent="0.25">
      <c r="B71" s="11" t="s">
        <v>562</v>
      </c>
      <c r="C71" s="9"/>
      <c r="D71" s="9"/>
      <c r="E71" s="9">
        <v>1</v>
      </c>
      <c r="F71" s="9"/>
      <c r="G71" s="9">
        <v>1</v>
      </c>
      <c r="AI71" s="409" t="s">
        <v>577</v>
      </c>
      <c r="AJ71">
        <v>4</v>
      </c>
      <c r="AK71">
        <v>1</v>
      </c>
      <c r="AL71">
        <v>5</v>
      </c>
    </row>
    <row r="72" spans="2:38" x14ac:dyDescent="0.25">
      <c r="B72" s="11" t="s">
        <v>336</v>
      </c>
      <c r="C72" s="9">
        <v>1</v>
      </c>
      <c r="D72" s="9">
        <v>2</v>
      </c>
      <c r="E72" s="9">
        <v>75</v>
      </c>
      <c r="F72" s="9">
        <v>9</v>
      </c>
      <c r="G72" s="9">
        <v>87</v>
      </c>
      <c r="AI72" s="409"/>
      <c r="AJ72" s="102">
        <f>AJ71/$AL$77</f>
        <v>4.5977011494252873E-2</v>
      </c>
      <c r="AK72" s="102">
        <f>AK71/$AL$77</f>
        <v>1.1494252873563218E-2</v>
      </c>
      <c r="AL72" s="102">
        <f>SUM(AJ72:AK72)</f>
        <v>5.7471264367816091E-2</v>
      </c>
    </row>
    <row r="73" spans="2:38" x14ac:dyDescent="0.25">
      <c r="AI73" s="409" t="s">
        <v>579</v>
      </c>
      <c r="AJ73">
        <v>0</v>
      </c>
      <c r="AK73">
        <v>1</v>
      </c>
      <c r="AL73">
        <v>1</v>
      </c>
    </row>
    <row r="74" spans="2:38" x14ac:dyDescent="0.25">
      <c r="B74" s="8" t="s">
        <v>930</v>
      </c>
      <c r="C74" s="8" t="s">
        <v>631</v>
      </c>
      <c r="AI74" s="409"/>
      <c r="AJ74" s="102">
        <f>AJ73/$AL$77</f>
        <v>0</v>
      </c>
      <c r="AK74" s="102">
        <f>AK73/$AL$77</f>
        <v>1.1494252873563218E-2</v>
      </c>
      <c r="AL74" s="102">
        <f>SUM(AJ74:AK74)</f>
        <v>1.1494252873563218E-2</v>
      </c>
    </row>
    <row r="75" spans="2:38" x14ac:dyDescent="0.25">
      <c r="B75" s="8" t="s">
        <v>546</v>
      </c>
      <c r="C75" t="s">
        <v>577</v>
      </c>
      <c r="D75" t="s">
        <v>576</v>
      </c>
      <c r="E75" t="s">
        <v>850</v>
      </c>
      <c r="F75" t="s">
        <v>545</v>
      </c>
      <c r="G75" t="s">
        <v>575</v>
      </c>
      <c r="H75" t="s">
        <v>579</v>
      </c>
      <c r="I75" t="s">
        <v>336</v>
      </c>
      <c r="L75" t="s">
        <v>561</v>
      </c>
      <c r="N75" t="s">
        <v>562</v>
      </c>
      <c r="S75" t="s">
        <v>549</v>
      </c>
      <c r="T75" t="s">
        <v>575</v>
      </c>
      <c r="V75" t="s">
        <v>576</v>
      </c>
      <c r="X75" t="s">
        <v>850</v>
      </c>
      <c r="Z75" t="s">
        <v>577</v>
      </c>
      <c r="AB75" t="s">
        <v>579</v>
      </c>
      <c r="AD75" t="s">
        <v>545</v>
      </c>
      <c r="AF75" t="s">
        <v>336</v>
      </c>
      <c r="AI75" s="409" t="s">
        <v>545</v>
      </c>
      <c r="AJ75">
        <v>1</v>
      </c>
      <c r="AK75">
        <v>0</v>
      </c>
      <c r="AL75">
        <v>1</v>
      </c>
    </row>
    <row r="76" spans="2:38" x14ac:dyDescent="0.25">
      <c r="B76" s="11" t="s">
        <v>548</v>
      </c>
      <c r="C76" s="9">
        <v>4</v>
      </c>
      <c r="D76" s="9">
        <v>14</v>
      </c>
      <c r="E76" s="9">
        <v>2</v>
      </c>
      <c r="F76" s="9">
        <v>1</v>
      </c>
      <c r="G76" s="9">
        <v>26</v>
      </c>
      <c r="H76" s="9"/>
      <c r="I76" s="9">
        <v>47</v>
      </c>
      <c r="K76" t="s">
        <v>547</v>
      </c>
      <c r="L76">
        <f>+G76</f>
        <v>26</v>
      </c>
      <c r="M76" s="102">
        <f>L76/$P$78</f>
        <v>0.30588235294117649</v>
      </c>
      <c r="N76">
        <f>SUM(C76:E76)</f>
        <v>20</v>
      </c>
      <c r="O76" s="102">
        <f>N76/$P$78</f>
        <v>0.23529411764705882</v>
      </c>
      <c r="P76">
        <f>+L76+N76</f>
        <v>46</v>
      </c>
      <c r="Q76" s="102">
        <f>P76/$P$78</f>
        <v>0.54117647058823526</v>
      </c>
      <c r="S76" t="s">
        <v>548</v>
      </c>
      <c r="T76">
        <v>26</v>
      </c>
      <c r="U76" s="102">
        <f>T76/$AF$78</f>
        <v>0.2988505747126437</v>
      </c>
      <c r="V76">
        <v>14</v>
      </c>
      <c r="W76" s="102">
        <f>V76/$AF$78</f>
        <v>0.16091954022988506</v>
      </c>
      <c r="X76">
        <v>2</v>
      </c>
      <c r="Y76" s="102">
        <f>X76/$AF$78</f>
        <v>2.2988505747126436E-2</v>
      </c>
      <c r="Z76">
        <v>4</v>
      </c>
      <c r="AA76" s="102">
        <f>Z76/$AF$78</f>
        <v>4.5977011494252873E-2</v>
      </c>
      <c r="AB76">
        <v>0</v>
      </c>
      <c r="AC76" s="102">
        <f>AB76/$AF$78</f>
        <v>0</v>
      </c>
      <c r="AD76">
        <v>1</v>
      </c>
      <c r="AE76" s="102">
        <f>AD76/$AF$78</f>
        <v>1.1494252873563218E-2</v>
      </c>
      <c r="AF76">
        <f>+T76+V76+X76+Z76+AB76+AD76</f>
        <v>47</v>
      </c>
      <c r="AG76" s="102">
        <f>AF76/$AF$78</f>
        <v>0.54022988505747127</v>
      </c>
      <c r="AI76" s="409"/>
      <c r="AJ76" s="102">
        <f>AJ75/$AL$77</f>
        <v>1.1494252873563218E-2</v>
      </c>
      <c r="AK76" s="102">
        <f>AK75/$AL$77</f>
        <v>0</v>
      </c>
      <c r="AL76" s="102">
        <f>SUM(AJ76:AK76)</f>
        <v>1.1494252873563218E-2</v>
      </c>
    </row>
    <row r="77" spans="2:38" x14ac:dyDescent="0.25">
      <c r="B77" s="11" t="s">
        <v>547</v>
      </c>
      <c r="C77" s="9">
        <v>1</v>
      </c>
      <c r="D77" s="9">
        <v>10</v>
      </c>
      <c r="E77" s="9">
        <v>7</v>
      </c>
      <c r="F77" s="9"/>
      <c r="G77" s="9">
        <v>21</v>
      </c>
      <c r="H77" s="9">
        <v>1</v>
      </c>
      <c r="I77" s="9">
        <v>40</v>
      </c>
      <c r="K77" t="s">
        <v>548</v>
      </c>
      <c r="L77">
        <f>+G77</f>
        <v>21</v>
      </c>
      <c r="M77" s="102">
        <f>L77/$P$78</f>
        <v>0.24705882352941178</v>
      </c>
      <c r="N77">
        <f>SUM(C77:E77)</f>
        <v>18</v>
      </c>
      <c r="O77" s="102">
        <f>N77/$P$78</f>
        <v>0.21176470588235294</v>
      </c>
      <c r="P77">
        <f>+L77+N77</f>
        <v>39</v>
      </c>
      <c r="Q77" s="102">
        <f>P77/$P$78</f>
        <v>0.45882352941176469</v>
      </c>
      <c r="S77" t="s">
        <v>547</v>
      </c>
      <c r="T77">
        <v>21</v>
      </c>
      <c r="U77" s="102">
        <f>T77/$AF$78</f>
        <v>0.2413793103448276</v>
      </c>
      <c r="V77">
        <v>10</v>
      </c>
      <c r="W77" s="102">
        <f>V77/$AF$78</f>
        <v>0.11494252873563218</v>
      </c>
      <c r="X77">
        <v>7</v>
      </c>
      <c r="Y77" s="102">
        <f>X77/$AF$78</f>
        <v>8.0459770114942528E-2</v>
      </c>
      <c r="Z77">
        <v>1</v>
      </c>
      <c r="AA77" s="102">
        <f>Z77/$AF$78</f>
        <v>1.1494252873563218E-2</v>
      </c>
      <c r="AB77">
        <v>1</v>
      </c>
      <c r="AC77" s="102">
        <f>AB77/$AF$78</f>
        <v>1.1494252873563218E-2</v>
      </c>
      <c r="AD77">
        <v>0</v>
      </c>
      <c r="AE77" s="102">
        <f>AD77/$AF$78</f>
        <v>0</v>
      </c>
      <c r="AF77">
        <f>+T77+V77+X77+Z77+AB77+AD77</f>
        <v>40</v>
      </c>
      <c r="AG77" s="102">
        <f>AF77/$AF$78</f>
        <v>0.45977011494252873</v>
      </c>
      <c r="AI77" s="409" t="s">
        <v>336</v>
      </c>
      <c r="AJ77">
        <f>+AJ65+AJ67+AJ69+AJ71+AJ73+AJ75</f>
        <v>47</v>
      </c>
      <c r="AK77">
        <f>+AK65+AK67+AK69+AK71+AK73+AK75</f>
        <v>40</v>
      </c>
      <c r="AL77">
        <f>+AL65+AL67+AL69+AL71+AL73+AL75</f>
        <v>87</v>
      </c>
    </row>
    <row r="78" spans="2:38" x14ac:dyDescent="0.25">
      <c r="B78" s="11" t="s">
        <v>336</v>
      </c>
      <c r="C78" s="9">
        <v>5</v>
      </c>
      <c r="D78" s="9">
        <v>24</v>
      </c>
      <c r="E78" s="9">
        <v>9</v>
      </c>
      <c r="F78" s="9">
        <v>1</v>
      </c>
      <c r="G78" s="9">
        <v>47</v>
      </c>
      <c r="H78" s="9">
        <v>1</v>
      </c>
      <c r="I78" s="9">
        <v>87</v>
      </c>
      <c r="L78">
        <f>SUM(L76:L77)</f>
        <v>47</v>
      </c>
      <c r="M78" s="102">
        <f t="shared" ref="M78:N78" si="0">SUM(M76:M77)</f>
        <v>0.55294117647058827</v>
      </c>
      <c r="N78">
        <f t="shared" si="0"/>
        <v>38</v>
      </c>
      <c r="O78" s="102">
        <f>SUM(O76:O77)</f>
        <v>0.44705882352941173</v>
      </c>
      <c r="P78">
        <f t="shared" ref="P78" si="1">SUM(P76:P77)</f>
        <v>85</v>
      </c>
      <c r="Q78" s="102">
        <f t="shared" ref="Q78" si="2">SUM(Q76:Q77)</f>
        <v>1</v>
      </c>
      <c r="S78" t="s">
        <v>336</v>
      </c>
      <c r="T78">
        <v>47</v>
      </c>
      <c r="U78" s="102">
        <f t="shared" ref="U78:W78" si="3">SUM(U76:U77)</f>
        <v>0.54022988505747127</v>
      </c>
      <c r="V78">
        <v>24</v>
      </c>
      <c r="W78" s="102">
        <f t="shared" si="3"/>
        <v>0.27586206896551724</v>
      </c>
      <c r="X78">
        <v>9</v>
      </c>
      <c r="Y78" s="102">
        <f t="shared" ref="Y78:AA78" si="4">SUM(Y76:Y77)</f>
        <v>0.10344827586206896</v>
      </c>
      <c r="Z78">
        <v>5</v>
      </c>
      <c r="AA78" s="102">
        <f t="shared" si="4"/>
        <v>5.7471264367816091E-2</v>
      </c>
      <c r="AB78">
        <v>1</v>
      </c>
      <c r="AC78" s="102">
        <f t="shared" ref="AC78:AE78" si="5">SUM(AC76:AC77)</f>
        <v>1.1494252873563218E-2</v>
      </c>
      <c r="AD78">
        <v>1</v>
      </c>
      <c r="AE78" s="102">
        <f t="shared" si="5"/>
        <v>1.1494252873563218E-2</v>
      </c>
      <c r="AF78">
        <f>+T78+V78+X78+Z78+AB78+AD78</f>
        <v>87</v>
      </c>
      <c r="AG78" s="102">
        <f>AF78/AF78</f>
        <v>1</v>
      </c>
      <c r="AI78" s="409"/>
      <c r="AJ78" s="102">
        <f>AJ77/$AL$77</f>
        <v>0.54022988505747127</v>
      </c>
      <c r="AK78" s="102">
        <f>AK77/$AL$77</f>
        <v>0.45977011494252873</v>
      </c>
      <c r="AL78" s="102">
        <f>AL77/AL77</f>
        <v>1</v>
      </c>
    </row>
    <row r="80" spans="2:38" x14ac:dyDescent="0.25">
      <c r="B80" s="8" t="s">
        <v>931</v>
      </c>
      <c r="C80" s="8" t="s">
        <v>631</v>
      </c>
    </row>
    <row r="81" spans="2:37" x14ac:dyDescent="0.25">
      <c r="B81" s="8" t="s">
        <v>546</v>
      </c>
      <c r="C81" t="s">
        <v>577</v>
      </c>
      <c r="D81" t="s">
        <v>576</v>
      </c>
      <c r="E81" t="s">
        <v>868</v>
      </c>
      <c r="F81" t="s">
        <v>575</v>
      </c>
      <c r="G81" t="s">
        <v>336</v>
      </c>
      <c r="L81" t="s">
        <v>575</v>
      </c>
      <c r="N81" t="s">
        <v>562</v>
      </c>
      <c r="S81" t="s">
        <v>549</v>
      </c>
      <c r="T81" t="s">
        <v>575</v>
      </c>
      <c r="V81" t="s">
        <v>576</v>
      </c>
      <c r="X81" t="s">
        <v>868</v>
      </c>
      <c r="Z81" t="s">
        <v>577</v>
      </c>
      <c r="AB81" t="s">
        <v>579</v>
      </c>
      <c r="AD81" t="s">
        <v>336</v>
      </c>
    </row>
    <row r="82" spans="2:37" x14ac:dyDescent="0.25">
      <c r="B82" s="11" t="s">
        <v>548</v>
      </c>
      <c r="C82" s="9">
        <v>2</v>
      </c>
      <c r="D82" s="9">
        <v>14</v>
      </c>
      <c r="E82" s="9">
        <v>1</v>
      </c>
      <c r="F82" s="9">
        <v>30</v>
      </c>
      <c r="G82" s="9">
        <v>47</v>
      </c>
      <c r="K82" t="s">
        <v>547</v>
      </c>
      <c r="L82">
        <f>+F82</f>
        <v>30</v>
      </c>
      <c r="M82" s="102">
        <f>L82/$P$84</f>
        <v>0.34482758620689657</v>
      </c>
      <c r="N82">
        <f>+SUM(C82:E82)</f>
        <v>17</v>
      </c>
      <c r="O82" s="102">
        <f>N82/$P$84</f>
        <v>0.19540229885057472</v>
      </c>
      <c r="P82">
        <f>+L82+N82</f>
        <v>47</v>
      </c>
      <c r="Q82" s="102">
        <f>P82/$P$84</f>
        <v>0.54022988505747127</v>
      </c>
      <c r="S82" s="11" t="s">
        <v>548</v>
      </c>
      <c r="T82" s="9">
        <v>30</v>
      </c>
      <c r="U82" s="102">
        <f>T82/$AD$84</f>
        <v>0.34482758620689657</v>
      </c>
      <c r="V82" s="9">
        <v>14</v>
      </c>
      <c r="W82" s="102">
        <f>V82/$AD$84</f>
        <v>0.16091954022988506</v>
      </c>
      <c r="X82" s="9">
        <v>1</v>
      </c>
      <c r="Y82" s="102">
        <f>X82/$AD$84</f>
        <v>1.1494252873563218E-2</v>
      </c>
      <c r="Z82" s="9">
        <v>2</v>
      </c>
      <c r="AA82" s="102">
        <f>Z82/$AD$84</f>
        <v>2.2988505747126436E-2</v>
      </c>
      <c r="AB82" s="9">
        <v>0</v>
      </c>
      <c r="AC82" s="102">
        <f>AB82/$AD$84</f>
        <v>0</v>
      </c>
      <c r="AD82" s="9">
        <v>47</v>
      </c>
      <c r="AE82" s="102">
        <f>AD82/$AD$84</f>
        <v>0.54022988505747127</v>
      </c>
      <c r="AI82" s="106" t="s">
        <v>548</v>
      </c>
      <c r="AJ82" s="106" t="s">
        <v>547</v>
      </c>
      <c r="AK82" s="106" t="s">
        <v>336</v>
      </c>
    </row>
    <row r="83" spans="2:37" x14ac:dyDescent="0.25">
      <c r="B83" s="11" t="s">
        <v>547</v>
      </c>
      <c r="C83" s="9"/>
      <c r="D83" s="9">
        <v>4</v>
      </c>
      <c r="E83" s="9"/>
      <c r="F83" s="9">
        <v>36</v>
      </c>
      <c r="G83" s="9">
        <v>40</v>
      </c>
      <c r="K83" t="s">
        <v>548</v>
      </c>
      <c r="L83">
        <f>+F83</f>
        <v>36</v>
      </c>
      <c r="M83" s="102">
        <f>L83/$P$84</f>
        <v>0.41379310344827586</v>
      </c>
      <c r="N83">
        <f>+SUM(C83:E83)</f>
        <v>4</v>
      </c>
      <c r="O83" s="102">
        <f t="shared" ref="O83:O84" si="6">N83/$P$84</f>
        <v>4.5977011494252873E-2</v>
      </c>
      <c r="P83">
        <f>+L83+N83</f>
        <v>40</v>
      </c>
      <c r="Q83" s="102">
        <f>P83/$P$84</f>
        <v>0.45977011494252873</v>
      </c>
      <c r="S83" s="11" t="s">
        <v>547</v>
      </c>
      <c r="T83" s="9">
        <v>36</v>
      </c>
      <c r="U83" s="102">
        <f t="shared" ref="U83:W84" si="7">T83/$AD$84</f>
        <v>0.41379310344827586</v>
      </c>
      <c r="V83" s="9">
        <v>4</v>
      </c>
      <c r="W83" s="102">
        <f t="shared" si="7"/>
        <v>4.5977011494252873E-2</v>
      </c>
      <c r="X83" s="9">
        <v>0</v>
      </c>
      <c r="Y83" s="102">
        <f t="shared" ref="Y83" si="8">X83/$AD$84</f>
        <v>0</v>
      </c>
      <c r="Z83" s="9">
        <v>0</v>
      </c>
      <c r="AA83" s="102">
        <f t="shared" ref="AA83" si="9">Z83/$AD$84</f>
        <v>0</v>
      </c>
      <c r="AB83" s="9">
        <v>0</v>
      </c>
      <c r="AC83" s="102">
        <f t="shared" ref="AC83" si="10">AB83/$AD$84</f>
        <v>0</v>
      </c>
      <c r="AD83" s="9">
        <v>40</v>
      </c>
      <c r="AE83" s="102">
        <f t="shared" ref="AE83" si="11">AD83/$AD$84</f>
        <v>0.45977011494252873</v>
      </c>
      <c r="AH83" s="409" t="s">
        <v>575</v>
      </c>
      <c r="AI83" s="9">
        <v>30</v>
      </c>
      <c r="AJ83" s="9">
        <v>36</v>
      </c>
      <c r="AK83" s="9">
        <v>66</v>
      </c>
    </row>
    <row r="84" spans="2:37" x14ac:dyDescent="0.25">
      <c r="B84" s="11" t="s">
        <v>336</v>
      </c>
      <c r="C84" s="9">
        <v>2</v>
      </c>
      <c r="D84" s="9">
        <v>18</v>
      </c>
      <c r="E84" s="9">
        <v>1</v>
      </c>
      <c r="F84" s="9">
        <v>66</v>
      </c>
      <c r="G84" s="9">
        <v>87</v>
      </c>
      <c r="L84">
        <f>SUM(L82:L83)</f>
        <v>66</v>
      </c>
      <c r="M84" s="102">
        <f>L84/$P$84</f>
        <v>0.75862068965517238</v>
      </c>
      <c r="N84">
        <f>SUM(N82:N83)</f>
        <v>21</v>
      </c>
      <c r="O84" s="102">
        <f t="shared" si="6"/>
        <v>0.2413793103448276</v>
      </c>
      <c r="P84">
        <f t="shared" ref="P84" si="12">SUM(P82:P83)</f>
        <v>87</v>
      </c>
      <c r="Q84" s="102">
        <f>SUM(Q82:Q83)</f>
        <v>1</v>
      </c>
      <c r="S84" s="11" t="s">
        <v>336</v>
      </c>
      <c r="T84" s="9">
        <v>66</v>
      </c>
      <c r="U84" s="102">
        <f t="shared" si="7"/>
        <v>0.75862068965517238</v>
      </c>
      <c r="V84" s="9">
        <v>18</v>
      </c>
      <c r="W84" s="102">
        <f t="shared" si="7"/>
        <v>0.20689655172413793</v>
      </c>
      <c r="X84" s="9">
        <v>1</v>
      </c>
      <c r="Y84" s="102">
        <f t="shared" ref="Y84" si="13">X84/$AD$84</f>
        <v>1.1494252873563218E-2</v>
      </c>
      <c r="Z84" s="9">
        <v>2</v>
      </c>
      <c r="AA84" s="102">
        <f t="shared" ref="AA84" si="14">Z84/$AD$84</f>
        <v>2.2988505747126436E-2</v>
      </c>
      <c r="AB84" s="9">
        <v>0</v>
      </c>
      <c r="AC84" s="102">
        <f t="shared" ref="AC84" si="15">AB84/$AD$84</f>
        <v>0</v>
      </c>
      <c r="AD84" s="9">
        <v>87</v>
      </c>
      <c r="AE84" s="102">
        <f t="shared" ref="AE84" si="16">AD84/$AD$84</f>
        <v>1</v>
      </c>
      <c r="AH84" s="409"/>
      <c r="AI84" s="102">
        <f>AI83/$AK$93</f>
        <v>0.34482758620689657</v>
      </c>
      <c r="AJ84" s="102">
        <f>AJ83/$AK$93</f>
        <v>0.41379310344827586</v>
      </c>
      <c r="AK84" s="102">
        <f>AK83/$AK$93</f>
        <v>0.75862068965517238</v>
      </c>
    </row>
    <row r="85" spans="2:37" x14ac:dyDescent="0.25">
      <c r="AH85" s="409" t="s">
        <v>576</v>
      </c>
      <c r="AI85" s="9">
        <v>14</v>
      </c>
      <c r="AJ85" s="9">
        <v>4</v>
      </c>
      <c r="AK85" s="9">
        <v>18</v>
      </c>
    </row>
    <row r="86" spans="2:37" x14ac:dyDescent="0.25">
      <c r="B86" s="8" t="s">
        <v>932</v>
      </c>
      <c r="C86" s="8" t="s">
        <v>631</v>
      </c>
      <c r="AH86" s="409"/>
      <c r="AI86" s="102">
        <f>AI85/$AK$93</f>
        <v>0.16091954022988506</v>
      </c>
      <c r="AJ86" s="102">
        <f>AJ85/$AK$93</f>
        <v>4.5977011494252873E-2</v>
      </c>
      <c r="AK86" s="102">
        <f>AK85/$AK$93</f>
        <v>0.20689655172413793</v>
      </c>
    </row>
    <row r="87" spans="2:37" x14ac:dyDescent="0.25">
      <c r="B87" s="8" t="s">
        <v>546</v>
      </c>
      <c r="C87" t="s">
        <v>562</v>
      </c>
      <c r="D87" t="s">
        <v>336</v>
      </c>
      <c r="AH87" s="409" t="s">
        <v>868</v>
      </c>
      <c r="AI87" s="9">
        <v>1</v>
      </c>
      <c r="AJ87" s="9">
        <v>0</v>
      </c>
      <c r="AK87" s="9">
        <v>1</v>
      </c>
    </row>
    <row r="88" spans="2:37" x14ac:dyDescent="0.25">
      <c r="B88" s="11" t="s">
        <v>548</v>
      </c>
      <c r="C88" s="9">
        <v>15</v>
      </c>
      <c r="D88" s="9">
        <v>15</v>
      </c>
      <c r="AH88" s="409"/>
      <c r="AI88" s="102">
        <f>AI87/$AK$93</f>
        <v>1.1494252873563218E-2</v>
      </c>
      <c r="AJ88" s="102">
        <f>AJ87/$AK$93</f>
        <v>0</v>
      </c>
      <c r="AK88" s="102">
        <f>AK87/$AK$93</f>
        <v>1.1494252873563218E-2</v>
      </c>
    </row>
    <row r="89" spans="2:37" x14ac:dyDescent="0.25">
      <c r="B89" s="11" t="s">
        <v>547</v>
      </c>
      <c r="C89" s="9">
        <v>9</v>
      </c>
      <c r="D89" s="9">
        <v>9</v>
      </c>
      <c r="AH89" s="409" t="s">
        <v>577</v>
      </c>
      <c r="AI89" s="9">
        <v>2</v>
      </c>
      <c r="AJ89" s="9">
        <v>0</v>
      </c>
      <c r="AK89" s="9">
        <v>2</v>
      </c>
    </row>
    <row r="90" spans="2:37" x14ac:dyDescent="0.25">
      <c r="B90" s="11" t="s">
        <v>336</v>
      </c>
      <c r="C90" s="9">
        <v>24</v>
      </c>
      <c r="D90" s="9">
        <v>24</v>
      </c>
      <c r="AH90" s="409"/>
      <c r="AI90" s="102">
        <f>AI89/$AK$93</f>
        <v>2.2988505747126436E-2</v>
      </c>
      <c r="AJ90" s="102">
        <f>AJ89/$AK$93</f>
        <v>0</v>
      </c>
      <c r="AK90" s="102">
        <f>AK89/$AK$93</f>
        <v>2.2988505747126436E-2</v>
      </c>
    </row>
    <row r="91" spans="2:37" x14ac:dyDescent="0.25">
      <c r="AH91" s="409" t="s">
        <v>579</v>
      </c>
      <c r="AI91" s="9">
        <v>0</v>
      </c>
      <c r="AJ91" s="9">
        <v>0</v>
      </c>
      <c r="AK91" s="9">
        <v>0</v>
      </c>
    </row>
    <row r="92" spans="2:37" x14ac:dyDescent="0.25">
      <c r="B92" s="8" t="s">
        <v>933</v>
      </c>
      <c r="C92" s="8" t="s">
        <v>631</v>
      </c>
      <c r="AH92" s="409"/>
      <c r="AI92" s="102">
        <f>AI91/$AK$93</f>
        <v>0</v>
      </c>
      <c r="AJ92" s="102">
        <f>AJ91/$AK$93</f>
        <v>0</v>
      </c>
      <c r="AK92" s="102">
        <f>AK91/$AK$93</f>
        <v>0</v>
      </c>
    </row>
    <row r="93" spans="2:37" x14ac:dyDescent="0.25">
      <c r="B93" s="8" t="s">
        <v>546</v>
      </c>
      <c r="C93" t="s">
        <v>562</v>
      </c>
      <c r="D93" t="s">
        <v>336</v>
      </c>
      <c r="AH93" s="409" t="s">
        <v>336</v>
      </c>
      <c r="AI93" s="9">
        <v>47</v>
      </c>
      <c r="AJ93" s="9">
        <v>40</v>
      </c>
      <c r="AK93" s="9">
        <v>87</v>
      </c>
    </row>
    <row r="94" spans="2:37" x14ac:dyDescent="0.25">
      <c r="B94" s="11" t="s">
        <v>548</v>
      </c>
      <c r="C94" s="9">
        <v>8</v>
      </c>
      <c r="D94" s="9">
        <v>8</v>
      </c>
      <c r="AH94" s="409"/>
      <c r="AI94" s="102">
        <f>AI93/$AK$93</f>
        <v>0.54022988505747127</v>
      </c>
      <c r="AJ94" s="102">
        <f>AJ93/$AK$93</f>
        <v>0.45977011494252873</v>
      </c>
      <c r="AK94" s="102">
        <f>AK93/$AK$93</f>
        <v>1</v>
      </c>
    </row>
    <row r="95" spans="2:37" x14ac:dyDescent="0.25">
      <c r="B95" s="11" t="s">
        <v>547</v>
      </c>
      <c r="C95" s="9">
        <v>15</v>
      </c>
      <c r="D95" s="9">
        <v>15</v>
      </c>
    </row>
    <row r="96" spans="2:37" x14ac:dyDescent="0.25">
      <c r="B96" s="11" t="s">
        <v>336</v>
      </c>
      <c r="C96" s="9">
        <v>23</v>
      </c>
      <c r="D96" s="9">
        <v>23</v>
      </c>
    </row>
    <row r="98" spans="2:13" x14ac:dyDescent="0.25">
      <c r="B98" s="8" t="s">
        <v>934</v>
      </c>
      <c r="C98" s="8" t="s">
        <v>631</v>
      </c>
    </row>
    <row r="99" spans="2:13" x14ac:dyDescent="0.25">
      <c r="B99" s="8" t="s">
        <v>546</v>
      </c>
      <c r="C99" t="s">
        <v>562</v>
      </c>
      <c r="D99" t="s">
        <v>336</v>
      </c>
    </row>
    <row r="100" spans="2:13" x14ac:dyDescent="0.25">
      <c r="B100" s="11" t="s">
        <v>548</v>
      </c>
      <c r="C100" s="9">
        <v>7</v>
      </c>
      <c r="D100" s="9">
        <v>7</v>
      </c>
    </row>
    <row r="101" spans="2:13" x14ac:dyDescent="0.25">
      <c r="B101" s="11" t="s">
        <v>547</v>
      </c>
      <c r="C101" s="9">
        <v>3</v>
      </c>
      <c r="D101" s="9">
        <v>3</v>
      </c>
    </row>
    <row r="102" spans="2:13" x14ac:dyDescent="0.25">
      <c r="B102" s="11" t="s">
        <v>336</v>
      </c>
      <c r="C102" s="9">
        <v>10</v>
      </c>
      <c r="D102" s="9">
        <v>10</v>
      </c>
    </row>
    <row r="104" spans="2:13" x14ac:dyDescent="0.25">
      <c r="B104" s="8" t="s">
        <v>935</v>
      </c>
      <c r="C104" s="8" t="s">
        <v>631</v>
      </c>
    </row>
    <row r="105" spans="2:13" x14ac:dyDescent="0.25">
      <c r="B105" s="8" t="s">
        <v>546</v>
      </c>
      <c r="C105" t="s">
        <v>562</v>
      </c>
      <c r="D105" t="s">
        <v>336</v>
      </c>
    </row>
    <row r="106" spans="2:13" x14ac:dyDescent="0.25">
      <c r="B106" s="11" t="s">
        <v>548</v>
      </c>
      <c r="C106" s="9">
        <v>3</v>
      </c>
      <c r="D106" s="9">
        <v>3</v>
      </c>
    </row>
    <row r="107" spans="2:13" x14ac:dyDescent="0.25">
      <c r="B107" s="11" t="s">
        <v>547</v>
      </c>
      <c r="C107" s="9">
        <v>6</v>
      </c>
      <c r="D107" s="9">
        <v>6</v>
      </c>
    </row>
    <row r="108" spans="2:13" x14ac:dyDescent="0.25">
      <c r="B108" s="11" t="s">
        <v>336</v>
      </c>
      <c r="C108" s="9">
        <v>9</v>
      </c>
      <c r="D108" s="9">
        <v>9</v>
      </c>
    </row>
    <row r="109" spans="2:13" x14ac:dyDescent="0.25">
      <c r="I109" s="412" t="s">
        <v>548</v>
      </c>
      <c r="J109" s="412"/>
      <c r="K109" s="412" t="s">
        <v>547</v>
      </c>
      <c r="L109" s="412"/>
      <c r="M109" t="s">
        <v>654</v>
      </c>
    </row>
    <row r="110" spans="2:13" x14ac:dyDescent="0.25">
      <c r="B110" s="8" t="s">
        <v>936</v>
      </c>
      <c r="C110" s="8" t="s">
        <v>631</v>
      </c>
      <c r="H110" t="s">
        <v>940</v>
      </c>
      <c r="I110">
        <f>+C94</f>
        <v>8</v>
      </c>
      <c r="J110" s="102">
        <f>I110/$I$117</f>
        <v>0.14285714285714285</v>
      </c>
      <c r="K110">
        <f>+D95</f>
        <v>15</v>
      </c>
      <c r="L110" s="102">
        <f>K110/$K$117</f>
        <v>0.25862068965517243</v>
      </c>
      <c r="M110" s="102">
        <f>(I110+K110)/($I$117+$K$117)</f>
        <v>0.20175438596491227</v>
      </c>
    </row>
    <row r="111" spans="2:13" x14ac:dyDescent="0.25">
      <c r="B111" s="8" t="s">
        <v>546</v>
      </c>
      <c r="C111" t="s">
        <v>562</v>
      </c>
      <c r="D111" t="s">
        <v>336</v>
      </c>
      <c r="H111" t="s">
        <v>656</v>
      </c>
      <c r="I111">
        <f>+C100</f>
        <v>7</v>
      </c>
      <c r="J111" s="102">
        <f t="shared" ref="J111:J116" si="17">I111/$I$117</f>
        <v>0.125</v>
      </c>
      <c r="K111">
        <f>+D101</f>
        <v>3</v>
      </c>
      <c r="L111" s="102">
        <f t="shared" ref="L111:L116" si="18">K111/$K$117</f>
        <v>5.1724137931034482E-2</v>
      </c>
      <c r="M111" s="102">
        <f t="shared" ref="M111:M116" si="19">(I111+K111)/($I$117+$K$117)</f>
        <v>8.771929824561403E-2</v>
      </c>
    </row>
    <row r="112" spans="2:13" x14ac:dyDescent="0.25">
      <c r="B112" s="11" t="s">
        <v>548</v>
      </c>
      <c r="C112" s="9">
        <v>15</v>
      </c>
      <c r="D112" s="9">
        <v>15</v>
      </c>
      <c r="H112" t="s">
        <v>657</v>
      </c>
      <c r="I112">
        <f>+C106</f>
        <v>3</v>
      </c>
      <c r="J112" s="102">
        <f t="shared" si="17"/>
        <v>5.3571428571428568E-2</v>
      </c>
      <c r="K112">
        <f>+C107</f>
        <v>6</v>
      </c>
      <c r="L112" s="102">
        <f t="shared" si="18"/>
        <v>0.10344827586206896</v>
      </c>
      <c r="M112" s="102">
        <f t="shared" si="19"/>
        <v>7.8947368421052627E-2</v>
      </c>
    </row>
    <row r="113" spans="2:13" x14ac:dyDescent="0.25">
      <c r="B113" s="11" t="s">
        <v>547</v>
      </c>
      <c r="C113" s="9">
        <v>17</v>
      </c>
      <c r="D113" s="9">
        <v>17</v>
      </c>
      <c r="H113" t="s">
        <v>941</v>
      </c>
      <c r="I113">
        <v>15</v>
      </c>
      <c r="J113" s="102">
        <f t="shared" si="17"/>
        <v>0.26785714285714285</v>
      </c>
      <c r="K113">
        <v>17</v>
      </c>
      <c r="L113" s="102">
        <f t="shared" si="18"/>
        <v>0.29310344827586204</v>
      </c>
      <c r="M113" s="102">
        <f t="shared" si="19"/>
        <v>0.2807017543859649</v>
      </c>
    </row>
    <row r="114" spans="2:13" x14ac:dyDescent="0.25">
      <c r="B114" s="11" t="s">
        <v>336</v>
      </c>
      <c r="C114" s="9">
        <v>32</v>
      </c>
      <c r="D114" s="9">
        <v>32</v>
      </c>
      <c r="H114" t="s">
        <v>659</v>
      </c>
      <c r="I114">
        <v>6</v>
      </c>
      <c r="J114" s="102">
        <f t="shared" si="17"/>
        <v>0.10714285714285714</v>
      </c>
      <c r="K114">
        <v>6</v>
      </c>
      <c r="L114" s="102">
        <f t="shared" si="18"/>
        <v>0.10344827586206896</v>
      </c>
      <c r="M114" s="102">
        <f t="shared" si="19"/>
        <v>0.10526315789473684</v>
      </c>
    </row>
    <row r="115" spans="2:13" x14ac:dyDescent="0.25">
      <c r="H115" t="s">
        <v>942</v>
      </c>
      <c r="I115">
        <v>13</v>
      </c>
      <c r="J115" s="102">
        <f t="shared" si="17"/>
        <v>0.23214285714285715</v>
      </c>
      <c r="K115">
        <v>6</v>
      </c>
      <c r="L115" s="102">
        <f t="shared" si="18"/>
        <v>0.10344827586206896</v>
      </c>
      <c r="M115" s="102">
        <f t="shared" si="19"/>
        <v>0.16666666666666666</v>
      </c>
    </row>
    <row r="116" spans="2:13" x14ac:dyDescent="0.25">
      <c r="B116" s="8" t="s">
        <v>937</v>
      </c>
      <c r="C116" s="8" t="s">
        <v>631</v>
      </c>
      <c r="H116" t="s">
        <v>661</v>
      </c>
      <c r="I116">
        <v>4</v>
      </c>
      <c r="J116" s="102">
        <f t="shared" si="17"/>
        <v>7.1428571428571425E-2</v>
      </c>
      <c r="K116">
        <v>5</v>
      </c>
      <c r="L116" s="102">
        <f t="shared" si="18"/>
        <v>8.6206896551724144E-2</v>
      </c>
      <c r="M116" s="102">
        <f t="shared" si="19"/>
        <v>7.8947368421052627E-2</v>
      </c>
    </row>
    <row r="117" spans="2:13" x14ac:dyDescent="0.25">
      <c r="B117" s="8" t="s">
        <v>546</v>
      </c>
      <c r="C117" t="s">
        <v>562</v>
      </c>
      <c r="D117" t="s">
        <v>336</v>
      </c>
      <c r="I117">
        <f>SUM(I110:I116)</f>
        <v>56</v>
      </c>
      <c r="J117" s="102">
        <f>I117/$I$117</f>
        <v>1</v>
      </c>
      <c r="K117">
        <f>SUM(K110:K116)</f>
        <v>58</v>
      </c>
      <c r="L117" s="102">
        <f>K117/$K$117</f>
        <v>1</v>
      </c>
      <c r="M117" s="102">
        <f>(I117+K117)/($I$117+$K$117)</f>
        <v>1</v>
      </c>
    </row>
    <row r="118" spans="2:13" x14ac:dyDescent="0.25">
      <c r="B118" s="11" t="s">
        <v>548</v>
      </c>
      <c r="C118" s="9">
        <v>6</v>
      </c>
      <c r="D118" s="9">
        <v>6</v>
      </c>
    </row>
    <row r="119" spans="2:13" x14ac:dyDescent="0.25">
      <c r="B119" s="11" t="s">
        <v>547</v>
      </c>
      <c r="C119" s="9">
        <v>6</v>
      </c>
      <c r="D119" s="9">
        <v>6</v>
      </c>
    </row>
    <row r="120" spans="2:13" x14ac:dyDescent="0.25">
      <c r="B120" s="11" t="s">
        <v>336</v>
      </c>
      <c r="C120" s="9">
        <v>12</v>
      </c>
      <c r="D120" s="9">
        <v>12</v>
      </c>
    </row>
    <row r="122" spans="2:13" x14ac:dyDescent="0.25">
      <c r="B122" s="8" t="s">
        <v>938</v>
      </c>
      <c r="C122" s="8" t="s">
        <v>631</v>
      </c>
    </row>
    <row r="123" spans="2:13" x14ac:dyDescent="0.25">
      <c r="B123" s="8" t="s">
        <v>546</v>
      </c>
      <c r="C123" t="s">
        <v>562</v>
      </c>
      <c r="D123" t="s">
        <v>336</v>
      </c>
    </row>
    <row r="124" spans="2:13" x14ac:dyDescent="0.25">
      <c r="B124" s="11" t="s">
        <v>548</v>
      </c>
      <c r="C124" s="9">
        <v>13</v>
      </c>
      <c r="D124" s="9">
        <v>13</v>
      </c>
    </row>
    <row r="125" spans="2:13" x14ac:dyDescent="0.25">
      <c r="B125" s="11" t="s">
        <v>547</v>
      </c>
      <c r="C125" s="9">
        <v>6</v>
      </c>
      <c r="D125" s="9">
        <v>6</v>
      </c>
    </row>
    <row r="126" spans="2:13" x14ac:dyDescent="0.25">
      <c r="B126" s="11" t="s">
        <v>336</v>
      </c>
      <c r="C126" s="9">
        <v>19</v>
      </c>
      <c r="D126" s="9">
        <v>19</v>
      </c>
    </row>
    <row r="128" spans="2:13" x14ac:dyDescent="0.25">
      <c r="B128" s="8" t="s">
        <v>939</v>
      </c>
      <c r="C128" s="8" t="s">
        <v>631</v>
      </c>
    </row>
    <row r="129" spans="2:13" x14ac:dyDescent="0.25">
      <c r="B129" s="8" t="s">
        <v>546</v>
      </c>
      <c r="C129" t="s">
        <v>562</v>
      </c>
      <c r="D129" t="s">
        <v>336</v>
      </c>
    </row>
    <row r="130" spans="2:13" x14ac:dyDescent="0.25">
      <c r="B130" s="11" t="s">
        <v>548</v>
      </c>
      <c r="C130" s="9">
        <v>4</v>
      </c>
      <c r="D130" s="9">
        <v>4</v>
      </c>
    </row>
    <row r="131" spans="2:13" x14ac:dyDescent="0.25">
      <c r="B131" s="11" t="s">
        <v>547</v>
      </c>
      <c r="C131" s="9">
        <v>5</v>
      </c>
      <c r="D131" s="9">
        <v>5</v>
      </c>
    </row>
    <row r="132" spans="2:13" x14ac:dyDescent="0.25">
      <c r="B132" s="11" t="s">
        <v>336</v>
      </c>
      <c r="C132" s="9">
        <v>9</v>
      </c>
      <c r="D132" s="9">
        <v>9</v>
      </c>
    </row>
    <row r="135" spans="2:13" x14ac:dyDescent="0.25">
      <c r="B135" s="8" t="s">
        <v>943</v>
      </c>
      <c r="C135" s="8" t="s">
        <v>631</v>
      </c>
    </row>
    <row r="136" spans="2:13" x14ac:dyDescent="0.25">
      <c r="B136" s="8" t="s">
        <v>546</v>
      </c>
      <c r="C136" t="s">
        <v>562</v>
      </c>
      <c r="D136" t="s">
        <v>336</v>
      </c>
    </row>
    <row r="137" spans="2:13" x14ac:dyDescent="0.25">
      <c r="B137" s="11" t="s">
        <v>548</v>
      </c>
      <c r="C137" s="9">
        <v>12</v>
      </c>
      <c r="D137" s="9">
        <v>12</v>
      </c>
    </row>
    <row r="138" spans="2:13" x14ac:dyDescent="0.25">
      <c r="B138" s="11" t="s">
        <v>547</v>
      </c>
      <c r="C138" s="9">
        <v>12</v>
      </c>
      <c r="D138" s="9">
        <v>12</v>
      </c>
    </row>
    <row r="139" spans="2:13" x14ac:dyDescent="0.25">
      <c r="B139" s="11" t="s">
        <v>336</v>
      </c>
      <c r="C139" s="9">
        <v>24</v>
      </c>
      <c r="D139" s="9">
        <v>24</v>
      </c>
      <c r="I139" s="412" t="s">
        <v>548</v>
      </c>
      <c r="J139" s="412"/>
      <c r="K139" s="412" t="s">
        <v>547</v>
      </c>
      <c r="L139" s="412"/>
      <c r="M139" t="s">
        <v>654</v>
      </c>
    </row>
    <row r="140" spans="2:13" x14ac:dyDescent="0.25">
      <c r="H140" t="s">
        <v>665</v>
      </c>
      <c r="I140">
        <f>+C143</f>
        <v>5</v>
      </c>
      <c r="J140" s="102">
        <f>I140/$I$146</f>
        <v>0.17241379310344829</v>
      </c>
      <c r="K140">
        <f>+C144</f>
        <v>6</v>
      </c>
      <c r="L140" s="102">
        <f>K140/$K$146</f>
        <v>0.1875</v>
      </c>
      <c r="M140" s="102">
        <f>(I140+K140)/($I$146+$K$146)</f>
        <v>0.18032786885245902</v>
      </c>
    </row>
    <row r="141" spans="2:13" x14ac:dyDescent="0.25">
      <c r="B141" s="8" t="s">
        <v>901</v>
      </c>
      <c r="C141" s="8" t="s">
        <v>631</v>
      </c>
      <c r="H141" t="s">
        <v>666</v>
      </c>
      <c r="I141">
        <f>+C149</f>
        <v>18</v>
      </c>
      <c r="J141" s="102">
        <f t="shared" ref="J141:J146" si="20">I141/$I$146</f>
        <v>0.62068965517241381</v>
      </c>
      <c r="K141">
        <f>+D150</f>
        <v>18</v>
      </c>
      <c r="L141" s="102">
        <f t="shared" ref="L141:L146" si="21">K141/$K$146</f>
        <v>0.5625</v>
      </c>
      <c r="M141" s="102">
        <f t="shared" ref="M141:M146" si="22">(I141+K141)/($I$146+$K$146)</f>
        <v>0.5901639344262295</v>
      </c>
    </row>
    <row r="142" spans="2:13" x14ac:dyDescent="0.25">
      <c r="B142" s="8" t="s">
        <v>546</v>
      </c>
      <c r="C142" t="s">
        <v>562</v>
      </c>
      <c r="D142" t="s">
        <v>336</v>
      </c>
      <c r="H142" t="s">
        <v>667</v>
      </c>
      <c r="I142">
        <f>+C155</f>
        <v>2</v>
      </c>
      <c r="J142" s="102">
        <f t="shared" si="20"/>
        <v>6.8965517241379309E-2</v>
      </c>
      <c r="K142">
        <f>+C156</f>
        <v>3</v>
      </c>
      <c r="L142" s="102">
        <f t="shared" si="21"/>
        <v>9.375E-2</v>
      </c>
      <c r="M142" s="102">
        <f t="shared" si="22"/>
        <v>8.1967213114754092E-2</v>
      </c>
    </row>
    <row r="143" spans="2:13" x14ac:dyDescent="0.25">
      <c r="B143" s="11" t="s">
        <v>548</v>
      </c>
      <c r="C143" s="9">
        <v>5</v>
      </c>
      <c r="D143" s="9">
        <v>5</v>
      </c>
      <c r="H143" t="s">
        <v>670</v>
      </c>
      <c r="I143">
        <f>+C161</f>
        <v>2</v>
      </c>
      <c r="J143" s="102">
        <f t="shared" si="20"/>
        <v>6.8965517241379309E-2</v>
      </c>
      <c r="K143">
        <f>+C162</f>
        <v>1</v>
      </c>
      <c r="L143" s="102">
        <f t="shared" si="21"/>
        <v>3.125E-2</v>
      </c>
      <c r="M143" s="102">
        <f t="shared" si="22"/>
        <v>4.9180327868852458E-2</v>
      </c>
    </row>
    <row r="144" spans="2:13" x14ac:dyDescent="0.25">
      <c r="B144" s="11" t="s">
        <v>547</v>
      </c>
      <c r="C144" s="9">
        <v>6</v>
      </c>
      <c r="D144" s="9">
        <v>6</v>
      </c>
      <c r="H144" t="s">
        <v>944</v>
      </c>
      <c r="I144">
        <f>+GETPIVOTDATA("G-Outro sítio",$B$165,"1-Sexo","Menina","G-Outro sítio","Sim")</f>
        <v>2</v>
      </c>
      <c r="J144" s="102">
        <f t="shared" si="20"/>
        <v>6.8965517241379309E-2</v>
      </c>
      <c r="K144">
        <f>+C168</f>
        <v>4</v>
      </c>
      <c r="L144" s="102">
        <f t="shared" si="21"/>
        <v>0.125</v>
      </c>
      <c r="M144" s="102">
        <f t="shared" si="22"/>
        <v>9.8360655737704916E-2</v>
      </c>
    </row>
    <row r="145" spans="2:13" x14ac:dyDescent="0.25">
      <c r="B145" s="11" t="s">
        <v>336</v>
      </c>
      <c r="C145" s="9">
        <v>11</v>
      </c>
      <c r="D145" s="9">
        <v>11</v>
      </c>
      <c r="H145" t="s">
        <v>669</v>
      </c>
      <c r="I145">
        <v>0</v>
      </c>
      <c r="J145" s="102">
        <f t="shared" si="20"/>
        <v>0</v>
      </c>
      <c r="K145">
        <v>0</v>
      </c>
      <c r="L145" s="102">
        <f t="shared" si="21"/>
        <v>0</v>
      </c>
      <c r="M145" s="102">
        <f t="shared" si="22"/>
        <v>0</v>
      </c>
    </row>
    <row r="146" spans="2:13" x14ac:dyDescent="0.25">
      <c r="I146">
        <f>SUM(I140:I145)</f>
        <v>29</v>
      </c>
      <c r="J146" s="102">
        <f t="shared" si="20"/>
        <v>1</v>
      </c>
      <c r="K146">
        <f>SUM(K140:K145)</f>
        <v>32</v>
      </c>
      <c r="L146" s="102">
        <f t="shared" si="21"/>
        <v>1</v>
      </c>
      <c r="M146" s="102">
        <f t="shared" si="22"/>
        <v>1</v>
      </c>
    </row>
    <row r="147" spans="2:13" x14ac:dyDescent="0.25">
      <c r="B147" s="8" t="s">
        <v>902</v>
      </c>
      <c r="C147" s="8" t="s">
        <v>631</v>
      </c>
    </row>
    <row r="148" spans="2:13" x14ac:dyDescent="0.25">
      <c r="B148" s="8" t="s">
        <v>546</v>
      </c>
      <c r="C148" t="s">
        <v>562</v>
      </c>
      <c r="D148" t="s">
        <v>336</v>
      </c>
    </row>
    <row r="149" spans="2:13" x14ac:dyDescent="0.25">
      <c r="B149" s="11" t="s">
        <v>548</v>
      </c>
      <c r="C149" s="9">
        <v>18</v>
      </c>
      <c r="D149" s="9">
        <v>18</v>
      </c>
    </row>
    <row r="150" spans="2:13" x14ac:dyDescent="0.25">
      <c r="B150" s="11" t="s">
        <v>547</v>
      </c>
      <c r="C150" s="9">
        <v>18</v>
      </c>
      <c r="D150" s="9">
        <v>18</v>
      </c>
    </row>
    <row r="151" spans="2:13" x14ac:dyDescent="0.25">
      <c r="B151" s="11" t="s">
        <v>336</v>
      </c>
      <c r="C151" s="9">
        <v>36</v>
      </c>
      <c r="D151" s="9">
        <v>36</v>
      </c>
    </row>
    <row r="153" spans="2:13" x14ac:dyDescent="0.25">
      <c r="B153" s="8" t="s">
        <v>903</v>
      </c>
      <c r="C153" s="8" t="s">
        <v>631</v>
      </c>
    </row>
    <row r="154" spans="2:13" x14ac:dyDescent="0.25">
      <c r="B154" s="8" t="s">
        <v>546</v>
      </c>
      <c r="C154" t="s">
        <v>562</v>
      </c>
      <c r="D154" t="s">
        <v>336</v>
      </c>
    </row>
    <row r="155" spans="2:13" x14ac:dyDescent="0.25">
      <c r="B155" s="11" t="s">
        <v>548</v>
      </c>
      <c r="C155" s="9">
        <v>2</v>
      </c>
      <c r="D155" s="9">
        <v>2</v>
      </c>
    </row>
    <row r="156" spans="2:13" x14ac:dyDescent="0.25">
      <c r="B156" s="11" t="s">
        <v>547</v>
      </c>
      <c r="C156" s="9">
        <v>3</v>
      </c>
      <c r="D156" s="9">
        <v>3</v>
      </c>
    </row>
    <row r="157" spans="2:13" x14ac:dyDescent="0.25">
      <c r="B157" s="11" t="s">
        <v>336</v>
      </c>
      <c r="C157" s="9">
        <v>5</v>
      </c>
      <c r="D157" s="9">
        <v>5</v>
      </c>
    </row>
    <row r="159" spans="2:13" x14ac:dyDescent="0.25">
      <c r="B159" s="8" t="s">
        <v>904</v>
      </c>
      <c r="C159" s="8" t="s">
        <v>631</v>
      </c>
    </row>
    <row r="160" spans="2:13" x14ac:dyDescent="0.25">
      <c r="B160" s="8" t="s">
        <v>546</v>
      </c>
      <c r="C160" t="s">
        <v>562</v>
      </c>
      <c r="D160" t="s">
        <v>336</v>
      </c>
    </row>
    <row r="161" spans="2:13" x14ac:dyDescent="0.25">
      <c r="B161" s="11" t="s">
        <v>548</v>
      </c>
      <c r="C161" s="9">
        <v>2</v>
      </c>
      <c r="D161" s="9">
        <v>2</v>
      </c>
    </row>
    <row r="162" spans="2:13" x14ac:dyDescent="0.25">
      <c r="B162" s="11" t="s">
        <v>547</v>
      </c>
      <c r="C162" s="9">
        <v>1</v>
      </c>
      <c r="D162" s="9">
        <v>1</v>
      </c>
    </row>
    <row r="163" spans="2:13" x14ac:dyDescent="0.25">
      <c r="B163" s="11" t="s">
        <v>336</v>
      </c>
      <c r="C163" s="9">
        <v>3</v>
      </c>
      <c r="D163" s="9">
        <v>3</v>
      </c>
    </row>
    <row r="165" spans="2:13" x14ac:dyDescent="0.25">
      <c r="B165" s="8" t="s">
        <v>905</v>
      </c>
      <c r="C165" s="8" t="s">
        <v>631</v>
      </c>
    </row>
    <row r="166" spans="2:13" x14ac:dyDescent="0.25">
      <c r="B166" s="8" t="s">
        <v>546</v>
      </c>
      <c r="C166" t="s">
        <v>562</v>
      </c>
      <c r="D166" t="s">
        <v>336</v>
      </c>
    </row>
    <row r="167" spans="2:13" x14ac:dyDescent="0.25">
      <c r="B167" s="11" t="s">
        <v>548</v>
      </c>
      <c r="C167" s="9">
        <v>2</v>
      </c>
      <c r="D167" s="9">
        <v>2</v>
      </c>
    </row>
    <row r="168" spans="2:13" x14ac:dyDescent="0.25">
      <c r="B168" s="11" t="s">
        <v>547</v>
      </c>
      <c r="C168" s="9">
        <v>4</v>
      </c>
      <c r="D168" s="9">
        <v>4</v>
      </c>
    </row>
    <row r="169" spans="2:13" x14ac:dyDescent="0.25">
      <c r="B169" s="11" t="s">
        <v>336</v>
      </c>
      <c r="C169" s="9">
        <v>6</v>
      </c>
      <c r="D169" s="9">
        <v>6</v>
      </c>
    </row>
    <row r="171" spans="2:13" x14ac:dyDescent="0.25">
      <c r="B171" s="8" t="s">
        <v>945</v>
      </c>
      <c r="C171" s="8" t="s">
        <v>631</v>
      </c>
    </row>
    <row r="172" spans="2:13" x14ac:dyDescent="0.25">
      <c r="B172" s="8" t="s">
        <v>546</v>
      </c>
      <c r="C172" t="s">
        <v>581</v>
      </c>
      <c r="D172" t="s">
        <v>336</v>
      </c>
      <c r="I172" s="412" t="s">
        <v>548</v>
      </c>
      <c r="J172" s="412"/>
      <c r="K172" s="412" t="s">
        <v>547</v>
      </c>
      <c r="L172" s="412"/>
      <c r="M172" t="s">
        <v>654</v>
      </c>
    </row>
    <row r="173" spans="2:13" x14ac:dyDescent="0.25">
      <c r="B173" s="11" t="s">
        <v>548</v>
      </c>
      <c r="C173" s="9">
        <v>12</v>
      </c>
      <c r="D173" s="9">
        <v>12</v>
      </c>
      <c r="H173" t="s">
        <v>581</v>
      </c>
      <c r="I173">
        <f>+C173</f>
        <v>12</v>
      </c>
      <c r="J173" s="102">
        <f>I173/$I$178</f>
        <v>0.5</v>
      </c>
      <c r="K173">
        <f>+C174</f>
        <v>9</v>
      </c>
      <c r="L173" s="102">
        <f>K173/$K$178</f>
        <v>0.5</v>
      </c>
      <c r="M173" s="102">
        <f>(I173+K173)/($I$178+$K$178)</f>
        <v>0.5</v>
      </c>
    </row>
    <row r="174" spans="2:13" x14ac:dyDescent="0.25">
      <c r="B174" s="11" t="s">
        <v>547</v>
      </c>
      <c r="C174" s="9">
        <v>9</v>
      </c>
      <c r="D174" s="9">
        <v>9</v>
      </c>
      <c r="H174" t="s">
        <v>582</v>
      </c>
      <c r="I174">
        <f>+C179</f>
        <v>3</v>
      </c>
      <c r="J174" s="102">
        <f t="shared" ref="J174:J177" si="23">I174/$I$178</f>
        <v>0.125</v>
      </c>
      <c r="K174">
        <f>+C180</f>
        <v>1</v>
      </c>
      <c r="L174" s="102">
        <f t="shared" ref="L174:L177" si="24">K174/$K$178</f>
        <v>5.5555555555555552E-2</v>
      </c>
      <c r="M174" s="102">
        <f t="shared" ref="M174:M177" si="25">(I174+K174)/($I$178+$K$178)</f>
        <v>9.5238095238095233E-2</v>
      </c>
    </row>
    <row r="175" spans="2:13" x14ac:dyDescent="0.25">
      <c r="B175" s="11" t="s">
        <v>336</v>
      </c>
      <c r="C175" s="9">
        <v>21</v>
      </c>
      <c r="D175" s="9">
        <v>21</v>
      </c>
      <c r="H175" t="s">
        <v>583</v>
      </c>
      <c r="I175">
        <f>+C185</f>
        <v>5</v>
      </c>
      <c r="J175" s="102">
        <f t="shared" si="23"/>
        <v>0.20833333333333334</v>
      </c>
      <c r="K175">
        <f>+C186</f>
        <v>7</v>
      </c>
      <c r="L175" s="102">
        <f t="shared" si="24"/>
        <v>0.3888888888888889</v>
      </c>
      <c r="M175" s="102">
        <f t="shared" si="25"/>
        <v>0.2857142857142857</v>
      </c>
    </row>
    <row r="176" spans="2:13" x14ac:dyDescent="0.25">
      <c r="H176" t="s">
        <v>584</v>
      </c>
      <c r="I176">
        <f>+C191</f>
        <v>1</v>
      </c>
      <c r="J176" s="102">
        <f>I176/$I$178</f>
        <v>4.1666666666666664E-2</v>
      </c>
      <c r="K176">
        <f>+E191</f>
        <v>0</v>
      </c>
      <c r="L176" s="102">
        <f t="shared" si="24"/>
        <v>0</v>
      </c>
      <c r="M176" s="102">
        <f t="shared" si="25"/>
        <v>2.3809523809523808E-2</v>
      </c>
    </row>
    <row r="177" spans="2:16" x14ac:dyDescent="0.25">
      <c r="B177" s="8" t="s">
        <v>946</v>
      </c>
      <c r="C177" s="8" t="s">
        <v>631</v>
      </c>
      <c r="H177" t="s">
        <v>950</v>
      </c>
      <c r="I177">
        <f>+C196</f>
        <v>3</v>
      </c>
      <c r="J177" s="102">
        <f t="shared" si="23"/>
        <v>0.125</v>
      </c>
      <c r="K177">
        <f>+GETPIVOTDATA("17B - Quem é que te fez mal? - Muitos meninos e meninas",$B$194,"1-Sexo","Menino","17B - Quem é que te fez mal? - Muitos meninos e meninas","Muitos meninos e meninas")</f>
        <v>1</v>
      </c>
      <c r="L177" s="102">
        <f t="shared" si="24"/>
        <v>5.5555555555555552E-2</v>
      </c>
      <c r="M177" s="102">
        <f t="shared" si="25"/>
        <v>9.5238095238095233E-2</v>
      </c>
    </row>
    <row r="178" spans="2:16" x14ac:dyDescent="0.25">
      <c r="B178" s="8" t="s">
        <v>546</v>
      </c>
      <c r="C178" t="s">
        <v>582</v>
      </c>
      <c r="D178" t="s">
        <v>336</v>
      </c>
      <c r="I178">
        <f>SUM(I173:I177)</f>
        <v>24</v>
      </c>
      <c r="J178" s="102">
        <f>I178/$I$178</f>
        <v>1</v>
      </c>
      <c r="K178">
        <f>SUM(K173:K177)</f>
        <v>18</v>
      </c>
      <c r="L178" s="102">
        <f>K178/$K$178</f>
        <v>1</v>
      </c>
      <c r="M178" s="102">
        <f>(I178+K178)/($I$178+$K$178)</f>
        <v>1</v>
      </c>
    </row>
    <row r="179" spans="2:16" x14ac:dyDescent="0.25">
      <c r="B179" s="11" t="s">
        <v>548</v>
      </c>
      <c r="C179" s="9">
        <v>3</v>
      </c>
      <c r="D179" s="9">
        <v>3</v>
      </c>
    </row>
    <row r="180" spans="2:16" x14ac:dyDescent="0.25">
      <c r="B180" s="11" t="s">
        <v>547</v>
      </c>
      <c r="C180" s="9">
        <v>1</v>
      </c>
      <c r="D180" s="9">
        <v>1</v>
      </c>
    </row>
    <row r="181" spans="2:16" x14ac:dyDescent="0.25">
      <c r="B181" s="11" t="s">
        <v>336</v>
      </c>
      <c r="C181" s="9">
        <v>4</v>
      </c>
      <c r="D181" s="9">
        <v>4</v>
      </c>
    </row>
    <row r="183" spans="2:16" x14ac:dyDescent="0.25">
      <c r="B183" s="8" t="s">
        <v>947</v>
      </c>
      <c r="C183" s="8" t="s">
        <v>631</v>
      </c>
    </row>
    <row r="184" spans="2:16" x14ac:dyDescent="0.25">
      <c r="B184" s="8" t="s">
        <v>546</v>
      </c>
      <c r="C184" t="s">
        <v>583</v>
      </c>
      <c r="D184" t="s">
        <v>336</v>
      </c>
    </row>
    <row r="185" spans="2:16" x14ac:dyDescent="0.25">
      <c r="B185" s="11" t="s">
        <v>548</v>
      </c>
      <c r="C185" s="9">
        <v>5</v>
      </c>
      <c r="D185" s="9">
        <v>5</v>
      </c>
    </row>
    <row r="186" spans="2:16" x14ac:dyDescent="0.25">
      <c r="B186" s="11" t="s">
        <v>547</v>
      </c>
      <c r="C186" s="9">
        <v>7</v>
      </c>
      <c r="D186" s="9">
        <v>7</v>
      </c>
    </row>
    <row r="187" spans="2:16" x14ac:dyDescent="0.25">
      <c r="B187" s="11" t="s">
        <v>336</v>
      </c>
      <c r="C187" s="9">
        <v>12</v>
      </c>
      <c r="D187" s="9">
        <v>12</v>
      </c>
    </row>
    <row r="189" spans="2:16" x14ac:dyDescent="0.25">
      <c r="B189" s="8" t="s">
        <v>948</v>
      </c>
      <c r="C189" s="8" t="s">
        <v>631</v>
      </c>
      <c r="N189" s="106" t="s">
        <v>548</v>
      </c>
      <c r="O189" s="106" t="s">
        <v>547</v>
      </c>
      <c r="P189" s="106" t="s">
        <v>336</v>
      </c>
    </row>
    <row r="190" spans="2:16" x14ac:dyDescent="0.25">
      <c r="B190" s="8" t="s">
        <v>546</v>
      </c>
      <c r="C190" t="s">
        <v>584</v>
      </c>
      <c r="D190" t="s">
        <v>336</v>
      </c>
      <c r="M190" s="409" t="s">
        <v>561</v>
      </c>
      <c r="N190" s="9">
        <v>8</v>
      </c>
      <c r="O190" s="9">
        <v>11</v>
      </c>
      <c r="P190" s="9">
        <v>19</v>
      </c>
    </row>
    <row r="191" spans="2:16" x14ac:dyDescent="0.25">
      <c r="B191" s="11" t="s">
        <v>548</v>
      </c>
      <c r="C191" s="9">
        <v>1</v>
      </c>
      <c r="D191" s="9">
        <v>1</v>
      </c>
      <c r="M191" s="409"/>
      <c r="N191" s="102">
        <f>N190/$P$198</f>
        <v>9.1954022988505746E-2</v>
      </c>
      <c r="O191" s="102">
        <f>O190/$P$198</f>
        <v>0.12643678160919541</v>
      </c>
      <c r="P191" s="102">
        <f>P190/$P$198</f>
        <v>0.21839080459770116</v>
      </c>
    </row>
    <row r="192" spans="2:16" x14ac:dyDescent="0.25">
      <c r="B192" s="11" t="s">
        <v>336</v>
      </c>
      <c r="C192" s="9">
        <v>1</v>
      </c>
      <c r="D192" s="9">
        <v>1</v>
      </c>
      <c r="M192" s="409" t="s">
        <v>562</v>
      </c>
      <c r="N192" s="9">
        <v>14</v>
      </c>
      <c r="O192" s="9">
        <v>12</v>
      </c>
      <c r="P192" s="9">
        <v>26</v>
      </c>
    </row>
    <row r="193" spans="2:24" x14ac:dyDescent="0.25">
      <c r="M193" s="409"/>
      <c r="N193" s="102">
        <f>N192/$P$198</f>
        <v>0.16091954022988506</v>
      </c>
      <c r="O193" s="102">
        <f>O192/$P$198</f>
        <v>0.13793103448275862</v>
      </c>
      <c r="P193" s="102">
        <f>P192/$P$198</f>
        <v>0.2988505747126437</v>
      </c>
    </row>
    <row r="194" spans="2:24" x14ac:dyDescent="0.25">
      <c r="B194" s="8" t="s">
        <v>949</v>
      </c>
      <c r="C194" s="8" t="s">
        <v>631</v>
      </c>
      <c r="M194" s="409" t="s">
        <v>586</v>
      </c>
      <c r="N194" s="9">
        <v>24</v>
      </c>
      <c r="O194" s="9">
        <v>15</v>
      </c>
      <c r="P194" s="9">
        <v>39</v>
      </c>
    </row>
    <row r="195" spans="2:24" x14ac:dyDescent="0.25">
      <c r="B195" s="8" t="s">
        <v>546</v>
      </c>
      <c r="C195" t="s">
        <v>585</v>
      </c>
      <c r="D195" t="s">
        <v>336</v>
      </c>
      <c r="M195" s="409"/>
      <c r="N195" s="102">
        <f>N194/$P$198</f>
        <v>0.27586206896551724</v>
      </c>
      <c r="O195" s="102">
        <f>O194/$P$198</f>
        <v>0.17241379310344829</v>
      </c>
      <c r="P195" s="102">
        <f>P194/$P$198</f>
        <v>0.44827586206896552</v>
      </c>
      <c r="V195" s="106" t="s">
        <v>548</v>
      </c>
      <c r="W195" s="106" t="s">
        <v>547</v>
      </c>
      <c r="X195" s="106" t="s">
        <v>336</v>
      </c>
    </row>
    <row r="196" spans="2:24" x14ac:dyDescent="0.25">
      <c r="B196" s="11" t="s">
        <v>548</v>
      </c>
      <c r="C196" s="9">
        <v>3</v>
      </c>
      <c r="D196" s="9">
        <v>3</v>
      </c>
      <c r="M196" s="409" t="s">
        <v>309</v>
      </c>
      <c r="N196" s="9">
        <v>1</v>
      </c>
      <c r="O196" s="9">
        <v>2</v>
      </c>
      <c r="P196" s="9">
        <v>3</v>
      </c>
      <c r="U196" s="409" t="s">
        <v>561</v>
      </c>
      <c r="V196" s="9">
        <v>2</v>
      </c>
      <c r="W196" s="9">
        <v>5</v>
      </c>
      <c r="X196" s="9">
        <v>7</v>
      </c>
    </row>
    <row r="197" spans="2:24" x14ac:dyDescent="0.25">
      <c r="B197" s="11" t="s">
        <v>547</v>
      </c>
      <c r="C197" s="9">
        <v>1</v>
      </c>
      <c r="D197" s="9">
        <v>1</v>
      </c>
      <c r="M197" s="409"/>
      <c r="N197" s="102">
        <f>N196/$P$198</f>
        <v>1.1494252873563218E-2</v>
      </c>
      <c r="O197" s="102">
        <f>O196/$P$198</f>
        <v>2.2988505747126436E-2</v>
      </c>
      <c r="P197" s="102">
        <f>P196/$P$198</f>
        <v>3.4482758620689655E-2</v>
      </c>
      <c r="U197" s="409"/>
      <c r="V197" s="102">
        <f>V196/$X$204</f>
        <v>2.2988505747126436E-2</v>
      </c>
      <c r="W197" s="102">
        <f>W196/$X$204</f>
        <v>5.7471264367816091E-2</v>
      </c>
      <c r="X197" s="102">
        <f>X196/$X$204</f>
        <v>8.0459770114942528E-2</v>
      </c>
    </row>
    <row r="198" spans="2:24" x14ac:dyDescent="0.25">
      <c r="B198" s="11" t="s">
        <v>336</v>
      </c>
      <c r="C198" s="9">
        <v>4</v>
      </c>
      <c r="D198" s="9">
        <v>4</v>
      </c>
      <c r="M198" s="409" t="s">
        <v>336</v>
      </c>
      <c r="N198" s="9">
        <v>47</v>
      </c>
      <c r="O198" s="9">
        <v>40</v>
      </c>
      <c r="P198" s="9">
        <v>87</v>
      </c>
      <c r="U198" s="409" t="s">
        <v>562</v>
      </c>
      <c r="V198" s="9">
        <v>22</v>
      </c>
      <c r="W198" s="9">
        <v>17</v>
      </c>
      <c r="X198" s="9">
        <v>39</v>
      </c>
    </row>
    <row r="199" spans="2:24" x14ac:dyDescent="0.25">
      <c r="M199" s="409"/>
      <c r="N199" s="102">
        <f>N198/$P$198</f>
        <v>0.54022988505747127</v>
      </c>
      <c r="O199" s="102">
        <f>O198/$P$198</f>
        <v>0.45977011494252873</v>
      </c>
      <c r="P199" s="102">
        <f>P198/$P$198</f>
        <v>1</v>
      </c>
      <c r="U199" s="409"/>
      <c r="V199" s="102">
        <f>V198/$X$204</f>
        <v>0.25287356321839083</v>
      </c>
      <c r="W199" s="102">
        <f>W198/$X$204</f>
        <v>0.19540229885057472</v>
      </c>
      <c r="X199" s="102">
        <f>X198/$X$204</f>
        <v>0.44827586206896552</v>
      </c>
    </row>
    <row r="200" spans="2:24" x14ac:dyDescent="0.25">
      <c r="B200" s="8" t="s">
        <v>951</v>
      </c>
      <c r="C200" s="8" t="s">
        <v>631</v>
      </c>
      <c r="U200" s="409" t="s">
        <v>586</v>
      </c>
      <c r="V200" s="9">
        <v>22</v>
      </c>
      <c r="W200" s="9">
        <v>15</v>
      </c>
      <c r="X200" s="9">
        <v>37</v>
      </c>
    </row>
    <row r="201" spans="2:24" x14ac:dyDescent="0.25">
      <c r="B201" s="8" t="s">
        <v>546</v>
      </c>
      <c r="C201" t="s">
        <v>561</v>
      </c>
      <c r="D201" t="s">
        <v>586</v>
      </c>
      <c r="E201" t="s">
        <v>309</v>
      </c>
      <c r="F201" t="s">
        <v>562</v>
      </c>
      <c r="G201" t="s">
        <v>336</v>
      </c>
      <c r="J201" t="s">
        <v>561</v>
      </c>
      <c r="L201" t="s">
        <v>562</v>
      </c>
      <c r="N201" t="s">
        <v>586</v>
      </c>
      <c r="P201" t="s">
        <v>309</v>
      </c>
      <c r="R201" t="s">
        <v>336</v>
      </c>
      <c r="U201" s="409"/>
      <c r="V201" s="102">
        <f>V200/$X$204</f>
        <v>0.25287356321839083</v>
      </c>
      <c r="W201" s="102">
        <f>W200/$X$204</f>
        <v>0.17241379310344829</v>
      </c>
      <c r="X201" s="102">
        <f>X200/$X$204</f>
        <v>0.42528735632183906</v>
      </c>
    </row>
    <row r="202" spans="2:24" x14ac:dyDescent="0.25">
      <c r="B202" s="11" t="s">
        <v>548</v>
      </c>
      <c r="C202" s="9">
        <v>8</v>
      </c>
      <c r="D202" s="9">
        <v>24</v>
      </c>
      <c r="E202" s="9">
        <v>1</v>
      </c>
      <c r="F202" s="9">
        <v>14</v>
      </c>
      <c r="G202" s="9">
        <v>47</v>
      </c>
      <c r="I202" s="11" t="s">
        <v>548</v>
      </c>
      <c r="J202" s="9">
        <v>8</v>
      </c>
      <c r="K202" s="102">
        <f>J202/$R$204</f>
        <v>9.1954022988505746E-2</v>
      </c>
      <c r="L202" s="9">
        <v>14</v>
      </c>
      <c r="M202" s="102">
        <f>L202/$R$204</f>
        <v>0.16091954022988506</v>
      </c>
      <c r="N202" s="9">
        <v>24</v>
      </c>
      <c r="O202" s="102">
        <f>N202/$R$204</f>
        <v>0.27586206896551724</v>
      </c>
      <c r="P202" s="9">
        <v>1</v>
      </c>
      <c r="Q202" s="102">
        <f>P202/$R$204</f>
        <v>1.1494252873563218E-2</v>
      </c>
      <c r="R202" s="9">
        <v>47</v>
      </c>
      <c r="S202" s="102">
        <f>R202/$R$204</f>
        <v>0.54022988505747127</v>
      </c>
      <c r="U202" s="409" t="s">
        <v>309</v>
      </c>
      <c r="V202" s="9">
        <v>1</v>
      </c>
      <c r="W202" s="9">
        <v>3</v>
      </c>
      <c r="X202" s="9">
        <v>4</v>
      </c>
    </row>
    <row r="203" spans="2:24" x14ac:dyDescent="0.25">
      <c r="B203" s="11" t="s">
        <v>547</v>
      </c>
      <c r="C203" s="9">
        <v>11</v>
      </c>
      <c r="D203" s="9">
        <v>15</v>
      </c>
      <c r="E203" s="9">
        <v>2</v>
      </c>
      <c r="F203" s="9">
        <v>12</v>
      </c>
      <c r="G203" s="9">
        <v>40</v>
      </c>
      <c r="I203" s="11" t="s">
        <v>547</v>
      </c>
      <c r="J203" s="9">
        <v>11</v>
      </c>
      <c r="K203" s="102">
        <f>J203/$R$204</f>
        <v>0.12643678160919541</v>
      </c>
      <c r="L203" s="9">
        <v>12</v>
      </c>
      <c r="M203" s="102">
        <f>L203/$R$204</f>
        <v>0.13793103448275862</v>
      </c>
      <c r="N203" s="9">
        <v>15</v>
      </c>
      <c r="O203" s="102">
        <f>N203/$R$204</f>
        <v>0.17241379310344829</v>
      </c>
      <c r="P203" s="9">
        <v>2</v>
      </c>
      <c r="Q203" s="102">
        <f>P203/$R$204</f>
        <v>2.2988505747126436E-2</v>
      </c>
      <c r="R203" s="9">
        <v>40</v>
      </c>
      <c r="S203" s="102">
        <f>R203/$R$204</f>
        <v>0.45977011494252873</v>
      </c>
      <c r="U203" s="409"/>
      <c r="V203" s="102">
        <f>V202/$X$204</f>
        <v>1.1494252873563218E-2</v>
      </c>
      <c r="W203" s="102">
        <f>W202/$X$204</f>
        <v>3.4482758620689655E-2</v>
      </c>
      <c r="X203" s="102">
        <f>X202/$X$204</f>
        <v>4.5977011494252873E-2</v>
      </c>
    </row>
    <row r="204" spans="2:24" x14ac:dyDescent="0.25">
      <c r="B204" s="11" t="s">
        <v>336</v>
      </c>
      <c r="C204" s="9">
        <v>19</v>
      </c>
      <c r="D204" s="9">
        <v>39</v>
      </c>
      <c r="E204" s="9">
        <v>3</v>
      </c>
      <c r="F204" s="9">
        <v>26</v>
      </c>
      <c r="G204" s="9">
        <v>87</v>
      </c>
      <c r="I204" s="11" t="s">
        <v>336</v>
      </c>
      <c r="J204" s="9">
        <v>19</v>
      </c>
      <c r="K204" s="102">
        <f>J204/$R$204</f>
        <v>0.21839080459770116</v>
      </c>
      <c r="L204" s="9">
        <v>26</v>
      </c>
      <c r="M204" s="102">
        <f>L204/$R$204</f>
        <v>0.2988505747126437</v>
      </c>
      <c r="N204" s="9">
        <v>39</v>
      </c>
      <c r="O204" s="102">
        <f>N204/$R$204</f>
        <v>0.44827586206896552</v>
      </c>
      <c r="P204" s="9">
        <v>3</v>
      </c>
      <c r="Q204" s="102">
        <f>P204/$R$204</f>
        <v>3.4482758620689655E-2</v>
      </c>
      <c r="R204" s="9">
        <v>87</v>
      </c>
      <c r="S204" s="102">
        <f>R204/$R$204</f>
        <v>1</v>
      </c>
      <c r="U204" s="409" t="s">
        <v>336</v>
      </c>
      <c r="V204" s="9">
        <v>47</v>
      </c>
      <c r="W204" s="9">
        <v>40</v>
      </c>
      <c r="X204" s="9">
        <v>87</v>
      </c>
    </row>
    <row r="205" spans="2:24" x14ac:dyDescent="0.25">
      <c r="U205" s="409"/>
      <c r="V205" s="102">
        <f>V204/$X$204</f>
        <v>0.54022988505747127</v>
      </c>
      <c r="W205" s="102">
        <f>W204/$X$204</f>
        <v>0.45977011494252873</v>
      </c>
      <c r="X205" s="102">
        <f>X204/$X$204</f>
        <v>1</v>
      </c>
    </row>
    <row r="206" spans="2:24" x14ac:dyDescent="0.25">
      <c r="B206" s="8" t="s">
        <v>952</v>
      </c>
      <c r="C206" s="8" t="s">
        <v>631</v>
      </c>
    </row>
    <row r="207" spans="2:24" x14ac:dyDescent="0.25">
      <c r="B207" s="8" t="s">
        <v>546</v>
      </c>
      <c r="C207" t="s">
        <v>561</v>
      </c>
      <c r="D207" t="s">
        <v>586</v>
      </c>
      <c r="E207" t="s">
        <v>309</v>
      </c>
      <c r="F207" t="s">
        <v>562</v>
      </c>
      <c r="G207" t="s">
        <v>336</v>
      </c>
      <c r="J207" t="s">
        <v>561</v>
      </c>
      <c r="L207" t="s">
        <v>562</v>
      </c>
      <c r="N207" t="s">
        <v>586</v>
      </c>
      <c r="P207" t="s">
        <v>309</v>
      </c>
      <c r="R207" t="s">
        <v>336</v>
      </c>
    </row>
    <row r="208" spans="2:24" x14ac:dyDescent="0.25">
      <c r="B208" s="11" t="s">
        <v>548</v>
      </c>
      <c r="C208" s="9">
        <v>2</v>
      </c>
      <c r="D208" s="9">
        <v>22</v>
      </c>
      <c r="E208" s="9">
        <v>1</v>
      </c>
      <c r="F208" s="9">
        <v>22</v>
      </c>
      <c r="G208" s="9">
        <v>47</v>
      </c>
      <c r="H208" s="9"/>
      <c r="I208" s="11" t="s">
        <v>548</v>
      </c>
      <c r="J208" s="9">
        <v>2</v>
      </c>
      <c r="K208" s="102">
        <f>J208/$R$210</f>
        <v>2.2988505747126436E-2</v>
      </c>
      <c r="L208" s="9">
        <v>22</v>
      </c>
      <c r="M208" s="102">
        <f>L208/$R$210</f>
        <v>0.25287356321839083</v>
      </c>
      <c r="N208" s="9">
        <v>22</v>
      </c>
      <c r="O208" s="102">
        <f>N208/$R$210</f>
        <v>0.25287356321839083</v>
      </c>
      <c r="P208" s="9">
        <v>1</v>
      </c>
      <c r="Q208" s="102">
        <f>P208/$R$210</f>
        <v>1.1494252873563218E-2</v>
      </c>
      <c r="R208" s="9">
        <v>47</v>
      </c>
      <c r="S208" s="102">
        <f>R208/$R$210</f>
        <v>0.54022988505747127</v>
      </c>
    </row>
    <row r="209" spans="2:34" x14ac:dyDescent="0.25">
      <c r="B209" s="11" t="s">
        <v>547</v>
      </c>
      <c r="C209" s="9">
        <v>5</v>
      </c>
      <c r="D209" s="9">
        <v>15</v>
      </c>
      <c r="E209" s="9">
        <v>3</v>
      </c>
      <c r="F209" s="9">
        <v>17</v>
      </c>
      <c r="G209" s="9">
        <v>40</v>
      </c>
      <c r="H209" s="9"/>
      <c r="I209" s="11" t="s">
        <v>547</v>
      </c>
      <c r="J209" s="9">
        <v>5</v>
      </c>
      <c r="K209" s="102">
        <f t="shared" ref="K209:M210" si="26">J209/$R$210</f>
        <v>5.7471264367816091E-2</v>
      </c>
      <c r="L209" s="9">
        <v>17</v>
      </c>
      <c r="M209" s="102">
        <f t="shared" si="26"/>
        <v>0.19540229885057472</v>
      </c>
      <c r="N209" s="9">
        <v>15</v>
      </c>
      <c r="O209" s="102">
        <f t="shared" ref="O209" si="27">N209/$R$210</f>
        <v>0.17241379310344829</v>
      </c>
      <c r="P209" s="9">
        <v>3</v>
      </c>
      <c r="Q209" s="102">
        <f t="shared" ref="Q209" si="28">P209/$R$210</f>
        <v>3.4482758620689655E-2</v>
      </c>
      <c r="R209" s="9">
        <v>40</v>
      </c>
      <c r="S209" s="102">
        <f t="shared" ref="S209" si="29">R209/$R$210</f>
        <v>0.45977011494252873</v>
      </c>
      <c r="W209" s="106" t="s">
        <v>548</v>
      </c>
      <c r="X209" s="106" t="s">
        <v>547</v>
      </c>
      <c r="Y209" s="106" t="s">
        <v>336</v>
      </c>
    </row>
    <row r="210" spans="2:34" x14ac:dyDescent="0.25">
      <c r="B210" s="11" t="s">
        <v>336</v>
      </c>
      <c r="C210" s="9">
        <v>7</v>
      </c>
      <c r="D210" s="9">
        <v>37</v>
      </c>
      <c r="E210" s="9">
        <v>4</v>
      </c>
      <c r="F210" s="9">
        <v>39</v>
      </c>
      <c r="G210" s="9">
        <v>87</v>
      </c>
      <c r="H210" s="9"/>
      <c r="I210" s="11" t="s">
        <v>336</v>
      </c>
      <c r="J210" s="9">
        <v>7</v>
      </c>
      <c r="K210" s="102">
        <f t="shared" si="26"/>
        <v>8.0459770114942528E-2</v>
      </c>
      <c r="L210" s="9">
        <v>39</v>
      </c>
      <c r="M210" s="102">
        <f t="shared" si="26"/>
        <v>0.44827586206896552</v>
      </c>
      <c r="N210" s="9">
        <v>37</v>
      </c>
      <c r="O210" s="102">
        <f t="shared" ref="O210" si="30">N210/$R$210</f>
        <v>0.42528735632183906</v>
      </c>
      <c r="P210" s="9">
        <v>4</v>
      </c>
      <c r="Q210" s="102">
        <f t="shared" ref="Q210" si="31">P210/$R$210</f>
        <v>4.5977011494252873E-2</v>
      </c>
      <c r="R210" s="9">
        <v>87</v>
      </c>
      <c r="S210" s="102">
        <f t="shared" ref="S210" si="32">R210/$R$210</f>
        <v>1</v>
      </c>
      <c r="V210" s="409" t="s">
        <v>588</v>
      </c>
      <c r="W210">
        <v>1</v>
      </c>
      <c r="X210">
        <v>2</v>
      </c>
      <c r="Y210">
        <v>3</v>
      </c>
    </row>
    <row r="211" spans="2:34" x14ac:dyDescent="0.25">
      <c r="V211" s="409"/>
      <c r="W211" s="102">
        <f>W210/$Y$218</f>
        <v>1.1494252873563218E-2</v>
      </c>
      <c r="X211" s="102">
        <f>X210/$Y$218</f>
        <v>2.2988505747126436E-2</v>
      </c>
      <c r="Y211" s="102">
        <f>Y210/$Y$218</f>
        <v>3.4482758620689655E-2</v>
      </c>
    </row>
    <row r="212" spans="2:34" x14ac:dyDescent="0.25">
      <c r="B212" s="8" t="s">
        <v>953</v>
      </c>
      <c r="C212" s="8" t="s">
        <v>631</v>
      </c>
      <c r="V212" s="409" t="s">
        <v>589</v>
      </c>
      <c r="W212">
        <v>5</v>
      </c>
      <c r="X212">
        <v>5</v>
      </c>
      <c r="Y212">
        <v>10</v>
      </c>
    </row>
    <row r="213" spans="2:34" x14ac:dyDescent="0.25">
      <c r="B213" s="8" t="s">
        <v>546</v>
      </c>
      <c r="C213" t="s">
        <v>589</v>
      </c>
      <c r="D213" t="s">
        <v>588</v>
      </c>
      <c r="E213" t="s">
        <v>309</v>
      </c>
      <c r="F213" t="s">
        <v>590</v>
      </c>
      <c r="G213" t="s">
        <v>336</v>
      </c>
      <c r="I213" t="s">
        <v>549</v>
      </c>
      <c r="J213" t="s">
        <v>588</v>
      </c>
      <c r="L213" t="s">
        <v>589</v>
      </c>
      <c r="N213" t="s">
        <v>590</v>
      </c>
      <c r="P213" t="s">
        <v>309</v>
      </c>
      <c r="R213" t="s">
        <v>336</v>
      </c>
      <c r="V213" s="409"/>
      <c r="W213" s="102">
        <f>W212/$Y$218</f>
        <v>5.7471264367816091E-2</v>
      </c>
      <c r="X213" s="102">
        <f>X212/$Y$218</f>
        <v>5.7471264367816091E-2</v>
      </c>
      <c r="Y213" s="102">
        <f>Y212/$Y$218</f>
        <v>0.11494252873563218</v>
      </c>
    </row>
    <row r="214" spans="2:34" x14ac:dyDescent="0.25">
      <c r="B214" s="11" t="s">
        <v>548</v>
      </c>
      <c r="C214" s="9">
        <v>5</v>
      </c>
      <c r="D214" s="9">
        <v>1</v>
      </c>
      <c r="E214" s="9">
        <v>1</v>
      </c>
      <c r="F214" s="9">
        <v>40</v>
      </c>
      <c r="G214" s="9">
        <v>47</v>
      </c>
      <c r="I214" t="s">
        <v>548</v>
      </c>
      <c r="J214">
        <v>1</v>
      </c>
      <c r="K214" s="102">
        <f>J214/$R$216</f>
        <v>1.1494252873563218E-2</v>
      </c>
      <c r="L214">
        <v>5</v>
      </c>
      <c r="M214" s="102">
        <f>L214/$R$216</f>
        <v>5.7471264367816091E-2</v>
      </c>
      <c r="N214">
        <v>40</v>
      </c>
      <c r="O214" s="102">
        <f>N214/$R$216</f>
        <v>0.45977011494252873</v>
      </c>
      <c r="P214">
        <v>1</v>
      </c>
      <c r="Q214" s="102">
        <f>P214/$R$216</f>
        <v>1.1494252873563218E-2</v>
      </c>
      <c r="R214">
        <v>47</v>
      </c>
      <c r="S214" s="102">
        <f>R214/$R$216</f>
        <v>0.54022988505747127</v>
      </c>
      <c r="V214" s="409" t="s">
        <v>590</v>
      </c>
      <c r="W214">
        <v>40</v>
      </c>
      <c r="X214">
        <v>32</v>
      </c>
      <c r="Y214">
        <v>72</v>
      </c>
    </row>
    <row r="215" spans="2:34" x14ac:dyDescent="0.25">
      <c r="B215" s="11" t="s">
        <v>547</v>
      </c>
      <c r="C215" s="9">
        <v>5</v>
      </c>
      <c r="D215" s="9">
        <v>2</v>
      </c>
      <c r="E215" s="9">
        <v>1</v>
      </c>
      <c r="F215" s="9">
        <v>32</v>
      </c>
      <c r="G215" s="9">
        <v>40</v>
      </c>
      <c r="I215" t="s">
        <v>547</v>
      </c>
      <c r="J215">
        <v>2</v>
      </c>
      <c r="K215" s="102">
        <f t="shared" ref="K215:K216" si="33">J215/$R$216</f>
        <v>2.2988505747126436E-2</v>
      </c>
      <c r="L215">
        <v>5</v>
      </c>
      <c r="M215" s="102">
        <f>L215/$R$216</f>
        <v>5.7471264367816091E-2</v>
      </c>
      <c r="N215">
        <v>32</v>
      </c>
      <c r="O215" s="102">
        <f>N215/$R$216</f>
        <v>0.36781609195402298</v>
      </c>
      <c r="P215">
        <v>1</v>
      </c>
      <c r="Q215" s="102">
        <f t="shared" ref="Q215:Q216" si="34">P215/$R$216</f>
        <v>1.1494252873563218E-2</v>
      </c>
      <c r="R215">
        <v>40</v>
      </c>
      <c r="S215" s="102">
        <f t="shared" ref="S215:S216" si="35">R215/$R$216</f>
        <v>0.45977011494252873</v>
      </c>
      <c r="V215" s="409"/>
      <c r="W215" s="102">
        <f>W214/$Y$218</f>
        <v>0.45977011494252873</v>
      </c>
      <c r="X215" s="102">
        <f>X214/$Y$218</f>
        <v>0.36781609195402298</v>
      </c>
      <c r="Y215" s="102">
        <f>Y214/$Y$218</f>
        <v>0.82758620689655171</v>
      </c>
    </row>
    <row r="216" spans="2:34" x14ac:dyDescent="0.25">
      <c r="B216" s="11" t="s">
        <v>336</v>
      </c>
      <c r="C216" s="9">
        <v>10</v>
      </c>
      <c r="D216" s="9">
        <v>3</v>
      </c>
      <c r="E216" s="9">
        <v>2</v>
      </c>
      <c r="F216" s="9">
        <v>72</v>
      </c>
      <c r="G216" s="9">
        <v>87</v>
      </c>
      <c r="I216" t="s">
        <v>336</v>
      </c>
      <c r="J216">
        <v>3</v>
      </c>
      <c r="K216" s="102">
        <f t="shared" si="33"/>
        <v>3.4482758620689655E-2</v>
      </c>
      <c r="L216">
        <v>10</v>
      </c>
      <c r="M216" s="102">
        <f t="shared" ref="M216" si="36">L216/$R$216</f>
        <v>0.11494252873563218</v>
      </c>
      <c r="N216">
        <v>72</v>
      </c>
      <c r="O216" s="102">
        <f>N216/$R$216</f>
        <v>0.82758620689655171</v>
      </c>
      <c r="P216">
        <v>2</v>
      </c>
      <c r="Q216" s="102">
        <f t="shared" si="34"/>
        <v>2.2988505747126436E-2</v>
      </c>
      <c r="R216">
        <v>87</v>
      </c>
      <c r="S216" s="102">
        <f t="shared" si="35"/>
        <v>1</v>
      </c>
      <c r="V216" s="409" t="s">
        <v>309</v>
      </c>
      <c r="W216">
        <v>1</v>
      </c>
      <c r="X216">
        <v>1</v>
      </c>
      <c r="Y216">
        <v>2</v>
      </c>
    </row>
    <row r="217" spans="2:34" x14ac:dyDescent="0.25">
      <c r="V217" s="409"/>
      <c r="W217" s="102">
        <f>W216/$Y$218</f>
        <v>1.1494252873563218E-2</v>
      </c>
      <c r="X217" s="102">
        <f>X216/$Y$218</f>
        <v>1.1494252873563218E-2</v>
      </c>
      <c r="Y217" s="102">
        <f>Y216/$Y$218</f>
        <v>2.2988505747126436E-2</v>
      </c>
    </row>
    <row r="218" spans="2:34" x14ac:dyDescent="0.25">
      <c r="V218" s="409" t="s">
        <v>336</v>
      </c>
      <c r="W218">
        <v>47</v>
      </c>
      <c r="X218">
        <v>40</v>
      </c>
      <c r="Y218">
        <v>87</v>
      </c>
    </row>
    <row r="219" spans="2:34" x14ac:dyDescent="0.25">
      <c r="V219" s="409"/>
      <c r="W219" s="102">
        <f>W218/$Y$218</f>
        <v>0.54022988505747127</v>
      </c>
      <c r="X219" s="102">
        <f>X218/$Y$218</f>
        <v>0.45977011494252873</v>
      </c>
      <c r="Y219" s="102">
        <f>Y218/$Y$218</f>
        <v>1</v>
      </c>
    </row>
    <row r="220" spans="2:34" x14ac:dyDescent="0.25">
      <c r="B220" s="8" t="s">
        <v>958</v>
      </c>
      <c r="C220" s="8" t="s">
        <v>631</v>
      </c>
    </row>
    <row r="221" spans="2:34" x14ac:dyDescent="0.25">
      <c r="B221" s="8" t="s">
        <v>546</v>
      </c>
      <c r="C221" t="s">
        <v>577</v>
      </c>
      <c r="D221" t="s">
        <v>576</v>
      </c>
      <c r="E221" t="s">
        <v>850</v>
      </c>
      <c r="F221" t="s">
        <v>309</v>
      </c>
      <c r="G221" t="s">
        <v>960</v>
      </c>
      <c r="H221" t="s">
        <v>965</v>
      </c>
      <c r="I221" t="s">
        <v>336</v>
      </c>
    </row>
    <row r="222" spans="2:34" x14ac:dyDescent="0.25">
      <c r="B222" s="11" t="s">
        <v>548</v>
      </c>
      <c r="C222" s="9">
        <v>7</v>
      </c>
      <c r="D222" s="9">
        <v>12</v>
      </c>
      <c r="E222" s="9">
        <v>3</v>
      </c>
      <c r="F222" s="9">
        <v>1</v>
      </c>
      <c r="G222" s="9">
        <v>22</v>
      </c>
      <c r="H222" s="9">
        <v>2</v>
      </c>
      <c r="I222" s="9">
        <v>47</v>
      </c>
      <c r="V222" s="102"/>
      <c r="X222" s="102"/>
      <c r="Z222" s="102"/>
      <c r="AB222" s="102"/>
      <c r="AD222" s="102"/>
      <c r="AF222" s="102"/>
      <c r="AH222" s="102"/>
    </row>
    <row r="223" spans="2:34" x14ac:dyDescent="0.25">
      <c r="B223" s="11" t="s">
        <v>547</v>
      </c>
      <c r="C223" s="9">
        <v>5</v>
      </c>
      <c r="D223" s="9">
        <v>7</v>
      </c>
      <c r="E223" s="9">
        <v>7</v>
      </c>
      <c r="F223" s="9">
        <v>1</v>
      </c>
      <c r="G223" s="9">
        <v>20</v>
      </c>
      <c r="H223" s="9"/>
      <c r="I223" s="9">
        <v>40</v>
      </c>
      <c r="V223" s="102"/>
      <c r="X223" s="102"/>
      <c r="Z223" s="102"/>
      <c r="AB223" s="102"/>
      <c r="AD223" s="102"/>
      <c r="AF223" s="102"/>
      <c r="AH223" s="102"/>
    </row>
    <row r="224" spans="2:34" x14ac:dyDescent="0.25">
      <c r="B224" s="11" t="s">
        <v>336</v>
      </c>
      <c r="C224" s="9">
        <v>12</v>
      </c>
      <c r="D224" s="9">
        <v>19</v>
      </c>
      <c r="E224" s="9">
        <v>10</v>
      </c>
      <c r="F224" s="9">
        <v>2</v>
      </c>
      <c r="G224" s="9">
        <v>42</v>
      </c>
      <c r="H224" s="9">
        <v>2</v>
      </c>
      <c r="I224" s="9">
        <v>87</v>
      </c>
      <c r="V224" s="102"/>
      <c r="X224" s="102"/>
      <c r="Z224" s="102"/>
      <c r="AB224" s="102"/>
      <c r="AD224" s="102"/>
      <c r="AF224" s="102"/>
      <c r="AH224" s="102"/>
    </row>
    <row r="227" spans="2:32" x14ac:dyDescent="0.25">
      <c r="B227" s="8" t="s">
        <v>959</v>
      </c>
      <c r="C227" s="8" t="s">
        <v>631</v>
      </c>
    </row>
    <row r="228" spans="2:32" x14ac:dyDescent="0.25">
      <c r="B228" s="8" t="s">
        <v>546</v>
      </c>
      <c r="C228" t="s">
        <v>577</v>
      </c>
      <c r="D228" t="s">
        <v>576</v>
      </c>
      <c r="E228" t="s">
        <v>850</v>
      </c>
      <c r="F228" t="s">
        <v>309</v>
      </c>
      <c r="G228" t="s">
        <v>575</v>
      </c>
      <c r="H228" t="s">
        <v>336</v>
      </c>
      <c r="K228" t="s">
        <v>549</v>
      </c>
      <c r="L228" t="s">
        <v>575</v>
      </c>
      <c r="N228" t="s">
        <v>576</v>
      </c>
      <c r="P228" t="s">
        <v>850</v>
      </c>
      <c r="R228" t="s">
        <v>577</v>
      </c>
      <c r="T228" t="s">
        <v>309</v>
      </c>
      <c r="V228" t="s">
        <v>336</v>
      </c>
    </row>
    <row r="229" spans="2:32" x14ac:dyDescent="0.25">
      <c r="B229" s="11" t="s">
        <v>548</v>
      </c>
      <c r="C229" s="9">
        <v>1</v>
      </c>
      <c r="D229" s="9">
        <v>3</v>
      </c>
      <c r="E229" s="9"/>
      <c r="F229" s="9">
        <v>1</v>
      </c>
      <c r="G229" s="9">
        <v>42</v>
      </c>
      <c r="H229" s="9">
        <v>47</v>
      </c>
      <c r="K229" t="s">
        <v>548</v>
      </c>
      <c r="L229">
        <v>42</v>
      </c>
      <c r="M229" s="102">
        <f>+L229/$V$231</f>
        <v>0.48275862068965519</v>
      </c>
      <c r="N229">
        <v>3</v>
      </c>
      <c r="O229" s="102">
        <f>+N229/$V$231</f>
        <v>3.4482758620689655E-2</v>
      </c>
      <c r="P229">
        <v>0</v>
      </c>
      <c r="Q229" s="102">
        <f>+P229/$V$231</f>
        <v>0</v>
      </c>
      <c r="R229">
        <v>1</v>
      </c>
      <c r="S229" s="102">
        <f>+R229/$V$231</f>
        <v>1.1494252873563218E-2</v>
      </c>
      <c r="T229">
        <v>1</v>
      </c>
      <c r="U229" s="102">
        <f>+T229/$V$231</f>
        <v>1.1494252873563218E-2</v>
      </c>
      <c r="V229">
        <v>47</v>
      </c>
      <c r="W229" s="102">
        <f>+V229/$V$231</f>
        <v>0.54022988505747127</v>
      </c>
    </row>
    <row r="230" spans="2:32" x14ac:dyDescent="0.25">
      <c r="B230" s="11" t="s">
        <v>547</v>
      </c>
      <c r="C230" s="9"/>
      <c r="D230" s="9">
        <v>14</v>
      </c>
      <c r="E230" s="9">
        <v>1</v>
      </c>
      <c r="F230" s="9">
        <v>1</v>
      </c>
      <c r="G230" s="9">
        <v>24</v>
      </c>
      <c r="H230" s="9">
        <v>40</v>
      </c>
      <c r="K230" t="s">
        <v>547</v>
      </c>
      <c r="L230">
        <v>24</v>
      </c>
      <c r="M230" s="102">
        <f t="shared" ref="M230:O231" si="37">+L230/$V$231</f>
        <v>0.27586206896551724</v>
      </c>
      <c r="N230">
        <v>14</v>
      </c>
      <c r="O230" s="102">
        <f t="shared" si="37"/>
        <v>0.16091954022988506</v>
      </c>
      <c r="P230">
        <v>1</v>
      </c>
      <c r="Q230" s="102">
        <f t="shared" ref="Q230" si="38">+P230/$V$231</f>
        <v>1.1494252873563218E-2</v>
      </c>
      <c r="R230">
        <v>0</v>
      </c>
      <c r="S230" s="102">
        <f t="shared" ref="S230" si="39">+R230/$V$231</f>
        <v>0</v>
      </c>
      <c r="T230">
        <v>1</v>
      </c>
      <c r="U230" s="102">
        <f t="shared" ref="U230" si="40">+T230/$V$231</f>
        <v>1.1494252873563218E-2</v>
      </c>
      <c r="V230">
        <v>40</v>
      </c>
      <c r="W230" s="102">
        <f t="shared" ref="W230" si="41">+V230/$V$231</f>
        <v>0.45977011494252873</v>
      </c>
    </row>
    <row r="231" spans="2:32" x14ac:dyDescent="0.25">
      <c r="B231" s="11" t="s">
        <v>336</v>
      </c>
      <c r="C231" s="9">
        <v>1</v>
      </c>
      <c r="D231" s="9">
        <v>17</v>
      </c>
      <c r="E231" s="9">
        <v>1</v>
      </c>
      <c r="F231" s="9">
        <v>2</v>
      </c>
      <c r="G231" s="9">
        <v>66</v>
      </c>
      <c r="H231" s="9">
        <v>87</v>
      </c>
      <c r="K231" t="s">
        <v>336</v>
      </c>
      <c r="L231">
        <v>66</v>
      </c>
      <c r="M231" s="102">
        <f t="shared" si="37"/>
        <v>0.75862068965517238</v>
      </c>
      <c r="N231">
        <v>17</v>
      </c>
      <c r="O231" s="102">
        <f t="shared" si="37"/>
        <v>0.19540229885057472</v>
      </c>
      <c r="P231">
        <v>1</v>
      </c>
      <c r="Q231" s="102">
        <f t="shared" ref="Q231" si="42">+P231/$V$231</f>
        <v>1.1494252873563218E-2</v>
      </c>
      <c r="R231">
        <v>1</v>
      </c>
      <c r="S231" s="102">
        <f t="shared" ref="S231" si="43">+R231/$V$231</f>
        <v>1.1494252873563218E-2</v>
      </c>
      <c r="T231">
        <v>2</v>
      </c>
      <c r="U231" s="102">
        <f t="shared" ref="U231" si="44">+T231/$V$231</f>
        <v>2.2988505747126436E-2</v>
      </c>
      <c r="V231">
        <v>87</v>
      </c>
      <c r="W231" s="102">
        <f t="shared" ref="W231" si="45">+V231/$V$231</f>
        <v>1</v>
      </c>
      <c r="AC231" t="s">
        <v>549</v>
      </c>
      <c r="AD231" t="s">
        <v>548</v>
      </c>
      <c r="AE231" t="s">
        <v>547</v>
      </c>
      <c r="AF231" t="s">
        <v>336</v>
      </c>
    </row>
    <row r="232" spans="2:32" x14ac:dyDescent="0.25">
      <c r="AB232" s="411" t="s">
        <v>960</v>
      </c>
      <c r="AC232" t="s">
        <v>967</v>
      </c>
      <c r="AD232">
        <v>22</v>
      </c>
      <c r="AE232">
        <v>20</v>
      </c>
      <c r="AF232">
        <v>42</v>
      </c>
    </row>
    <row r="233" spans="2:32" x14ac:dyDescent="0.25">
      <c r="AB233" s="411"/>
      <c r="AC233" t="s">
        <v>968</v>
      </c>
      <c r="AD233" s="102">
        <f>+AD232/$AF$244</f>
        <v>0.25287356321839083</v>
      </c>
      <c r="AE233" s="102">
        <f>+AE232/$AF$244</f>
        <v>0.22988505747126436</v>
      </c>
      <c r="AF233" s="102">
        <f>+AF232/$AF$244</f>
        <v>0.48275862068965519</v>
      </c>
    </row>
    <row r="234" spans="2:32" x14ac:dyDescent="0.25">
      <c r="AB234" s="410" t="s">
        <v>576</v>
      </c>
      <c r="AC234" t="s">
        <v>967</v>
      </c>
      <c r="AD234">
        <v>12</v>
      </c>
      <c r="AE234">
        <v>7</v>
      </c>
      <c r="AF234">
        <v>19</v>
      </c>
    </row>
    <row r="235" spans="2:32" x14ac:dyDescent="0.25">
      <c r="AB235" s="410"/>
      <c r="AC235" t="s">
        <v>968</v>
      </c>
      <c r="AD235" s="102">
        <f>+AD234/$AF$244</f>
        <v>0.13793103448275862</v>
      </c>
      <c r="AE235" s="102">
        <f>+AE234/$AF$244</f>
        <v>8.0459770114942528E-2</v>
      </c>
      <c r="AF235" s="102">
        <f>+AF234/$AF$244</f>
        <v>0.21839080459770116</v>
      </c>
    </row>
    <row r="236" spans="2:32" x14ac:dyDescent="0.25">
      <c r="K236" t="s">
        <v>549</v>
      </c>
      <c r="L236" t="s">
        <v>548</v>
      </c>
      <c r="M236" t="s">
        <v>547</v>
      </c>
      <c r="N236" t="s">
        <v>336</v>
      </c>
      <c r="AB236" s="410" t="s">
        <v>850</v>
      </c>
      <c r="AC236" t="s">
        <v>967</v>
      </c>
      <c r="AD236">
        <v>3</v>
      </c>
      <c r="AE236">
        <v>7</v>
      </c>
      <c r="AF236">
        <v>10</v>
      </c>
    </row>
    <row r="237" spans="2:32" x14ac:dyDescent="0.25">
      <c r="K237" s="409" t="s">
        <v>575</v>
      </c>
      <c r="L237">
        <v>42</v>
      </c>
      <c r="M237">
        <v>24</v>
      </c>
      <c r="N237">
        <v>66</v>
      </c>
      <c r="AB237" s="410"/>
      <c r="AC237" t="s">
        <v>968</v>
      </c>
      <c r="AD237" s="102">
        <f>+AD236/$AF$244</f>
        <v>3.4482758620689655E-2</v>
      </c>
      <c r="AE237" s="102">
        <f>+AE236/$AF$244</f>
        <v>8.0459770114942528E-2</v>
      </c>
      <c r="AF237" s="102">
        <f>+AF236/$AF$244</f>
        <v>0.11494252873563218</v>
      </c>
    </row>
    <row r="238" spans="2:32" x14ac:dyDescent="0.25">
      <c r="K238" s="409"/>
      <c r="L238" s="102">
        <f>+L237/$N$247</f>
        <v>0.48275862068965519</v>
      </c>
      <c r="M238" s="102">
        <f>+M237/$N$247</f>
        <v>0.27586206896551724</v>
      </c>
      <c r="N238" s="102">
        <f>+N237/$N$247</f>
        <v>0.75862068965517238</v>
      </c>
      <c r="AB238" s="410" t="s">
        <v>577</v>
      </c>
      <c r="AC238" t="s">
        <v>967</v>
      </c>
      <c r="AD238">
        <v>7</v>
      </c>
      <c r="AE238">
        <v>5</v>
      </c>
      <c r="AF238">
        <v>12</v>
      </c>
    </row>
    <row r="239" spans="2:32" x14ac:dyDescent="0.25">
      <c r="K239" s="409" t="s">
        <v>576</v>
      </c>
      <c r="L239">
        <v>3</v>
      </c>
      <c r="M239">
        <v>14</v>
      </c>
      <c r="N239">
        <v>17</v>
      </c>
      <c r="AB239" s="410"/>
      <c r="AC239" t="s">
        <v>968</v>
      </c>
      <c r="AD239" s="102">
        <f>+AD238/$AF$244</f>
        <v>8.0459770114942528E-2</v>
      </c>
      <c r="AE239" s="102">
        <f>+AE238/$AF$244</f>
        <v>5.7471264367816091E-2</v>
      </c>
      <c r="AF239" s="102">
        <f>+AF238/$AF$244</f>
        <v>0.13793103448275862</v>
      </c>
    </row>
    <row r="240" spans="2:32" x14ac:dyDescent="0.25">
      <c r="K240" s="409"/>
      <c r="L240" s="102">
        <f>+L239/$N$247</f>
        <v>3.4482758620689655E-2</v>
      </c>
      <c r="M240" s="102">
        <f>+M239/$N$247</f>
        <v>0.16091954022988506</v>
      </c>
      <c r="N240" s="102">
        <f>+N239/$N$247</f>
        <v>0.19540229885057472</v>
      </c>
      <c r="AB240" s="410" t="s">
        <v>965</v>
      </c>
      <c r="AC240" t="s">
        <v>967</v>
      </c>
      <c r="AD240">
        <v>2</v>
      </c>
      <c r="AE240">
        <v>0</v>
      </c>
      <c r="AF240">
        <v>2</v>
      </c>
    </row>
    <row r="241" spans="11:32" x14ac:dyDescent="0.25">
      <c r="K241" s="409" t="s">
        <v>850</v>
      </c>
      <c r="L241">
        <v>0</v>
      </c>
      <c r="M241">
        <v>1</v>
      </c>
      <c r="N241">
        <v>1</v>
      </c>
      <c r="AB241" s="410"/>
      <c r="AC241" t="s">
        <v>968</v>
      </c>
      <c r="AD241" s="102">
        <f>+AD240/$AF$244</f>
        <v>2.2988505747126436E-2</v>
      </c>
      <c r="AE241" s="102">
        <f>+AE240/$AF$244</f>
        <v>0</v>
      </c>
      <c r="AF241" s="102">
        <f>+AF240/$AF$244</f>
        <v>2.2988505747126436E-2</v>
      </c>
    </row>
    <row r="242" spans="11:32" x14ac:dyDescent="0.25">
      <c r="K242" s="409"/>
      <c r="L242" s="102">
        <f>+L241/$N$247</f>
        <v>0</v>
      </c>
      <c r="M242" s="102">
        <f>+M241/$N$247</f>
        <v>1.1494252873563218E-2</v>
      </c>
      <c r="N242" s="102">
        <f>+N241/$N$247</f>
        <v>1.1494252873563218E-2</v>
      </c>
      <c r="AB242" s="410" t="s">
        <v>309</v>
      </c>
      <c r="AC242" t="s">
        <v>967</v>
      </c>
      <c r="AD242">
        <v>1</v>
      </c>
      <c r="AE242">
        <v>1</v>
      </c>
      <c r="AF242">
        <v>2</v>
      </c>
    </row>
    <row r="243" spans="11:32" x14ac:dyDescent="0.25">
      <c r="K243" s="409" t="s">
        <v>577</v>
      </c>
      <c r="L243">
        <v>1</v>
      </c>
      <c r="M243">
        <v>0</v>
      </c>
      <c r="N243">
        <v>1</v>
      </c>
      <c r="AB243" s="410"/>
      <c r="AC243" t="s">
        <v>968</v>
      </c>
      <c r="AD243" s="102">
        <f>+AD242/$AF$244</f>
        <v>1.1494252873563218E-2</v>
      </c>
      <c r="AE243" s="102">
        <f>+AE242/$AF$244</f>
        <v>1.1494252873563218E-2</v>
      </c>
      <c r="AF243" s="102">
        <f>+AF242/$AF$244</f>
        <v>2.2988505747126436E-2</v>
      </c>
    </row>
    <row r="244" spans="11:32" x14ac:dyDescent="0.25">
      <c r="K244" s="409"/>
      <c r="L244" s="102">
        <f>+L243/$N$247</f>
        <v>1.1494252873563218E-2</v>
      </c>
      <c r="M244" s="102">
        <f>+M243/$N$247</f>
        <v>0</v>
      </c>
      <c r="N244" s="102">
        <f>+N243/$N$247</f>
        <v>1.1494252873563218E-2</v>
      </c>
      <c r="AB244" s="410" t="s">
        <v>336</v>
      </c>
      <c r="AC244" t="s">
        <v>967</v>
      </c>
      <c r="AD244">
        <v>47</v>
      </c>
      <c r="AE244">
        <v>40</v>
      </c>
      <c r="AF244">
        <v>87</v>
      </c>
    </row>
    <row r="245" spans="11:32" x14ac:dyDescent="0.25">
      <c r="K245" s="409" t="s">
        <v>309</v>
      </c>
      <c r="L245">
        <v>1</v>
      </c>
      <c r="M245">
        <v>1</v>
      </c>
      <c r="N245">
        <v>2</v>
      </c>
      <c r="AB245" s="410"/>
      <c r="AC245" t="s">
        <v>968</v>
      </c>
      <c r="AD245" s="102">
        <f>+AD244/$AF$244</f>
        <v>0.54022988505747127</v>
      </c>
      <c r="AE245" s="102">
        <f>+AE244/$AF$244</f>
        <v>0.45977011494252873</v>
      </c>
      <c r="AF245" s="102">
        <f>+AF244/$AF$244</f>
        <v>1</v>
      </c>
    </row>
    <row r="246" spans="11:32" x14ac:dyDescent="0.25">
      <c r="K246" s="409"/>
      <c r="L246" s="102">
        <f>+L245/$N$247</f>
        <v>1.1494252873563218E-2</v>
      </c>
      <c r="M246" s="102">
        <f>+M245/$N$247</f>
        <v>1.1494252873563218E-2</v>
      </c>
      <c r="N246" s="102">
        <f>+N245/$N$247</f>
        <v>2.2988505747126436E-2</v>
      </c>
    </row>
    <row r="247" spans="11:32" x14ac:dyDescent="0.25">
      <c r="K247" s="409" t="s">
        <v>336</v>
      </c>
      <c r="L247">
        <v>47</v>
      </c>
      <c r="M247">
        <v>40</v>
      </c>
      <c r="N247">
        <v>87</v>
      </c>
    </row>
    <row r="248" spans="11:32" x14ac:dyDescent="0.25">
      <c r="K248" s="409"/>
      <c r="L248" s="102">
        <f>+L247/$N$247</f>
        <v>0.54022988505747127</v>
      </c>
      <c r="M248" s="102">
        <f>+M247/$N$247</f>
        <v>0.45977011494252873</v>
      </c>
      <c r="N248" s="102">
        <f>+N247/$N$247</f>
        <v>1</v>
      </c>
    </row>
  </sheetData>
  <mergeCells count="47">
    <mergeCell ref="V214:V215"/>
    <mergeCell ref="V216:V217"/>
    <mergeCell ref="V218:V219"/>
    <mergeCell ref="M190:M191"/>
    <mergeCell ref="M192:M193"/>
    <mergeCell ref="M194:M195"/>
    <mergeCell ref="M196:M197"/>
    <mergeCell ref="M198:M199"/>
    <mergeCell ref="U196:U197"/>
    <mergeCell ref="U198:U199"/>
    <mergeCell ref="U200:U201"/>
    <mergeCell ref="U202:U203"/>
    <mergeCell ref="U204:U205"/>
    <mergeCell ref="AH89:AH90"/>
    <mergeCell ref="AH91:AH92"/>
    <mergeCell ref="AH93:AH94"/>
    <mergeCell ref="V210:V211"/>
    <mergeCell ref="V212:V213"/>
    <mergeCell ref="AI75:AI76"/>
    <mergeCell ref="AI77:AI78"/>
    <mergeCell ref="AH83:AH84"/>
    <mergeCell ref="AH85:AH86"/>
    <mergeCell ref="AH87:AH88"/>
    <mergeCell ref="AI65:AI66"/>
    <mergeCell ref="AI67:AI68"/>
    <mergeCell ref="AI69:AI70"/>
    <mergeCell ref="AI71:AI72"/>
    <mergeCell ref="AI73:AI74"/>
    <mergeCell ref="K109:L109"/>
    <mergeCell ref="I109:J109"/>
    <mergeCell ref="I139:J139"/>
    <mergeCell ref="K139:L139"/>
    <mergeCell ref="I172:J172"/>
    <mergeCell ref="K172:L172"/>
    <mergeCell ref="AB232:AB233"/>
    <mergeCell ref="AB234:AB235"/>
    <mergeCell ref="AB236:AB237"/>
    <mergeCell ref="AB238:AB239"/>
    <mergeCell ref="AB240:AB241"/>
    <mergeCell ref="K247:K248"/>
    <mergeCell ref="AB242:AB243"/>
    <mergeCell ref="AB244:AB245"/>
    <mergeCell ref="K237:K238"/>
    <mergeCell ref="K239:K240"/>
    <mergeCell ref="K241:K242"/>
    <mergeCell ref="K243:K244"/>
    <mergeCell ref="K245:K246"/>
  </mergeCells>
  <pageMargins left="0.7" right="0.7" top="0.75" bottom="0.75" header="0.3" footer="0.3"/>
  <pageSetup paperSize="9" orientation="portrait" verticalDpi="300" r:id="rId36"/>
  <drawing r:id="rId3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454"/>
  <sheetViews>
    <sheetView workbookViewId="0">
      <selection activeCell="J459" sqref="J459"/>
    </sheetView>
  </sheetViews>
  <sheetFormatPr defaultRowHeight="15" x14ac:dyDescent="0.25"/>
  <cols>
    <col min="3" max="3" width="13.7109375" bestFit="1" customWidth="1"/>
    <col min="4" max="4" width="26.140625" bestFit="1" customWidth="1"/>
    <col min="5" max="5" width="23" bestFit="1" customWidth="1"/>
    <col min="7" max="7" width="9.5703125" bestFit="1" customWidth="1"/>
  </cols>
  <sheetData>
    <row r="5" spans="4:5" x14ac:dyDescent="0.25">
      <c r="D5" t="s">
        <v>863</v>
      </c>
      <c r="E5" t="s">
        <v>864</v>
      </c>
    </row>
    <row r="6" spans="4:5" hidden="1" x14ac:dyDescent="0.25">
      <c r="D6">
        <v>1</v>
      </c>
      <c r="E6">
        <v>5</v>
      </c>
    </row>
    <row r="7" spans="4:5" hidden="1" x14ac:dyDescent="0.25">
      <c r="D7">
        <v>1</v>
      </c>
      <c r="E7">
        <v>4</v>
      </c>
    </row>
    <row r="8" spans="4:5" hidden="1" x14ac:dyDescent="0.25"/>
    <row r="9" spans="4:5" hidden="1" x14ac:dyDescent="0.25"/>
    <row r="10" spans="4:5" hidden="1" x14ac:dyDescent="0.25"/>
    <row r="11" spans="4:5" hidden="1" x14ac:dyDescent="0.25"/>
    <row r="12" spans="4:5" hidden="1" x14ac:dyDescent="0.25"/>
    <row r="13" spans="4:5" hidden="1" x14ac:dyDescent="0.25"/>
    <row r="14" spans="4:5" hidden="1" x14ac:dyDescent="0.25">
      <c r="D14">
        <v>1</v>
      </c>
      <c r="E14">
        <v>1</v>
      </c>
    </row>
    <row r="15" spans="4:5" hidden="1" x14ac:dyDescent="0.25"/>
    <row r="16" spans="4:5" hidden="1" x14ac:dyDescent="0.25"/>
    <row r="17" spans="4:5" hidden="1" x14ac:dyDescent="0.25"/>
    <row r="18" spans="4:5" hidden="1" x14ac:dyDescent="0.25">
      <c r="D18">
        <v>5</v>
      </c>
      <c r="E18">
        <v>0</v>
      </c>
    </row>
    <row r="19" spans="4:5" hidden="1" x14ac:dyDescent="0.25"/>
    <row r="20" spans="4:5" hidden="1" x14ac:dyDescent="0.25"/>
    <row r="21" spans="4:5" hidden="1" x14ac:dyDescent="0.25"/>
    <row r="22" spans="4:5" hidden="1" x14ac:dyDescent="0.25">
      <c r="D22">
        <v>4</v>
      </c>
      <c r="E22">
        <v>7</v>
      </c>
    </row>
    <row r="23" spans="4:5" hidden="1" x14ac:dyDescent="0.25"/>
    <row r="24" spans="4:5" hidden="1" x14ac:dyDescent="0.25"/>
    <row r="25" spans="4:5" hidden="1" x14ac:dyDescent="0.25"/>
    <row r="26" spans="4:5" hidden="1" x14ac:dyDescent="0.25">
      <c r="D26">
        <v>10</v>
      </c>
      <c r="E26">
        <v>0</v>
      </c>
    </row>
    <row r="27" spans="4:5" hidden="1" x14ac:dyDescent="0.25"/>
    <row r="28" spans="4:5" hidden="1" x14ac:dyDescent="0.25"/>
    <row r="29" spans="4:5" hidden="1" x14ac:dyDescent="0.25"/>
    <row r="30" spans="4:5" hidden="1" x14ac:dyDescent="0.25">
      <c r="D30">
        <v>5</v>
      </c>
      <c r="E30">
        <v>0</v>
      </c>
    </row>
    <row r="31" spans="4:5" hidden="1" x14ac:dyDescent="0.25"/>
    <row r="32" spans="4:5" hidden="1" x14ac:dyDescent="0.25"/>
    <row r="33" spans="4:5" hidden="1" x14ac:dyDescent="0.25"/>
    <row r="34" spans="4:5" hidden="1" x14ac:dyDescent="0.25">
      <c r="D34">
        <v>5</v>
      </c>
      <c r="E34">
        <v>0</v>
      </c>
    </row>
    <row r="35" spans="4:5" hidden="1" x14ac:dyDescent="0.25"/>
    <row r="36" spans="4:5" hidden="1" x14ac:dyDescent="0.25"/>
    <row r="37" spans="4:5" hidden="1" x14ac:dyDescent="0.25"/>
    <row r="38" spans="4:5" hidden="1" x14ac:dyDescent="0.25">
      <c r="D38">
        <v>9</v>
      </c>
      <c r="E38">
        <v>1</v>
      </c>
    </row>
    <row r="39" spans="4:5" hidden="1" x14ac:dyDescent="0.25"/>
    <row r="40" spans="4:5" hidden="1" x14ac:dyDescent="0.25"/>
    <row r="41" spans="4:5" hidden="1" x14ac:dyDescent="0.25"/>
    <row r="42" spans="4:5" hidden="1" x14ac:dyDescent="0.25">
      <c r="D42">
        <v>1</v>
      </c>
      <c r="E42">
        <v>14</v>
      </c>
    </row>
    <row r="43" spans="4:5" hidden="1" x14ac:dyDescent="0.25"/>
    <row r="44" spans="4:5" hidden="1" x14ac:dyDescent="0.25"/>
    <row r="45" spans="4:5" hidden="1" x14ac:dyDescent="0.25"/>
    <row r="46" spans="4:5" hidden="1" x14ac:dyDescent="0.25">
      <c r="D46">
        <v>0</v>
      </c>
      <c r="E46">
        <v>16</v>
      </c>
    </row>
    <row r="47" spans="4:5" hidden="1" x14ac:dyDescent="0.25"/>
    <row r="48" spans="4:5" hidden="1" x14ac:dyDescent="0.25"/>
    <row r="49" spans="4:5" hidden="1" x14ac:dyDescent="0.25"/>
    <row r="50" spans="4:5" hidden="1" x14ac:dyDescent="0.25"/>
    <row r="51" spans="4:5" hidden="1" x14ac:dyDescent="0.25">
      <c r="D51">
        <v>8</v>
      </c>
      <c r="E51">
        <v>2</v>
      </c>
    </row>
    <row r="52" spans="4:5" hidden="1" x14ac:dyDescent="0.25"/>
    <row r="53" spans="4:5" hidden="1" x14ac:dyDescent="0.25"/>
    <row r="54" spans="4:5" hidden="1" x14ac:dyDescent="0.25"/>
    <row r="55" spans="4:5" hidden="1" x14ac:dyDescent="0.25">
      <c r="D55">
        <v>2</v>
      </c>
      <c r="E55">
        <v>0</v>
      </c>
    </row>
    <row r="56" spans="4:5" hidden="1" x14ac:dyDescent="0.25"/>
    <row r="57" spans="4:5" hidden="1" x14ac:dyDescent="0.25"/>
    <row r="58" spans="4:5" hidden="1" x14ac:dyDescent="0.25"/>
    <row r="59" spans="4:5" hidden="1" x14ac:dyDescent="0.25">
      <c r="D59">
        <v>4</v>
      </c>
      <c r="E59">
        <v>2</v>
      </c>
    </row>
    <row r="60" spans="4:5" hidden="1" x14ac:dyDescent="0.25"/>
    <row r="61" spans="4:5" hidden="1" x14ac:dyDescent="0.25"/>
    <row r="62" spans="4:5" hidden="1" x14ac:dyDescent="0.25"/>
    <row r="63" spans="4:5" hidden="1" x14ac:dyDescent="0.25">
      <c r="D63">
        <v>1</v>
      </c>
      <c r="E63">
        <v>8</v>
      </c>
    </row>
    <row r="64" spans="4:5" hidden="1" x14ac:dyDescent="0.25"/>
    <row r="65" spans="4:5" hidden="1" x14ac:dyDescent="0.25"/>
    <row r="66" spans="4:5" hidden="1" x14ac:dyDescent="0.25"/>
    <row r="67" spans="4:5" hidden="1" x14ac:dyDescent="0.25">
      <c r="D67">
        <v>1</v>
      </c>
      <c r="E67">
        <v>8</v>
      </c>
    </row>
    <row r="68" spans="4:5" hidden="1" x14ac:dyDescent="0.25"/>
    <row r="69" spans="4:5" hidden="1" x14ac:dyDescent="0.25"/>
    <row r="70" spans="4:5" hidden="1" x14ac:dyDescent="0.25"/>
    <row r="71" spans="4:5" hidden="1" x14ac:dyDescent="0.25">
      <c r="D71">
        <v>3</v>
      </c>
      <c r="E71">
        <v>4</v>
      </c>
    </row>
    <row r="72" spans="4:5" hidden="1" x14ac:dyDescent="0.25"/>
    <row r="73" spans="4:5" hidden="1" x14ac:dyDescent="0.25"/>
    <row r="74" spans="4:5" hidden="1" x14ac:dyDescent="0.25"/>
    <row r="75" spans="4:5" hidden="1" x14ac:dyDescent="0.25">
      <c r="D75">
        <v>3</v>
      </c>
      <c r="E75">
        <v>5</v>
      </c>
    </row>
    <row r="76" spans="4:5" hidden="1" x14ac:dyDescent="0.25"/>
    <row r="77" spans="4:5" hidden="1" x14ac:dyDescent="0.25"/>
    <row r="78" spans="4:5" hidden="1" x14ac:dyDescent="0.25"/>
    <row r="79" spans="4:5" hidden="1" x14ac:dyDescent="0.25">
      <c r="D79">
        <v>5</v>
      </c>
      <c r="E79">
        <v>1</v>
      </c>
    </row>
    <row r="80" spans="4:5" hidden="1" x14ac:dyDescent="0.25"/>
    <row r="81" spans="4:5" hidden="1" x14ac:dyDescent="0.25"/>
    <row r="82" spans="4:5" hidden="1" x14ac:dyDescent="0.25"/>
    <row r="83" spans="4:5" hidden="1" x14ac:dyDescent="0.25">
      <c r="D83">
        <v>1</v>
      </c>
      <c r="E83">
        <v>2</v>
      </c>
    </row>
    <row r="84" spans="4:5" hidden="1" x14ac:dyDescent="0.25"/>
    <row r="85" spans="4:5" hidden="1" x14ac:dyDescent="0.25"/>
    <row r="86" spans="4:5" hidden="1" x14ac:dyDescent="0.25"/>
    <row r="87" spans="4:5" hidden="1" x14ac:dyDescent="0.25">
      <c r="D87">
        <v>6</v>
      </c>
      <c r="E87">
        <v>0</v>
      </c>
    </row>
    <row r="88" spans="4:5" hidden="1" x14ac:dyDescent="0.25"/>
    <row r="89" spans="4:5" hidden="1" x14ac:dyDescent="0.25"/>
    <row r="90" spans="4:5" hidden="1" x14ac:dyDescent="0.25"/>
    <row r="91" spans="4:5" hidden="1" x14ac:dyDescent="0.25">
      <c r="D91">
        <v>3</v>
      </c>
      <c r="E91">
        <v>2</v>
      </c>
    </row>
    <row r="92" spans="4:5" hidden="1" x14ac:dyDescent="0.25"/>
    <row r="93" spans="4:5" hidden="1" x14ac:dyDescent="0.25"/>
    <row r="94" spans="4:5" hidden="1" x14ac:dyDescent="0.25"/>
    <row r="95" spans="4:5" hidden="1" x14ac:dyDescent="0.25">
      <c r="D95">
        <v>4</v>
      </c>
      <c r="E95">
        <v>6</v>
      </c>
    </row>
    <row r="96" spans="4:5" hidden="1" x14ac:dyDescent="0.25"/>
    <row r="97" spans="4:5" hidden="1" x14ac:dyDescent="0.25"/>
    <row r="98" spans="4:5" hidden="1" x14ac:dyDescent="0.25"/>
    <row r="99" spans="4:5" hidden="1" x14ac:dyDescent="0.25">
      <c r="D99">
        <v>1</v>
      </c>
      <c r="E99">
        <v>3</v>
      </c>
    </row>
    <row r="100" spans="4:5" hidden="1" x14ac:dyDescent="0.25"/>
    <row r="101" spans="4:5" hidden="1" x14ac:dyDescent="0.25"/>
    <row r="102" spans="4:5" hidden="1" x14ac:dyDescent="0.25"/>
    <row r="103" spans="4:5" hidden="1" x14ac:dyDescent="0.25">
      <c r="D103">
        <v>3</v>
      </c>
      <c r="E103">
        <v>1</v>
      </c>
    </row>
    <row r="104" spans="4:5" hidden="1" x14ac:dyDescent="0.25"/>
    <row r="105" spans="4:5" hidden="1" x14ac:dyDescent="0.25"/>
    <row r="106" spans="4:5" hidden="1" x14ac:dyDescent="0.25"/>
    <row r="107" spans="4:5" hidden="1" x14ac:dyDescent="0.25">
      <c r="D107">
        <v>2</v>
      </c>
      <c r="E107">
        <v>0</v>
      </c>
    </row>
    <row r="108" spans="4:5" hidden="1" x14ac:dyDescent="0.25"/>
    <row r="109" spans="4:5" hidden="1" x14ac:dyDescent="0.25"/>
    <row r="110" spans="4:5" hidden="1" x14ac:dyDescent="0.25"/>
    <row r="111" spans="4:5" hidden="1" x14ac:dyDescent="0.25">
      <c r="D111">
        <v>1</v>
      </c>
      <c r="E111">
        <v>4</v>
      </c>
    </row>
    <row r="112" spans="4:5" hidden="1" x14ac:dyDescent="0.25"/>
    <row r="113" spans="4:5" hidden="1" x14ac:dyDescent="0.25"/>
    <row r="114" spans="4:5" hidden="1" x14ac:dyDescent="0.25"/>
    <row r="115" spans="4:5" hidden="1" x14ac:dyDescent="0.25">
      <c r="D115">
        <v>2</v>
      </c>
      <c r="E115">
        <v>0</v>
      </c>
    </row>
    <row r="116" spans="4:5" hidden="1" x14ac:dyDescent="0.25"/>
    <row r="117" spans="4:5" hidden="1" x14ac:dyDescent="0.25"/>
    <row r="118" spans="4:5" hidden="1" x14ac:dyDescent="0.25"/>
    <row r="119" spans="4:5" hidden="1" x14ac:dyDescent="0.25">
      <c r="D119">
        <v>3</v>
      </c>
      <c r="E119">
        <v>0</v>
      </c>
    </row>
    <row r="120" spans="4:5" hidden="1" x14ac:dyDescent="0.25"/>
    <row r="121" spans="4:5" hidden="1" x14ac:dyDescent="0.25"/>
    <row r="122" spans="4:5" hidden="1" x14ac:dyDescent="0.25"/>
    <row r="123" spans="4:5" hidden="1" x14ac:dyDescent="0.25">
      <c r="D123">
        <v>0</v>
      </c>
      <c r="E123">
        <v>1</v>
      </c>
    </row>
    <row r="124" spans="4:5" hidden="1" x14ac:dyDescent="0.25"/>
    <row r="125" spans="4:5" hidden="1" x14ac:dyDescent="0.25"/>
    <row r="126" spans="4:5" hidden="1" x14ac:dyDescent="0.25"/>
    <row r="127" spans="4:5" hidden="1" x14ac:dyDescent="0.25">
      <c r="D127">
        <v>3</v>
      </c>
      <c r="E127">
        <v>5</v>
      </c>
    </row>
    <row r="128" spans="4:5" hidden="1" x14ac:dyDescent="0.25"/>
    <row r="129" spans="4:5" hidden="1" x14ac:dyDescent="0.25"/>
    <row r="130" spans="4:5" hidden="1" x14ac:dyDescent="0.25"/>
    <row r="131" spans="4:5" hidden="1" x14ac:dyDescent="0.25">
      <c r="D131">
        <v>3</v>
      </c>
      <c r="E131">
        <v>3</v>
      </c>
    </row>
    <row r="132" spans="4:5" hidden="1" x14ac:dyDescent="0.25"/>
    <row r="133" spans="4:5" hidden="1" x14ac:dyDescent="0.25"/>
    <row r="134" spans="4:5" hidden="1" x14ac:dyDescent="0.25"/>
    <row r="135" spans="4:5" hidden="1" x14ac:dyDescent="0.25">
      <c r="D135">
        <v>0</v>
      </c>
      <c r="E135">
        <v>7</v>
      </c>
    </row>
    <row r="136" spans="4:5" hidden="1" x14ac:dyDescent="0.25"/>
    <row r="137" spans="4:5" hidden="1" x14ac:dyDescent="0.25"/>
    <row r="138" spans="4:5" hidden="1" x14ac:dyDescent="0.25"/>
    <row r="139" spans="4:5" hidden="1" x14ac:dyDescent="0.25"/>
    <row r="140" spans="4:5" hidden="1" x14ac:dyDescent="0.25">
      <c r="D140">
        <v>7</v>
      </c>
      <c r="E140">
        <v>0</v>
      </c>
    </row>
    <row r="141" spans="4:5" hidden="1" x14ac:dyDescent="0.25"/>
    <row r="142" spans="4:5" hidden="1" x14ac:dyDescent="0.25"/>
    <row r="143" spans="4:5" hidden="1" x14ac:dyDescent="0.25"/>
    <row r="144" spans="4:5" hidden="1" x14ac:dyDescent="0.25">
      <c r="D144">
        <v>2</v>
      </c>
      <c r="E144">
        <v>1</v>
      </c>
    </row>
    <row r="145" spans="4:5" hidden="1" x14ac:dyDescent="0.25"/>
    <row r="146" spans="4:5" hidden="1" x14ac:dyDescent="0.25"/>
    <row r="147" spans="4:5" hidden="1" x14ac:dyDescent="0.25"/>
    <row r="148" spans="4:5" hidden="1" x14ac:dyDescent="0.25">
      <c r="D148">
        <v>1</v>
      </c>
      <c r="E148">
        <v>0</v>
      </c>
    </row>
    <row r="149" spans="4:5" hidden="1" x14ac:dyDescent="0.25"/>
    <row r="150" spans="4:5" hidden="1" x14ac:dyDescent="0.25"/>
    <row r="151" spans="4:5" hidden="1" x14ac:dyDescent="0.25"/>
    <row r="152" spans="4:5" hidden="1" x14ac:dyDescent="0.25">
      <c r="D152">
        <v>0</v>
      </c>
      <c r="E152">
        <v>3</v>
      </c>
    </row>
    <row r="153" spans="4:5" hidden="1" x14ac:dyDescent="0.25"/>
    <row r="154" spans="4:5" hidden="1" x14ac:dyDescent="0.25"/>
    <row r="155" spans="4:5" hidden="1" x14ac:dyDescent="0.25"/>
    <row r="156" spans="4:5" hidden="1" x14ac:dyDescent="0.25">
      <c r="D156">
        <v>2</v>
      </c>
      <c r="E156">
        <v>0</v>
      </c>
    </row>
    <row r="157" spans="4:5" hidden="1" x14ac:dyDescent="0.25"/>
    <row r="158" spans="4:5" hidden="1" x14ac:dyDescent="0.25"/>
    <row r="159" spans="4:5" hidden="1" x14ac:dyDescent="0.25"/>
    <row r="160" spans="4:5" hidden="1" x14ac:dyDescent="0.25">
      <c r="D160">
        <v>3</v>
      </c>
      <c r="E160">
        <v>0</v>
      </c>
    </row>
    <row r="161" spans="4:5" hidden="1" x14ac:dyDescent="0.25"/>
    <row r="162" spans="4:5" hidden="1" x14ac:dyDescent="0.25"/>
    <row r="163" spans="4:5" hidden="1" x14ac:dyDescent="0.25"/>
    <row r="164" spans="4:5" hidden="1" x14ac:dyDescent="0.25">
      <c r="D164">
        <v>2</v>
      </c>
      <c r="E164">
        <v>0</v>
      </c>
    </row>
    <row r="165" spans="4:5" hidden="1" x14ac:dyDescent="0.25"/>
    <row r="166" spans="4:5" hidden="1" x14ac:dyDescent="0.25"/>
    <row r="167" spans="4:5" hidden="1" x14ac:dyDescent="0.25"/>
    <row r="168" spans="4:5" hidden="1" x14ac:dyDescent="0.25">
      <c r="D168">
        <v>4</v>
      </c>
      <c r="E168">
        <v>0</v>
      </c>
    </row>
    <row r="169" spans="4:5" hidden="1" x14ac:dyDescent="0.25"/>
    <row r="170" spans="4:5" hidden="1" x14ac:dyDescent="0.25"/>
    <row r="171" spans="4:5" hidden="1" x14ac:dyDescent="0.25"/>
    <row r="172" spans="4:5" hidden="1" x14ac:dyDescent="0.25">
      <c r="D172">
        <v>4</v>
      </c>
      <c r="E172">
        <v>0</v>
      </c>
    </row>
    <row r="173" spans="4:5" hidden="1" x14ac:dyDescent="0.25"/>
    <row r="174" spans="4:5" hidden="1" x14ac:dyDescent="0.25"/>
    <row r="175" spans="4:5" hidden="1" x14ac:dyDescent="0.25"/>
    <row r="176" spans="4:5" hidden="1" x14ac:dyDescent="0.25">
      <c r="D176">
        <v>6</v>
      </c>
      <c r="E176">
        <v>0</v>
      </c>
    </row>
    <row r="177" spans="4:5" hidden="1" x14ac:dyDescent="0.25"/>
    <row r="178" spans="4:5" hidden="1" x14ac:dyDescent="0.25"/>
    <row r="179" spans="4:5" hidden="1" x14ac:dyDescent="0.25"/>
    <row r="180" spans="4:5" hidden="1" x14ac:dyDescent="0.25">
      <c r="D180">
        <v>6</v>
      </c>
      <c r="E180">
        <v>0</v>
      </c>
    </row>
    <row r="181" spans="4:5" hidden="1" x14ac:dyDescent="0.25"/>
    <row r="182" spans="4:5" hidden="1" x14ac:dyDescent="0.25"/>
    <row r="183" spans="4:5" hidden="1" x14ac:dyDescent="0.25"/>
    <row r="184" spans="4:5" hidden="1" x14ac:dyDescent="0.25">
      <c r="D184">
        <v>1</v>
      </c>
      <c r="E184">
        <v>1</v>
      </c>
    </row>
    <row r="185" spans="4:5" hidden="1" x14ac:dyDescent="0.25"/>
    <row r="186" spans="4:5" hidden="1" x14ac:dyDescent="0.25"/>
    <row r="187" spans="4:5" hidden="1" x14ac:dyDescent="0.25"/>
    <row r="188" spans="4:5" hidden="1" x14ac:dyDescent="0.25">
      <c r="D188">
        <v>2</v>
      </c>
      <c r="E188">
        <v>1</v>
      </c>
    </row>
    <row r="189" spans="4:5" hidden="1" x14ac:dyDescent="0.25"/>
    <row r="190" spans="4:5" hidden="1" x14ac:dyDescent="0.25"/>
    <row r="191" spans="4:5" hidden="1" x14ac:dyDescent="0.25"/>
    <row r="192" spans="4:5" hidden="1" x14ac:dyDescent="0.25">
      <c r="D192">
        <v>3</v>
      </c>
      <c r="E192">
        <v>2</v>
      </c>
    </row>
    <row r="193" spans="4:5" hidden="1" x14ac:dyDescent="0.25"/>
    <row r="194" spans="4:5" hidden="1" x14ac:dyDescent="0.25"/>
    <row r="195" spans="4:5" hidden="1" x14ac:dyDescent="0.25"/>
    <row r="196" spans="4:5" hidden="1" x14ac:dyDescent="0.25">
      <c r="D196">
        <v>5</v>
      </c>
      <c r="E196">
        <v>5</v>
      </c>
    </row>
    <row r="197" spans="4:5" hidden="1" x14ac:dyDescent="0.25"/>
    <row r="198" spans="4:5" hidden="1" x14ac:dyDescent="0.25"/>
    <row r="199" spans="4:5" hidden="1" x14ac:dyDescent="0.25"/>
    <row r="200" spans="4:5" hidden="1" x14ac:dyDescent="0.25">
      <c r="D200">
        <v>4</v>
      </c>
      <c r="E200">
        <v>3</v>
      </c>
    </row>
    <row r="201" spans="4:5" hidden="1" x14ac:dyDescent="0.25"/>
    <row r="202" spans="4:5" hidden="1" x14ac:dyDescent="0.25"/>
    <row r="203" spans="4:5" hidden="1" x14ac:dyDescent="0.25"/>
    <row r="204" spans="4:5" hidden="1" x14ac:dyDescent="0.25">
      <c r="D204">
        <v>0</v>
      </c>
      <c r="E204">
        <v>3</v>
      </c>
    </row>
    <row r="205" spans="4:5" hidden="1" x14ac:dyDescent="0.25"/>
    <row r="206" spans="4:5" hidden="1" x14ac:dyDescent="0.25"/>
    <row r="207" spans="4:5" hidden="1" x14ac:dyDescent="0.25"/>
    <row r="208" spans="4:5" hidden="1" x14ac:dyDescent="0.25">
      <c r="D208">
        <v>1</v>
      </c>
      <c r="E208">
        <v>1</v>
      </c>
    </row>
    <row r="209" spans="4:5" hidden="1" x14ac:dyDescent="0.25"/>
    <row r="210" spans="4:5" hidden="1" x14ac:dyDescent="0.25"/>
    <row r="211" spans="4:5" hidden="1" x14ac:dyDescent="0.25"/>
    <row r="212" spans="4:5" hidden="1" x14ac:dyDescent="0.25">
      <c r="D212">
        <v>0</v>
      </c>
      <c r="E212">
        <v>0</v>
      </c>
    </row>
    <row r="213" spans="4:5" hidden="1" x14ac:dyDescent="0.25"/>
    <row r="214" spans="4:5" hidden="1" x14ac:dyDescent="0.25"/>
    <row r="215" spans="4:5" hidden="1" x14ac:dyDescent="0.25"/>
    <row r="216" spans="4:5" hidden="1" x14ac:dyDescent="0.25">
      <c r="D216">
        <v>2</v>
      </c>
      <c r="E216">
        <v>6</v>
      </c>
    </row>
    <row r="217" spans="4:5" hidden="1" x14ac:dyDescent="0.25"/>
    <row r="218" spans="4:5" hidden="1" x14ac:dyDescent="0.25"/>
    <row r="219" spans="4:5" hidden="1" x14ac:dyDescent="0.25"/>
    <row r="220" spans="4:5" hidden="1" x14ac:dyDescent="0.25">
      <c r="D220">
        <v>1</v>
      </c>
      <c r="E220">
        <v>7</v>
      </c>
    </row>
    <row r="221" spans="4:5" hidden="1" x14ac:dyDescent="0.25"/>
    <row r="222" spans="4:5" hidden="1" x14ac:dyDescent="0.25"/>
    <row r="223" spans="4:5" hidden="1" x14ac:dyDescent="0.25"/>
    <row r="224" spans="4:5" hidden="1" x14ac:dyDescent="0.25">
      <c r="D224">
        <v>3</v>
      </c>
      <c r="E224">
        <v>1</v>
      </c>
    </row>
    <row r="225" spans="4:5" hidden="1" x14ac:dyDescent="0.25"/>
    <row r="226" spans="4:5" hidden="1" x14ac:dyDescent="0.25"/>
    <row r="227" spans="4:5" hidden="1" x14ac:dyDescent="0.25"/>
    <row r="228" spans="4:5" hidden="1" x14ac:dyDescent="0.25">
      <c r="D228">
        <v>6</v>
      </c>
      <c r="E228">
        <v>0</v>
      </c>
    </row>
    <row r="229" spans="4:5" hidden="1" x14ac:dyDescent="0.25"/>
    <row r="230" spans="4:5" hidden="1" x14ac:dyDescent="0.25"/>
    <row r="231" spans="4:5" hidden="1" x14ac:dyDescent="0.25"/>
    <row r="232" spans="4:5" hidden="1" x14ac:dyDescent="0.25"/>
    <row r="233" spans="4:5" hidden="1" x14ac:dyDescent="0.25">
      <c r="D233">
        <v>3</v>
      </c>
      <c r="E233">
        <v>1</v>
      </c>
    </row>
    <row r="234" spans="4:5" hidden="1" x14ac:dyDescent="0.25"/>
    <row r="235" spans="4:5" hidden="1" x14ac:dyDescent="0.25"/>
    <row r="236" spans="4:5" hidden="1" x14ac:dyDescent="0.25"/>
    <row r="237" spans="4:5" hidden="1" x14ac:dyDescent="0.25">
      <c r="D237">
        <v>3</v>
      </c>
      <c r="E237">
        <v>1</v>
      </c>
    </row>
    <row r="238" spans="4:5" hidden="1" x14ac:dyDescent="0.25"/>
    <row r="239" spans="4:5" hidden="1" x14ac:dyDescent="0.25"/>
    <row r="240" spans="4:5" hidden="1" x14ac:dyDescent="0.25"/>
    <row r="241" spans="4:5" hidden="1" x14ac:dyDescent="0.25">
      <c r="D241">
        <v>1</v>
      </c>
      <c r="E241">
        <v>2</v>
      </c>
    </row>
    <row r="242" spans="4:5" hidden="1" x14ac:dyDescent="0.25"/>
    <row r="243" spans="4:5" hidden="1" x14ac:dyDescent="0.25"/>
    <row r="244" spans="4:5" hidden="1" x14ac:dyDescent="0.25"/>
    <row r="245" spans="4:5" hidden="1" x14ac:dyDescent="0.25">
      <c r="D245">
        <v>3</v>
      </c>
      <c r="E245">
        <v>1</v>
      </c>
    </row>
    <row r="246" spans="4:5" hidden="1" x14ac:dyDescent="0.25"/>
    <row r="247" spans="4:5" hidden="1" x14ac:dyDescent="0.25"/>
    <row r="248" spans="4:5" hidden="1" x14ac:dyDescent="0.25"/>
    <row r="249" spans="4:5" hidden="1" x14ac:dyDescent="0.25">
      <c r="D249">
        <v>2</v>
      </c>
      <c r="E249">
        <v>2</v>
      </c>
    </row>
    <row r="250" spans="4:5" hidden="1" x14ac:dyDescent="0.25"/>
    <row r="251" spans="4:5" hidden="1" x14ac:dyDescent="0.25"/>
    <row r="252" spans="4:5" hidden="1" x14ac:dyDescent="0.25"/>
    <row r="253" spans="4:5" hidden="1" x14ac:dyDescent="0.25">
      <c r="D253">
        <v>1</v>
      </c>
      <c r="E253">
        <v>6</v>
      </c>
    </row>
    <row r="254" spans="4:5" hidden="1" x14ac:dyDescent="0.25"/>
    <row r="255" spans="4:5" hidden="1" x14ac:dyDescent="0.25"/>
    <row r="256" spans="4:5" hidden="1" x14ac:dyDescent="0.25"/>
    <row r="257" spans="4:5" hidden="1" x14ac:dyDescent="0.25">
      <c r="D257">
        <v>6</v>
      </c>
      <c r="E257">
        <v>0</v>
      </c>
    </row>
    <row r="258" spans="4:5" hidden="1" x14ac:dyDescent="0.25"/>
    <row r="259" spans="4:5" hidden="1" x14ac:dyDescent="0.25"/>
    <row r="260" spans="4:5" hidden="1" x14ac:dyDescent="0.25"/>
    <row r="261" spans="4:5" hidden="1" x14ac:dyDescent="0.25">
      <c r="D261">
        <v>3</v>
      </c>
      <c r="E261">
        <v>0</v>
      </c>
    </row>
    <row r="262" spans="4:5" hidden="1" x14ac:dyDescent="0.25"/>
    <row r="263" spans="4:5" hidden="1" x14ac:dyDescent="0.25"/>
    <row r="264" spans="4:5" hidden="1" x14ac:dyDescent="0.25"/>
    <row r="265" spans="4:5" hidden="1" x14ac:dyDescent="0.25">
      <c r="D265">
        <v>1</v>
      </c>
      <c r="E265">
        <v>2</v>
      </c>
    </row>
    <row r="266" spans="4:5" hidden="1" x14ac:dyDescent="0.25"/>
    <row r="267" spans="4:5" hidden="1" x14ac:dyDescent="0.25"/>
    <row r="268" spans="4:5" hidden="1" x14ac:dyDescent="0.25"/>
    <row r="269" spans="4:5" hidden="1" x14ac:dyDescent="0.25">
      <c r="D269">
        <v>8</v>
      </c>
      <c r="E269">
        <v>0</v>
      </c>
    </row>
    <row r="270" spans="4:5" hidden="1" x14ac:dyDescent="0.25"/>
    <row r="271" spans="4:5" hidden="1" x14ac:dyDescent="0.25"/>
    <row r="272" spans="4:5" hidden="1" x14ac:dyDescent="0.25"/>
    <row r="273" spans="4:5" hidden="1" x14ac:dyDescent="0.25">
      <c r="D273">
        <v>1</v>
      </c>
      <c r="E273">
        <v>1</v>
      </c>
    </row>
    <row r="274" spans="4:5" hidden="1" x14ac:dyDescent="0.25"/>
    <row r="275" spans="4:5" hidden="1" x14ac:dyDescent="0.25"/>
    <row r="276" spans="4:5" hidden="1" x14ac:dyDescent="0.25"/>
    <row r="277" spans="4:5" hidden="1" x14ac:dyDescent="0.25">
      <c r="D277">
        <v>3</v>
      </c>
      <c r="E277">
        <v>4</v>
      </c>
    </row>
    <row r="278" spans="4:5" hidden="1" x14ac:dyDescent="0.25"/>
    <row r="279" spans="4:5" hidden="1" x14ac:dyDescent="0.25"/>
    <row r="280" spans="4:5" hidden="1" x14ac:dyDescent="0.25"/>
    <row r="281" spans="4:5" hidden="1" x14ac:dyDescent="0.25">
      <c r="D281">
        <v>0</v>
      </c>
      <c r="E281">
        <v>14</v>
      </c>
    </row>
    <row r="282" spans="4:5" hidden="1" x14ac:dyDescent="0.25"/>
    <row r="283" spans="4:5" hidden="1" x14ac:dyDescent="0.25"/>
    <row r="284" spans="4:5" hidden="1" x14ac:dyDescent="0.25"/>
    <row r="285" spans="4:5" hidden="1" x14ac:dyDescent="0.25">
      <c r="D285">
        <v>5</v>
      </c>
      <c r="E285">
        <v>1</v>
      </c>
    </row>
    <row r="286" spans="4:5" hidden="1" x14ac:dyDescent="0.25"/>
    <row r="287" spans="4:5" hidden="1" x14ac:dyDescent="0.25"/>
    <row r="288" spans="4:5" hidden="1" x14ac:dyDescent="0.25"/>
    <row r="289" spans="4:5" hidden="1" x14ac:dyDescent="0.25">
      <c r="D289">
        <v>3</v>
      </c>
      <c r="E289">
        <v>1</v>
      </c>
    </row>
    <row r="290" spans="4:5" hidden="1" x14ac:dyDescent="0.25"/>
    <row r="291" spans="4:5" hidden="1" x14ac:dyDescent="0.25"/>
    <row r="292" spans="4:5" hidden="1" x14ac:dyDescent="0.25"/>
    <row r="293" spans="4:5" hidden="1" x14ac:dyDescent="0.25">
      <c r="D293">
        <v>0</v>
      </c>
      <c r="E293">
        <v>6</v>
      </c>
    </row>
    <row r="294" spans="4:5" hidden="1" x14ac:dyDescent="0.25"/>
    <row r="295" spans="4:5" hidden="1" x14ac:dyDescent="0.25"/>
    <row r="296" spans="4:5" hidden="1" x14ac:dyDescent="0.25"/>
    <row r="297" spans="4:5" hidden="1" x14ac:dyDescent="0.25">
      <c r="D297">
        <v>1</v>
      </c>
      <c r="E297">
        <v>2</v>
      </c>
    </row>
    <row r="298" spans="4:5" hidden="1" x14ac:dyDescent="0.25"/>
    <row r="299" spans="4:5" hidden="1" x14ac:dyDescent="0.25"/>
    <row r="300" spans="4:5" hidden="1" x14ac:dyDescent="0.25"/>
    <row r="301" spans="4:5" hidden="1" x14ac:dyDescent="0.25">
      <c r="D301">
        <v>5</v>
      </c>
      <c r="E301">
        <v>0</v>
      </c>
    </row>
    <row r="302" spans="4:5" hidden="1" x14ac:dyDescent="0.25"/>
    <row r="303" spans="4:5" hidden="1" x14ac:dyDescent="0.25"/>
    <row r="304" spans="4:5" hidden="1" x14ac:dyDescent="0.25"/>
    <row r="305" spans="4:5" hidden="1" x14ac:dyDescent="0.25">
      <c r="D305">
        <v>6</v>
      </c>
      <c r="E305">
        <v>6</v>
      </c>
    </row>
    <row r="306" spans="4:5" hidden="1" x14ac:dyDescent="0.25"/>
    <row r="307" spans="4:5" hidden="1" x14ac:dyDescent="0.25"/>
    <row r="308" spans="4:5" hidden="1" x14ac:dyDescent="0.25"/>
    <row r="309" spans="4:5" hidden="1" x14ac:dyDescent="0.25"/>
    <row r="310" spans="4:5" hidden="1" x14ac:dyDescent="0.25">
      <c r="D310">
        <v>3</v>
      </c>
      <c r="E310">
        <v>1</v>
      </c>
    </row>
    <row r="311" spans="4:5" hidden="1" x14ac:dyDescent="0.25"/>
    <row r="312" spans="4:5" hidden="1" x14ac:dyDescent="0.25"/>
    <row r="313" spans="4:5" hidden="1" x14ac:dyDescent="0.25"/>
    <row r="314" spans="4:5" hidden="1" x14ac:dyDescent="0.25">
      <c r="D314">
        <v>4</v>
      </c>
      <c r="E314">
        <v>1</v>
      </c>
    </row>
    <row r="315" spans="4:5" hidden="1" x14ac:dyDescent="0.25"/>
    <row r="316" spans="4:5" hidden="1" x14ac:dyDescent="0.25"/>
    <row r="317" spans="4:5" hidden="1" x14ac:dyDescent="0.25"/>
    <row r="318" spans="4:5" hidden="1" x14ac:dyDescent="0.25">
      <c r="D318">
        <v>2</v>
      </c>
      <c r="E318">
        <v>3</v>
      </c>
    </row>
    <row r="319" spans="4:5" hidden="1" x14ac:dyDescent="0.25"/>
    <row r="320" spans="4:5" hidden="1" x14ac:dyDescent="0.25"/>
    <row r="321" spans="4:5" hidden="1" x14ac:dyDescent="0.25"/>
    <row r="322" spans="4:5" hidden="1" x14ac:dyDescent="0.25">
      <c r="D322">
        <v>3</v>
      </c>
      <c r="E322">
        <v>1</v>
      </c>
    </row>
    <row r="323" spans="4:5" hidden="1" x14ac:dyDescent="0.25"/>
    <row r="324" spans="4:5" hidden="1" x14ac:dyDescent="0.25"/>
    <row r="325" spans="4:5" hidden="1" x14ac:dyDescent="0.25"/>
    <row r="326" spans="4:5" hidden="1" x14ac:dyDescent="0.25">
      <c r="D326">
        <v>2</v>
      </c>
      <c r="E326">
        <v>7</v>
      </c>
    </row>
    <row r="327" spans="4:5" hidden="1" x14ac:dyDescent="0.25"/>
    <row r="328" spans="4:5" hidden="1" x14ac:dyDescent="0.25"/>
    <row r="329" spans="4:5" hidden="1" x14ac:dyDescent="0.25"/>
    <row r="330" spans="4:5" hidden="1" x14ac:dyDescent="0.25">
      <c r="D330">
        <v>5</v>
      </c>
      <c r="E330">
        <v>0</v>
      </c>
    </row>
    <row r="331" spans="4:5" hidden="1" x14ac:dyDescent="0.25"/>
    <row r="332" spans="4:5" hidden="1" x14ac:dyDescent="0.25"/>
    <row r="333" spans="4:5" hidden="1" x14ac:dyDescent="0.25"/>
    <row r="334" spans="4:5" hidden="1" x14ac:dyDescent="0.25">
      <c r="D334">
        <v>1</v>
      </c>
      <c r="E334">
        <v>4</v>
      </c>
    </row>
    <row r="335" spans="4:5" hidden="1" x14ac:dyDescent="0.25"/>
    <row r="336" spans="4:5" hidden="1" x14ac:dyDescent="0.25"/>
    <row r="337" spans="4:5" hidden="1" x14ac:dyDescent="0.25"/>
    <row r="338" spans="4:5" hidden="1" x14ac:dyDescent="0.25">
      <c r="D338">
        <v>4</v>
      </c>
      <c r="E338">
        <v>1</v>
      </c>
    </row>
    <row r="339" spans="4:5" hidden="1" x14ac:dyDescent="0.25"/>
    <row r="340" spans="4:5" hidden="1" x14ac:dyDescent="0.25"/>
    <row r="341" spans="4:5" hidden="1" x14ac:dyDescent="0.25"/>
    <row r="342" spans="4:5" hidden="1" x14ac:dyDescent="0.25">
      <c r="D342">
        <v>5</v>
      </c>
      <c r="E342">
        <v>3</v>
      </c>
    </row>
    <row r="343" spans="4:5" hidden="1" x14ac:dyDescent="0.25"/>
    <row r="344" spans="4:5" hidden="1" x14ac:dyDescent="0.25"/>
    <row r="345" spans="4:5" hidden="1" x14ac:dyDescent="0.25"/>
    <row r="346" spans="4:5" hidden="1" x14ac:dyDescent="0.25">
      <c r="D346">
        <v>4</v>
      </c>
      <c r="E346">
        <v>1</v>
      </c>
    </row>
    <row r="347" spans="4:5" hidden="1" x14ac:dyDescent="0.25"/>
    <row r="348" spans="4:5" hidden="1" x14ac:dyDescent="0.25"/>
    <row r="349" spans="4:5" hidden="1" x14ac:dyDescent="0.25"/>
    <row r="350" spans="4:5" hidden="1" x14ac:dyDescent="0.25">
      <c r="D350">
        <v>6</v>
      </c>
      <c r="E350">
        <v>0</v>
      </c>
    </row>
    <row r="351" spans="4:5" hidden="1" x14ac:dyDescent="0.25"/>
    <row r="352" spans="4:5" hidden="1" x14ac:dyDescent="0.25"/>
    <row r="353" spans="4:5" hidden="1" x14ac:dyDescent="0.25"/>
    <row r="354" spans="4:5" hidden="1" x14ac:dyDescent="0.25">
      <c r="D354">
        <v>0</v>
      </c>
      <c r="E354">
        <v>0</v>
      </c>
    </row>
    <row r="355" spans="4:5" hidden="1" x14ac:dyDescent="0.25"/>
    <row r="356" spans="4:5" hidden="1" x14ac:dyDescent="0.25"/>
    <row r="357" spans="4:5" hidden="1" x14ac:dyDescent="0.25"/>
    <row r="358" spans="4:5" hidden="1" x14ac:dyDescent="0.25">
      <c r="D358">
        <v>9</v>
      </c>
      <c r="E358">
        <v>0</v>
      </c>
    </row>
    <row r="359" spans="4:5" hidden="1" x14ac:dyDescent="0.25"/>
    <row r="360" spans="4:5" hidden="1" x14ac:dyDescent="0.25"/>
    <row r="361" spans="4:5" hidden="1" x14ac:dyDescent="0.25"/>
    <row r="362" spans="4:5" hidden="1" x14ac:dyDescent="0.25">
      <c r="D362">
        <v>0</v>
      </c>
      <c r="E362">
        <v>3</v>
      </c>
    </row>
    <row r="363" spans="4:5" hidden="1" x14ac:dyDescent="0.25"/>
    <row r="364" spans="4:5" hidden="1" x14ac:dyDescent="0.25"/>
    <row r="365" spans="4:5" hidden="1" x14ac:dyDescent="0.25"/>
    <row r="366" spans="4:5" hidden="1" x14ac:dyDescent="0.25">
      <c r="D366">
        <v>0</v>
      </c>
      <c r="E366">
        <v>5</v>
      </c>
    </row>
    <row r="367" spans="4:5" hidden="1" x14ac:dyDescent="0.25"/>
    <row r="368" spans="4:5" hidden="1" x14ac:dyDescent="0.25"/>
    <row r="369" spans="4:5" hidden="1" x14ac:dyDescent="0.25"/>
    <row r="370" spans="4:5" hidden="1" x14ac:dyDescent="0.25">
      <c r="D370">
        <v>1</v>
      </c>
      <c r="E370">
        <v>6</v>
      </c>
    </row>
    <row r="371" spans="4:5" hidden="1" x14ac:dyDescent="0.25"/>
    <row r="372" spans="4:5" hidden="1" x14ac:dyDescent="0.25"/>
    <row r="373" spans="4:5" hidden="1" x14ac:dyDescent="0.25"/>
    <row r="374" spans="4:5" hidden="1" x14ac:dyDescent="0.25">
      <c r="D374">
        <v>5</v>
      </c>
      <c r="E374">
        <v>2</v>
      </c>
    </row>
    <row r="375" spans="4:5" hidden="1" x14ac:dyDescent="0.25"/>
    <row r="376" spans="4:5" hidden="1" x14ac:dyDescent="0.25"/>
    <row r="377" spans="4:5" hidden="1" x14ac:dyDescent="0.25"/>
    <row r="378" spans="4:5" hidden="1" x14ac:dyDescent="0.25">
      <c r="D378">
        <v>2</v>
      </c>
      <c r="E378">
        <v>1</v>
      </c>
    </row>
    <row r="379" spans="4:5" hidden="1" x14ac:dyDescent="0.25"/>
    <row r="380" spans="4:5" hidden="1" x14ac:dyDescent="0.25"/>
    <row r="381" spans="4:5" hidden="1" x14ac:dyDescent="0.25"/>
    <row r="382" spans="4:5" hidden="1" x14ac:dyDescent="0.25">
      <c r="D382">
        <v>6</v>
      </c>
      <c r="E382">
        <v>1</v>
      </c>
    </row>
    <row r="383" spans="4:5" hidden="1" x14ac:dyDescent="0.25"/>
    <row r="384" spans="4:5" hidden="1" x14ac:dyDescent="0.25"/>
    <row r="385" spans="4:5" hidden="1" x14ac:dyDescent="0.25"/>
    <row r="386" spans="4:5" hidden="1" x14ac:dyDescent="0.25">
      <c r="D386">
        <v>3</v>
      </c>
      <c r="E386">
        <v>2</v>
      </c>
    </row>
    <row r="387" spans="4:5" hidden="1" x14ac:dyDescent="0.25"/>
    <row r="388" spans="4:5" hidden="1" x14ac:dyDescent="0.25"/>
    <row r="389" spans="4:5" hidden="1" x14ac:dyDescent="0.25"/>
    <row r="390" spans="4:5" hidden="1" x14ac:dyDescent="0.25">
      <c r="D390">
        <v>0</v>
      </c>
      <c r="E390">
        <v>8</v>
      </c>
    </row>
    <row r="391" spans="4:5" hidden="1" x14ac:dyDescent="0.25"/>
    <row r="392" spans="4:5" hidden="1" x14ac:dyDescent="0.25"/>
    <row r="393" spans="4:5" hidden="1" x14ac:dyDescent="0.25"/>
    <row r="394" spans="4:5" hidden="1" x14ac:dyDescent="0.25"/>
    <row r="395" spans="4:5" hidden="1" x14ac:dyDescent="0.25">
      <c r="D395">
        <v>1</v>
      </c>
      <c r="E395">
        <v>0</v>
      </c>
    </row>
    <row r="396" spans="4:5" hidden="1" x14ac:dyDescent="0.25"/>
    <row r="397" spans="4:5" hidden="1" x14ac:dyDescent="0.25"/>
    <row r="398" spans="4:5" hidden="1" x14ac:dyDescent="0.25"/>
    <row r="399" spans="4:5" hidden="1" x14ac:dyDescent="0.25">
      <c r="D399">
        <v>6</v>
      </c>
      <c r="E399">
        <v>2</v>
      </c>
    </row>
    <row r="400" spans="4:5" hidden="1" x14ac:dyDescent="0.25"/>
    <row r="401" spans="4:5" hidden="1" x14ac:dyDescent="0.25"/>
    <row r="402" spans="4:5" hidden="1" x14ac:dyDescent="0.25"/>
    <row r="403" spans="4:5" hidden="1" x14ac:dyDescent="0.25">
      <c r="D403">
        <v>6</v>
      </c>
      <c r="E403">
        <v>0</v>
      </c>
    </row>
    <row r="404" spans="4:5" hidden="1" x14ac:dyDescent="0.25"/>
    <row r="405" spans="4:5" hidden="1" x14ac:dyDescent="0.25"/>
    <row r="406" spans="4:5" hidden="1" x14ac:dyDescent="0.25"/>
    <row r="407" spans="4:5" hidden="1" x14ac:dyDescent="0.25">
      <c r="D407">
        <v>2</v>
      </c>
      <c r="E407">
        <v>1</v>
      </c>
    </row>
    <row r="408" spans="4:5" hidden="1" x14ac:dyDescent="0.25"/>
    <row r="409" spans="4:5" hidden="1" x14ac:dyDescent="0.25"/>
    <row r="410" spans="4:5" hidden="1" x14ac:dyDescent="0.25"/>
    <row r="411" spans="4:5" hidden="1" x14ac:dyDescent="0.25">
      <c r="D411">
        <v>3</v>
      </c>
      <c r="E411">
        <v>2</v>
      </c>
    </row>
    <row r="412" spans="4:5" hidden="1" x14ac:dyDescent="0.25"/>
    <row r="413" spans="4:5" hidden="1" x14ac:dyDescent="0.25"/>
    <row r="414" spans="4:5" hidden="1" x14ac:dyDescent="0.25"/>
    <row r="415" spans="4:5" hidden="1" x14ac:dyDescent="0.25">
      <c r="D415">
        <v>3</v>
      </c>
      <c r="E415">
        <v>1</v>
      </c>
    </row>
    <row r="416" spans="4:5" hidden="1" x14ac:dyDescent="0.25"/>
    <row r="417" spans="4:5" hidden="1" x14ac:dyDescent="0.25"/>
    <row r="418" spans="4:5" hidden="1" x14ac:dyDescent="0.25"/>
    <row r="419" spans="4:5" hidden="1" x14ac:dyDescent="0.25">
      <c r="D419">
        <v>1</v>
      </c>
      <c r="E419">
        <v>0</v>
      </c>
    </row>
    <row r="420" spans="4:5" hidden="1" x14ac:dyDescent="0.25"/>
    <row r="421" spans="4:5" hidden="1" x14ac:dyDescent="0.25"/>
    <row r="422" spans="4:5" hidden="1" x14ac:dyDescent="0.25"/>
    <row r="423" spans="4:5" hidden="1" x14ac:dyDescent="0.25">
      <c r="D423">
        <v>4</v>
      </c>
      <c r="E423">
        <v>1</v>
      </c>
    </row>
    <row r="424" spans="4:5" hidden="1" x14ac:dyDescent="0.25"/>
    <row r="425" spans="4:5" hidden="1" x14ac:dyDescent="0.25"/>
    <row r="426" spans="4:5" hidden="1" x14ac:dyDescent="0.25"/>
    <row r="427" spans="4:5" hidden="1" x14ac:dyDescent="0.25">
      <c r="D427">
        <v>1</v>
      </c>
      <c r="E427">
        <v>1</v>
      </c>
    </row>
    <row r="428" spans="4:5" hidden="1" x14ac:dyDescent="0.25"/>
    <row r="429" spans="4:5" hidden="1" x14ac:dyDescent="0.25"/>
    <row r="430" spans="4:5" hidden="1" x14ac:dyDescent="0.25"/>
    <row r="431" spans="4:5" hidden="1" x14ac:dyDescent="0.25">
      <c r="D431">
        <v>7</v>
      </c>
      <c r="E431">
        <v>0</v>
      </c>
    </row>
    <row r="432" spans="4:5" hidden="1" x14ac:dyDescent="0.25"/>
    <row r="433" spans="3:5" hidden="1" x14ac:dyDescent="0.25"/>
    <row r="434" spans="3:5" hidden="1" x14ac:dyDescent="0.25"/>
    <row r="435" spans="3:5" hidden="1" x14ac:dyDescent="0.25">
      <c r="D435">
        <v>2</v>
      </c>
      <c r="E435">
        <v>0</v>
      </c>
    </row>
    <row r="436" spans="3:5" hidden="1" x14ac:dyDescent="0.25"/>
    <row r="437" spans="3:5" hidden="1" x14ac:dyDescent="0.25"/>
    <row r="438" spans="3:5" hidden="1" x14ac:dyDescent="0.25"/>
    <row r="439" spans="3:5" hidden="1" x14ac:dyDescent="0.25">
      <c r="D439">
        <v>3</v>
      </c>
      <c r="E439">
        <v>2</v>
      </c>
    </row>
    <row r="440" spans="3:5" x14ac:dyDescent="0.25">
      <c r="C440" s="104" t="s">
        <v>954</v>
      </c>
      <c r="D440">
        <f>AVERAGE(D6:D439)</f>
        <v>3.0092592592592591</v>
      </c>
      <c r="E440">
        <f>AVERAGE(E6:E439)</f>
        <v>2.3703703703703702</v>
      </c>
    </row>
    <row r="441" spans="3:5" x14ac:dyDescent="0.25">
      <c r="C441" t="s">
        <v>955</v>
      </c>
      <c r="D441">
        <f>STDEV(D6:D439)</f>
        <v>2.2815610755581912</v>
      </c>
      <c r="E441">
        <f>STDEV(E6:E439)</f>
        <v>3.0650047417828352</v>
      </c>
    </row>
    <row r="442" spans="3:5" x14ac:dyDescent="0.25">
      <c r="C442" t="s">
        <v>956</v>
      </c>
      <c r="D442">
        <f>MIN(D6:D439)</f>
        <v>0</v>
      </c>
      <c r="E442">
        <f>MIN(E6:E439)</f>
        <v>0</v>
      </c>
    </row>
    <row r="443" spans="3:5" x14ac:dyDescent="0.25">
      <c r="C443" t="s">
        <v>957</v>
      </c>
      <c r="D443">
        <f>MAX(D6:D439)</f>
        <v>10</v>
      </c>
      <c r="E443">
        <f>MAX(E6:E439)</f>
        <v>16</v>
      </c>
    </row>
    <row r="452" spans="5:9" x14ac:dyDescent="0.25">
      <c r="F452" t="s">
        <v>954</v>
      </c>
      <c r="G452" t="s">
        <v>955</v>
      </c>
      <c r="H452" t="s">
        <v>956</v>
      </c>
      <c r="I452" t="s">
        <v>957</v>
      </c>
    </row>
    <row r="453" spans="5:9" x14ac:dyDescent="0.25">
      <c r="E453" t="s">
        <v>863</v>
      </c>
      <c r="F453" s="105">
        <v>3.0092592592592591</v>
      </c>
      <c r="G453" s="105">
        <v>2.2815610755581912</v>
      </c>
      <c r="H453">
        <v>0</v>
      </c>
      <c r="I453">
        <v>10</v>
      </c>
    </row>
    <row r="454" spans="5:9" x14ac:dyDescent="0.25">
      <c r="E454" t="s">
        <v>864</v>
      </c>
      <c r="F454" s="105">
        <v>2.3703703703703702</v>
      </c>
      <c r="G454" s="105">
        <v>3.0650047417828352</v>
      </c>
      <c r="H454">
        <v>0</v>
      </c>
      <c r="I454">
        <v>16</v>
      </c>
    </row>
  </sheetData>
  <autoFilter ref="D5:E5"/>
  <pageMargins left="0.7" right="0.7" top="0.75" bottom="0.75" header="0.3" footer="0.3"/>
  <pageSetup paperSize="9"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opLeftCell="A43" workbookViewId="0">
      <selection activeCell="I57" sqref="I57"/>
    </sheetView>
  </sheetViews>
  <sheetFormatPr defaultRowHeight="15" x14ac:dyDescent="0.25"/>
  <cols>
    <col min="1" max="1" width="19" bestFit="1" customWidth="1"/>
    <col min="5" max="5" width="9.42578125" customWidth="1"/>
    <col min="6" max="6" width="10.140625" bestFit="1" customWidth="1"/>
    <col min="7" max="7" width="9.140625" customWidth="1"/>
    <col min="20" max="20" width="11.140625" customWidth="1"/>
    <col min="21" max="21" width="10.7109375" customWidth="1"/>
    <col min="22" max="22" width="10.28515625" customWidth="1"/>
  </cols>
  <sheetData>
    <row r="1" spans="1:22" x14ac:dyDescent="0.25">
      <c r="B1" t="s">
        <v>981</v>
      </c>
    </row>
    <row r="2" spans="1:22" ht="15" customHeight="1" x14ac:dyDescent="0.25"/>
    <row r="3" spans="1:22" ht="15.75" thickBot="1" x14ac:dyDescent="0.3">
      <c r="A3" s="110"/>
      <c r="B3" s="413" t="s">
        <v>970</v>
      </c>
      <c r="C3" s="414"/>
      <c r="D3" s="413" t="s">
        <v>969</v>
      </c>
      <c r="E3" s="414"/>
      <c r="F3" s="413" t="s">
        <v>654</v>
      </c>
      <c r="G3" s="414"/>
    </row>
    <row r="4" spans="1:22" ht="15.75" thickBot="1" x14ac:dyDescent="0.3">
      <c r="A4" s="107" t="s">
        <v>971</v>
      </c>
      <c r="B4" s="108">
        <v>26</v>
      </c>
      <c r="C4" s="109">
        <v>0.29899999999999999</v>
      </c>
      <c r="D4" s="108">
        <v>23</v>
      </c>
      <c r="E4" s="109">
        <v>0.26400000000000001</v>
      </c>
      <c r="F4" s="108">
        <v>49</v>
      </c>
      <c r="G4" s="109">
        <v>0.56299999999999994</v>
      </c>
    </row>
    <row r="5" spans="1:22" ht="15.75" thickBot="1" x14ac:dyDescent="0.3">
      <c r="A5" s="107" t="s">
        <v>972</v>
      </c>
      <c r="B5" s="108">
        <v>21</v>
      </c>
      <c r="C5" s="109">
        <v>0.24099999999999999</v>
      </c>
      <c r="D5" s="108">
        <v>17</v>
      </c>
      <c r="E5" s="109">
        <v>0.19500000000000001</v>
      </c>
      <c r="F5" s="108">
        <v>38</v>
      </c>
      <c r="G5" s="109">
        <v>0.437</v>
      </c>
    </row>
    <row r="6" spans="1:22" ht="15.75" thickBot="1" x14ac:dyDescent="0.3">
      <c r="A6" s="107" t="s">
        <v>973</v>
      </c>
      <c r="B6" s="108">
        <v>47</v>
      </c>
      <c r="C6" s="109">
        <v>0.54</v>
      </c>
      <c r="D6" s="108">
        <v>40</v>
      </c>
      <c r="E6" s="109">
        <v>0.46</v>
      </c>
      <c r="F6" s="108">
        <v>87</v>
      </c>
      <c r="G6" s="109">
        <v>1</v>
      </c>
    </row>
    <row r="7" spans="1:22" ht="15.75" thickBot="1" x14ac:dyDescent="0.3">
      <c r="R7" s="413"/>
      <c r="S7" s="421"/>
      <c r="T7" s="415" t="s">
        <v>970</v>
      </c>
      <c r="U7" s="415" t="s">
        <v>969</v>
      </c>
      <c r="V7" s="415" t="s">
        <v>654</v>
      </c>
    </row>
    <row r="8" spans="1:22" ht="15.75" thickBot="1" x14ac:dyDescent="0.3">
      <c r="R8" s="414"/>
      <c r="S8" s="424"/>
      <c r="T8" s="416"/>
      <c r="U8" s="416"/>
      <c r="V8" s="416"/>
    </row>
    <row r="9" spans="1:22" ht="15.75" thickBot="1" x14ac:dyDescent="0.3">
      <c r="R9" s="431" t="s">
        <v>975</v>
      </c>
      <c r="S9" s="425" t="s">
        <v>554</v>
      </c>
      <c r="T9" s="112">
        <v>1</v>
      </c>
      <c r="U9" s="112">
        <v>0</v>
      </c>
      <c r="V9" s="112">
        <v>1</v>
      </c>
    </row>
    <row r="10" spans="1:22" ht="15.75" thickBot="1" x14ac:dyDescent="0.3">
      <c r="R10" s="432"/>
      <c r="S10" s="426"/>
      <c r="T10" s="113">
        <v>1.2E-2</v>
      </c>
      <c r="U10" s="113">
        <v>0</v>
      </c>
      <c r="V10" s="113">
        <v>1.2E-2</v>
      </c>
    </row>
    <row r="11" spans="1:22" ht="15.75" thickBot="1" x14ac:dyDescent="0.3">
      <c r="R11" s="432"/>
      <c r="S11" s="425" t="s">
        <v>555</v>
      </c>
      <c r="T11" s="112">
        <v>25</v>
      </c>
      <c r="U11" s="112">
        <v>20</v>
      </c>
      <c r="V11" s="112">
        <v>45</v>
      </c>
    </row>
    <row r="12" spans="1:22" ht="15.75" customHeight="1" thickBot="1" x14ac:dyDescent="0.3">
      <c r="A12" s="111"/>
      <c r="B12" s="430" t="s">
        <v>974</v>
      </c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111"/>
      <c r="R12" s="432"/>
      <c r="S12" s="426"/>
      <c r="T12" s="113">
        <v>0.28699999999999998</v>
      </c>
      <c r="U12" s="113">
        <v>0.23</v>
      </c>
      <c r="V12" s="113">
        <v>0.51700000000000002</v>
      </c>
    </row>
    <row r="13" spans="1:22" ht="15.75" thickBot="1" x14ac:dyDescent="0.3">
      <c r="A13" s="413"/>
      <c r="B13" s="414"/>
      <c r="C13" s="431" t="s">
        <v>975</v>
      </c>
      <c r="D13" s="432"/>
      <c r="E13" s="432"/>
      <c r="F13" s="432"/>
      <c r="G13" s="432"/>
      <c r="H13" s="432"/>
      <c r="I13" s="432"/>
      <c r="J13" s="432"/>
      <c r="K13" s="432"/>
      <c r="L13" s="433"/>
      <c r="M13" s="419" t="s">
        <v>654</v>
      </c>
      <c r="N13" s="420"/>
      <c r="O13" s="423"/>
      <c r="R13" s="432"/>
      <c r="S13" s="425" t="s">
        <v>556</v>
      </c>
      <c r="T13" s="112">
        <v>19</v>
      </c>
      <c r="U13" s="112">
        <v>17</v>
      </c>
      <c r="V13" s="112">
        <v>36</v>
      </c>
    </row>
    <row r="14" spans="1:22" ht="15.75" thickBot="1" x14ac:dyDescent="0.3">
      <c r="A14" s="421"/>
      <c r="B14" s="424"/>
      <c r="C14" s="425" t="s">
        <v>554</v>
      </c>
      <c r="D14" s="426"/>
      <c r="E14" s="425" t="s">
        <v>555</v>
      </c>
      <c r="F14" s="426"/>
      <c r="G14" s="425" t="s">
        <v>556</v>
      </c>
      <c r="H14" s="426"/>
      <c r="I14" s="425" t="s">
        <v>557</v>
      </c>
      <c r="J14" s="426"/>
      <c r="K14" s="425" t="s">
        <v>558</v>
      </c>
      <c r="L14" s="426"/>
      <c r="M14" s="421"/>
      <c r="N14" s="422"/>
      <c r="O14" s="424"/>
      <c r="R14" s="432"/>
      <c r="S14" s="426"/>
      <c r="T14" s="113">
        <v>0.218</v>
      </c>
      <c r="U14" s="113">
        <v>0.19500000000000001</v>
      </c>
      <c r="V14" s="113">
        <v>0.41399999999999998</v>
      </c>
    </row>
    <row r="15" spans="1:22" ht="15.75" thickBot="1" x14ac:dyDescent="0.3">
      <c r="A15" s="415" t="s">
        <v>969</v>
      </c>
      <c r="B15" s="416"/>
      <c r="C15" s="112">
        <v>0</v>
      </c>
      <c r="D15" s="113">
        <v>0</v>
      </c>
      <c r="E15" s="112">
        <v>20</v>
      </c>
      <c r="F15" s="113">
        <v>0.23</v>
      </c>
      <c r="G15" s="112">
        <v>17</v>
      </c>
      <c r="H15" s="113">
        <v>0.19500000000000001</v>
      </c>
      <c r="I15" s="112">
        <v>2</v>
      </c>
      <c r="J15" s="113">
        <v>2.3E-2</v>
      </c>
      <c r="K15" s="112">
        <v>1</v>
      </c>
      <c r="L15" s="113">
        <v>1.2E-2</v>
      </c>
      <c r="M15" s="114">
        <v>40</v>
      </c>
      <c r="N15" s="428">
        <v>0.46</v>
      </c>
      <c r="O15" s="429"/>
      <c r="R15" s="432"/>
      <c r="S15" s="425" t="s">
        <v>557</v>
      </c>
      <c r="T15" s="112">
        <v>2</v>
      </c>
      <c r="U15" s="112">
        <v>2</v>
      </c>
      <c r="V15" s="112">
        <v>4</v>
      </c>
    </row>
    <row r="16" spans="1:22" ht="15.75" thickBot="1" x14ac:dyDescent="0.3">
      <c r="A16" s="415" t="s">
        <v>970</v>
      </c>
      <c r="B16" s="416"/>
      <c r="C16" s="112">
        <v>1</v>
      </c>
      <c r="D16" s="113">
        <v>1.2E-2</v>
      </c>
      <c r="E16" s="112">
        <v>25</v>
      </c>
      <c r="F16" s="113">
        <v>0.28699999999999998</v>
      </c>
      <c r="G16" s="112">
        <v>19</v>
      </c>
      <c r="H16" s="113">
        <v>0.218</v>
      </c>
      <c r="I16" s="112">
        <v>2</v>
      </c>
      <c r="J16" s="113">
        <v>2.3E-2</v>
      </c>
      <c r="K16" s="112">
        <v>0</v>
      </c>
      <c r="L16" s="113">
        <v>0</v>
      </c>
      <c r="M16" s="114">
        <v>47</v>
      </c>
      <c r="N16" s="428">
        <v>0.54</v>
      </c>
      <c r="O16" s="429"/>
      <c r="R16" s="432"/>
      <c r="S16" s="426"/>
      <c r="T16" s="113">
        <v>2.3E-2</v>
      </c>
      <c r="U16" s="113">
        <v>2.3E-2</v>
      </c>
      <c r="V16" s="113">
        <v>4.5999999999999999E-2</v>
      </c>
    </row>
    <row r="17" spans="1:22" ht="15.75" thickBot="1" x14ac:dyDescent="0.3">
      <c r="A17" s="415" t="s">
        <v>654</v>
      </c>
      <c r="B17" s="416"/>
      <c r="C17" s="112">
        <v>1</v>
      </c>
      <c r="D17" s="113">
        <v>1.2E-2</v>
      </c>
      <c r="E17" s="112">
        <v>45</v>
      </c>
      <c r="F17" s="113">
        <v>0.51700000000000002</v>
      </c>
      <c r="G17" s="112">
        <v>36</v>
      </c>
      <c r="H17" s="113">
        <v>0.41399999999999998</v>
      </c>
      <c r="I17" s="112">
        <v>4</v>
      </c>
      <c r="J17" s="113">
        <v>4.5999999999999999E-2</v>
      </c>
      <c r="K17" s="112">
        <v>1</v>
      </c>
      <c r="L17" s="113">
        <v>1.2E-2</v>
      </c>
      <c r="M17" s="114">
        <v>87</v>
      </c>
      <c r="N17" s="428">
        <v>1</v>
      </c>
      <c r="O17" s="429"/>
      <c r="R17" s="432"/>
      <c r="S17" s="425" t="s">
        <v>558</v>
      </c>
      <c r="T17" s="112">
        <v>0</v>
      </c>
      <c r="U17" s="112">
        <v>1</v>
      </c>
      <c r="V17" s="112">
        <v>1</v>
      </c>
    </row>
    <row r="18" spans="1:22" ht="15.75" customHeight="1" thickBot="1" x14ac:dyDescent="0.3">
      <c r="R18" s="433"/>
      <c r="S18" s="426"/>
      <c r="T18" s="113">
        <v>0</v>
      </c>
      <c r="U18" s="113">
        <v>1.2E-2</v>
      </c>
      <c r="V18" s="113">
        <v>1.2E-2</v>
      </c>
    </row>
    <row r="19" spans="1:22" ht="15.75" customHeight="1" thickBot="1" x14ac:dyDescent="0.3">
      <c r="R19" s="419" t="s">
        <v>654</v>
      </c>
      <c r="S19" s="421"/>
      <c r="T19" s="114">
        <v>47</v>
      </c>
      <c r="U19" s="114">
        <v>40</v>
      </c>
      <c r="V19" s="114">
        <v>87</v>
      </c>
    </row>
    <row r="20" spans="1:22" ht="15.75" thickBot="1" x14ac:dyDescent="0.3">
      <c r="R20" s="420"/>
      <c r="S20" s="422"/>
      <c r="T20" s="428">
        <v>0.54</v>
      </c>
      <c r="U20" s="428">
        <v>0.46</v>
      </c>
      <c r="V20" s="428">
        <v>1</v>
      </c>
    </row>
    <row r="21" spans="1:22" ht="15.75" thickBot="1" x14ac:dyDescent="0.3">
      <c r="R21" s="423"/>
      <c r="S21" s="424"/>
      <c r="T21" s="429"/>
      <c r="U21" s="429"/>
      <c r="V21" s="429"/>
    </row>
    <row r="22" spans="1:22" ht="15.75" thickBot="1" x14ac:dyDescent="0.3">
      <c r="A22" s="115"/>
      <c r="B22" s="425" t="s">
        <v>970</v>
      </c>
      <c r="C22" s="426"/>
      <c r="D22" s="425" t="s">
        <v>969</v>
      </c>
      <c r="E22" s="426"/>
      <c r="F22" s="425" t="s">
        <v>654</v>
      </c>
      <c r="G22" s="426"/>
    </row>
    <row r="23" spans="1:22" ht="15.75" thickBot="1" x14ac:dyDescent="0.3">
      <c r="A23" s="107" t="s">
        <v>562</v>
      </c>
      <c r="B23" s="108">
        <v>41</v>
      </c>
      <c r="C23" s="109">
        <v>0.47099999999999997</v>
      </c>
      <c r="D23" s="108">
        <v>34</v>
      </c>
      <c r="E23" s="109">
        <v>0.39100000000000001</v>
      </c>
      <c r="F23" s="107">
        <v>75</v>
      </c>
      <c r="G23" s="109">
        <v>0.86199999999999999</v>
      </c>
    </row>
    <row r="24" spans="1:22" ht="15.75" thickBot="1" x14ac:dyDescent="0.3">
      <c r="A24" s="107" t="s">
        <v>561</v>
      </c>
      <c r="B24" s="108">
        <v>4</v>
      </c>
      <c r="C24" s="109">
        <v>4.5999999999999999E-2</v>
      </c>
      <c r="D24" s="108">
        <v>4</v>
      </c>
      <c r="E24" s="109">
        <v>4.5999999999999999E-2</v>
      </c>
      <c r="F24" s="107">
        <v>8</v>
      </c>
      <c r="G24" s="109">
        <v>9.1999999999999998E-2</v>
      </c>
    </row>
    <row r="25" spans="1:22" ht="15.75" thickBot="1" x14ac:dyDescent="0.3">
      <c r="A25" s="107" t="s">
        <v>309</v>
      </c>
      <c r="B25" s="108">
        <v>2</v>
      </c>
      <c r="C25" s="109">
        <v>2.3E-2</v>
      </c>
      <c r="D25" s="108">
        <v>2</v>
      </c>
      <c r="E25" s="109">
        <v>2.3E-2</v>
      </c>
      <c r="F25" s="107">
        <v>4</v>
      </c>
      <c r="G25" s="109">
        <v>4.5999999999999999E-2</v>
      </c>
    </row>
    <row r="26" spans="1:22" ht="15.75" thickBot="1" x14ac:dyDescent="0.3">
      <c r="A26" s="107" t="s">
        <v>973</v>
      </c>
      <c r="B26" s="108">
        <v>47</v>
      </c>
      <c r="C26" s="109">
        <v>0.54</v>
      </c>
      <c r="D26" s="108">
        <v>40</v>
      </c>
      <c r="E26" s="109">
        <v>0.46</v>
      </c>
      <c r="F26" s="107">
        <v>87</v>
      </c>
      <c r="G26" s="109">
        <v>1</v>
      </c>
    </row>
    <row r="28" spans="1:22" ht="15.75" thickBot="1" x14ac:dyDescent="0.3"/>
    <row r="29" spans="1:22" ht="15.75" thickBot="1" x14ac:dyDescent="0.3">
      <c r="A29" s="116"/>
      <c r="B29" s="425" t="s">
        <v>970</v>
      </c>
      <c r="C29" s="426"/>
      <c r="D29" s="425" t="s">
        <v>969</v>
      </c>
      <c r="E29" s="426"/>
      <c r="F29" s="425" t="s">
        <v>654</v>
      </c>
      <c r="G29" s="426"/>
    </row>
    <row r="30" spans="1:22" ht="15.75" thickBot="1" x14ac:dyDescent="0.3">
      <c r="A30" s="107" t="s">
        <v>563</v>
      </c>
      <c r="B30" s="108">
        <v>4</v>
      </c>
      <c r="C30" s="109">
        <v>4.5999999999999999E-2</v>
      </c>
      <c r="D30" s="108">
        <v>7</v>
      </c>
      <c r="E30" s="109">
        <v>0.08</v>
      </c>
      <c r="F30" s="107">
        <v>11</v>
      </c>
      <c r="G30" s="109">
        <v>0.126</v>
      </c>
    </row>
    <row r="31" spans="1:22" ht="15.75" thickBot="1" x14ac:dyDescent="0.3">
      <c r="A31" s="107" t="s">
        <v>564</v>
      </c>
      <c r="B31" s="108">
        <v>0</v>
      </c>
      <c r="C31" s="109">
        <v>0</v>
      </c>
      <c r="D31" s="108">
        <v>1</v>
      </c>
      <c r="E31" s="109">
        <v>1.0999999999999999E-2</v>
      </c>
      <c r="F31" s="107">
        <v>1</v>
      </c>
      <c r="G31" s="109">
        <v>1.0999999999999999E-2</v>
      </c>
    </row>
    <row r="32" spans="1:22" ht="15.75" thickBot="1" x14ac:dyDescent="0.3">
      <c r="A32" s="107" t="s">
        <v>976</v>
      </c>
      <c r="B32" s="108">
        <v>0</v>
      </c>
      <c r="C32" s="109">
        <v>0</v>
      </c>
      <c r="D32" s="108">
        <v>0</v>
      </c>
      <c r="E32" s="109">
        <v>0</v>
      </c>
      <c r="F32" s="107">
        <v>0</v>
      </c>
      <c r="G32" s="109">
        <v>0</v>
      </c>
    </row>
    <row r="33" spans="1:7" ht="15.75" thickBot="1" x14ac:dyDescent="0.3">
      <c r="A33" s="107" t="s">
        <v>561</v>
      </c>
      <c r="B33" s="108">
        <v>43</v>
      </c>
      <c r="C33" s="109">
        <v>0.49399999999999999</v>
      </c>
      <c r="D33" s="108">
        <v>32</v>
      </c>
      <c r="E33" s="109">
        <v>0.36799999999999999</v>
      </c>
      <c r="F33" s="107">
        <v>75</v>
      </c>
      <c r="G33" s="109">
        <v>0.86199999999999999</v>
      </c>
    </row>
    <row r="34" spans="1:7" ht="15.75" thickBot="1" x14ac:dyDescent="0.3">
      <c r="A34" s="107" t="s">
        <v>973</v>
      </c>
      <c r="B34" s="108">
        <v>47</v>
      </c>
      <c r="C34" s="109">
        <v>0.54</v>
      </c>
      <c r="D34" s="108">
        <v>40</v>
      </c>
      <c r="E34" s="109">
        <v>0.46</v>
      </c>
      <c r="F34" s="107">
        <v>87</v>
      </c>
      <c r="G34" s="109">
        <v>1</v>
      </c>
    </row>
    <row r="36" spans="1:7" ht="15.75" thickBot="1" x14ac:dyDescent="0.3"/>
    <row r="37" spans="1:7" ht="15.75" thickBot="1" x14ac:dyDescent="0.3">
      <c r="A37" s="116"/>
      <c r="B37" s="425" t="s">
        <v>970</v>
      </c>
      <c r="C37" s="426"/>
      <c r="D37" s="425" t="s">
        <v>969</v>
      </c>
      <c r="E37" s="426"/>
      <c r="F37" s="425" t="s">
        <v>654</v>
      </c>
      <c r="G37" s="426"/>
    </row>
    <row r="38" spans="1:7" ht="15.75" thickBot="1" x14ac:dyDescent="0.3">
      <c r="A38" s="107" t="s">
        <v>977</v>
      </c>
      <c r="B38" s="108">
        <v>21</v>
      </c>
      <c r="C38" s="109">
        <v>0.24099999999999999</v>
      </c>
      <c r="D38" s="108">
        <v>25</v>
      </c>
      <c r="E38" s="109">
        <v>0.28699999999999998</v>
      </c>
      <c r="F38" s="108">
        <v>46</v>
      </c>
      <c r="G38" s="109">
        <v>0.52900000000000003</v>
      </c>
    </row>
    <row r="39" spans="1:7" ht="15.75" thickBot="1" x14ac:dyDescent="0.3">
      <c r="A39" s="107" t="s">
        <v>978</v>
      </c>
      <c r="B39" s="108">
        <v>6</v>
      </c>
      <c r="C39" s="109">
        <v>6.9000000000000006E-2</v>
      </c>
      <c r="D39" s="108">
        <v>4</v>
      </c>
      <c r="E39" s="109">
        <v>4.5999999999999999E-2</v>
      </c>
      <c r="F39" s="108">
        <v>10</v>
      </c>
      <c r="G39" s="109">
        <v>0.115</v>
      </c>
    </row>
    <row r="40" spans="1:7" ht="15.75" thickBot="1" x14ac:dyDescent="0.3">
      <c r="A40" s="107" t="s">
        <v>979</v>
      </c>
      <c r="B40" s="108">
        <v>5</v>
      </c>
      <c r="C40" s="109">
        <v>5.7000000000000002E-2</v>
      </c>
      <c r="D40" s="108">
        <v>3</v>
      </c>
      <c r="E40" s="109">
        <v>3.4000000000000002E-2</v>
      </c>
      <c r="F40" s="108">
        <v>8</v>
      </c>
      <c r="G40" s="109">
        <v>9.1999999999999998E-2</v>
      </c>
    </row>
    <row r="41" spans="1:7" ht="15.75" thickBot="1" x14ac:dyDescent="0.3">
      <c r="A41" s="107" t="s">
        <v>980</v>
      </c>
      <c r="B41" s="108">
        <v>15</v>
      </c>
      <c r="C41" s="109">
        <v>0.17199999999999999</v>
      </c>
      <c r="D41" s="108">
        <v>8</v>
      </c>
      <c r="E41" s="109">
        <v>9.1999999999999998E-2</v>
      </c>
      <c r="F41" s="108">
        <v>23</v>
      </c>
      <c r="G41" s="109">
        <v>0.26400000000000001</v>
      </c>
    </row>
    <row r="42" spans="1:7" ht="15.75" thickBot="1" x14ac:dyDescent="0.3">
      <c r="A42" s="107" t="s">
        <v>973</v>
      </c>
      <c r="B42" s="108">
        <v>47</v>
      </c>
      <c r="C42" s="109">
        <v>0.54</v>
      </c>
      <c r="D42" s="108">
        <v>40</v>
      </c>
      <c r="E42" s="109">
        <v>0.46</v>
      </c>
      <c r="F42" s="108">
        <v>87</v>
      </c>
      <c r="G42" s="109">
        <v>1</v>
      </c>
    </row>
    <row r="44" spans="1:7" ht="15.75" customHeight="1" x14ac:dyDescent="0.25"/>
    <row r="46" spans="1:7" x14ac:dyDescent="0.25">
      <c r="A46" t="s">
        <v>982</v>
      </c>
    </row>
    <row r="47" spans="1:7" ht="15.75" thickBot="1" x14ac:dyDescent="0.3"/>
    <row r="48" spans="1:7" x14ac:dyDescent="0.25">
      <c r="A48" s="417"/>
      <c r="B48" s="419" t="s">
        <v>548</v>
      </c>
      <c r="C48" s="423"/>
      <c r="D48" s="419" t="s">
        <v>547</v>
      </c>
      <c r="E48" s="420"/>
      <c r="F48" s="427" t="s">
        <v>654</v>
      </c>
      <c r="G48" s="427"/>
    </row>
    <row r="49" spans="1:7" ht="15.75" thickBot="1" x14ac:dyDescent="0.3">
      <c r="A49" s="418"/>
      <c r="B49" s="421"/>
      <c r="C49" s="424"/>
      <c r="D49" s="421"/>
      <c r="E49" s="422"/>
      <c r="F49" s="427"/>
      <c r="G49" s="427"/>
    </row>
    <row r="50" spans="1:7" ht="43.5" thickBot="1" x14ac:dyDescent="0.3">
      <c r="A50" s="119" t="s">
        <v>655</v>
      </c>
      <c r="B50" s="108">
        <v>8</v>
      </c>
      <c r="C50" s="109">
        <v>0.14299999999999999</v>
      </c>
      <c r="D50" s="108">
        <v>15</v>
      </c>
      <c r="E50" s="136">
        <v>0.25900000000000001</v>
      </c>
      <c r="F50" s="92">
        <f>B50+D50</f>
        <v>23</v>
      </c>
      <c r="G50" s="139">
        <f>F50/$F$57</f>
        <v>0.20175438596491227</v>
      </c>
    </row>
    <row r="51" spans="1:7" ht="15.75" thickBot="1" x14ac:dyDescent="0.3">
      <c r="A51" s="119" t="s">
        <v>656</v>
      </c>
      <c r="B51" s="108">
        <v>7</v>
      </c>
      <c r="C51" s="109">
        <v>0.125</v>
      </c>
      <c r="D51" s="108">
        <v>3</v>
      </c>
      <c r="E51" s="136">
        <v>5.1999999999999998E-2</v>
      </c>
      <c r="F51" s="92">
        <f t="shared" ref="F51:F56" si="0">B51+D51</f>
        <v>10</v>
      </c>
      <c r="G51" s="139">
        <f t="shared" ref="G51:G57" si="1">F51/$F$57</f>
        <v>8.771929824561403E-2</v>
      </c>
    </row>
    <row r="52" spans="1:7" ht="15.75" customHeight="1" thickBot="1" x14ac:dyDescent="0.3">
      <c r="A52" s="119" t="s">
        <v>657</v>
      </c>
      <c r="B52" s="108">
        <v>3</v>
      </c>
      <c r="C52" s="109">
        <v>5.3999999999999999E-2</v>
      </c>
      <c r="D52" s="108">
        <v>6</v>
      </c>
      <c r="E52" s="136">
        <v>0.10299999999999999</v>
      </c>
      <c r="F52" s="92">
        <f t="shared" si="0"/>
        <v>9</v>
      </c>
      <c r="G52" s="139">
        <f t="shared" si="1"/>
        <v>7.8947368421052627E-2</v>
      </c>
    </row>
    <row r="53" spans="1:7" ht="29.25" thickBot="1" x14ac:dyDescent="0.3">
      <c r="A53" s="119" t="s">
        <v>658</v>
      </c>
      <c r="B53" s="108">
        <v>15</v>
      </c>
      <c r="C53" s="109">
        <v>0.26800000000000002</v>
      </c>
      <c r="D53" s="108">
        <v>17</v>
      </c>
      <c r="E53" s="136">
        <v>0.29299999999999998</v>
      </c>
      <c r="F53" s="92">
        <f t="shared" si="0"/>
        <v>32</v>
      </c>
      <c r="G53" s="139">
        <f t="shared" si="1"/>
        <v>0.2807017543859649</v>
      </c>
    </row>
    <row r="54" spans="1:7" ht="15.75" thickBot="1" x14ac:dyDescent="0.3">
      <c r="A54" s="119" t="s">
        <v>659</v>
      </c>
      <c r="B54" s="108">
        <v>6</v>
      </c>
      <c r="C54" s="109">
        <v>0.107</v>
      </c>
      <c r="D54" s="108">
        <v>6</v>
      </c>
      <c r="E54" s="136">
        <v>0.10299999999999999</v>
      </c>
      <c r="F54" s="92">
        <f t="shared" si="0"/>
        <v>12</v>
      </c>
      <c r="G54" s="139">
        <f t="shared" si="1"/>
        <v>0.10526315789473684</v>
      </c>
    </row>
    <row r="55" spans="1:7" ht="43.5" thickBot="1" x14ac:dyDescent="0.3">
      <c r="A55" s="119" t="s">
        <v>660</v>
      </c>
      <c r="B55" s="108">
        <v>13</v>
      </c>
      <c r="C55" s="109">
        <v>0.23200000000000001</v>
      </c>
      <c r="D55" s="108">
        <v>6</v>
      </c>
      <c r="E55" s="136">
        <v>0.10299999999999999</v>
      </c>
      <c r="F55" s="92">
        <f t="shared" si="0"/>
        <v>19</v>
      </c>
      <c r="G55" s="139">
        <f t="shared" si="1"/>
        <v>0.16666666666666666</v>
      </c>
    </row>
    <row r="56" spans="1:7" ht="29.25" thickBot="1" x14ac:dyDescent="0.3">
      <c r="A56" s="119" t="s">
        <v>661</v>
      </c>
      <c r="B56" s="108">
        <v>4</v>
      </c>
      <c r="C56" s="109">
        <v>7.0999999999999994E-2</v>
      </c>
      <c r="D56" s="108">
        <v>5</v>
      </c>
      <c r="E56" s="136">
        <v>8.5999999999999993E-2</v>
      </c>
      <c r="F56" s="92">
        <f t="shared" si="0"/>
        <v>9</v>
      </c>
      <c r="G56" s="139">
        <f t="shared" si="1"/>
        <v>7.8947368421052627E-2</v>
      </c>
    </row>
    <row r="57" spans="1:7" ht="15.75" thickBot="1" x14ac:dyDescent="0.3">
      <c r="A57" s="119" t="s">
        <v>654</v>
      </c>
      <c r="B57" s="108">
        <v>56</v>
      </c>
      <c r="C57" s="118">
        <v>1</v>
      </c>
      <c r="D57" s="108">
        <v>58</v>
      </c>
      <c r="E57" s="137">
        <v>1</v>
      </c>
      <c r="F57" s="92">
        <f>B57+D57</f>
        <v>114</v>
      </c>
      <c r="G57" s="139">
        <f t="shared" si="1"/>
        <v>1</v>
      </c>
    </row>
    <row r="61" spans="1:7" x14ac:dyDescent="0.25">
      <c r="A61" s="442"/>
      <c r="B61" s="443" t="s">
        <v>548</v>
      </c>
      <c r="C61" s="443"/>
      <c r="D61" s="443" t="s">
        <v>547</v>
      </c>
      <c r="E61" s="443"/>
      <c r="F61" s="434" t="s">
        <v>654</v>
      </c>
      <c r="G61" s="435"/>
    </row>
    <row r="62" spans="1:7" x14ac:dyDescent="0.25">
      <c r="A62" s="442"/>
      <c r="B62" s="443"/>
      <c r="C62" s="443"/>
      <c r="D62" s="443"/>
      <c r="E62" s="443"/>
      <c r="F62" s="436"/>
      <c r="G62" s="437"/>
    </row>
    <row r="63" spans="1:7" x14ac:dyDescent="0.25">
      <c r="A63" s="142" t="s">
        <v>665</v>
      </c>
      <c r="B63" s="142">
        <v>5</v>
      </c>
      <c r="C63" s="143">
        <v>0.17199999999999999</v>
      </c>
      <c r="D63" s="142">
        <v>6</v>
      </c>
      <c r="E63" s="143">
        <v>0.188</v>
      </c>
      <c r="F63" s="140">
        <f>B63+D63</f>
        <v>11</v>
      </c>
      <c r="G63" s="138">
        <f>F63/$F$69</f>
        <v>0.18032786885245902</v>
      </c>
    </row>
    <row r="64" spans="1:7" x14ac:dyDescent="0.25">
      <c r="A64" s="142" t="s">
        <v>669</v>
      </c>
      <c r="B64" s="142">
        <v>0</v>
      </c>
      <c r="C64" s="144">
        <v>0</v>
      </c>
      <c r="D64" s="142">
        <v>0</v>
      </c>
      <c r="E64" s="144">
        <v>0</v>
      </c>
      <c r="F64" s="140">
        <v>0</v>
      </c>
      <c r="G64" s="138">
        <f t="shared" ref="G64:G69" si="2">F64/$F$69</f>
        <v>0</v>
      </c>
    </row>
    <row r="65" spans="1:7" x14ac:dyDescent="0.25">
      <c r="A65" s="142" t="s">
        <v>666</v>
      </c>
      <c r="B65" s="142">
        <v>18</v>
      </c>
      <c r="C65" s="143">
        <v>0.621</v>
      </c>
      <c r="D65" s="142">
        <v>18</v>
      </c>
      <c r="E65" s="143">
        <v>0.56299999999999994</v>
      </c>
      <c r="F65" s="140">
        <f t="shared" ref="F65:F69" si="3">B65+D65</f>
        <v>36</v>
      </c>
      <c r="G65" s="138">
        <f t="shared" si="2"/>
        <v>0.5901639344262295</v>
      </c>
    </row>
    <row r="66" spans="1:7" x14ac:dyDescent="0.25">
      <c r="A66" s="142" t="s">
        <v>667</v>
      </c>
      <c r="B66" s="142">
        <v>2</v>
      </c>
      <c r="C66" s="143">
        <v>6.9000000000000006E-2</v>
      </c>
      <c r="D66" s="142">
        <v>3</v>
      </c>
      <c r="E66" s="143">
        <v>9.4E-2</v>
      </c>
      <c r="F66" s="140">
        <f t="shared" si="3"/>
        <v>5</v>
      </c>
      <c r="G66" s="138">
        <f t="shared" si="2"/>
        <v>8.1967213114754092E-2</v>
      </c>
    </row>
    <row r="67" spans="1:7" ht="28.5" x14ac:dyDescent="0.25">
      <c r="A67" s="142" t="s">
        <v>670</v>
      </c>
      <c r="B67" s="142">
        <v>2</v>
      </c>
      <c r="C67" s="143">
        <v>6.9000000000000006E-2</v>
      </c>
      <c r="D67" s="142">
        <v>1</v>
      </c>
      <c r="E67" s="143">
        <v>3.1E-2</v>
      </c>
      <c r="F67" s="140">
        <f t="shared" si="3"/>
        <v>3</v>
      </c>
      <c r="G67" s="138">
        <f t="shared" si="2"/>
        <v>4.9180327868852458E-2</v>
      </c>
    </row>
    <row r="68" spans="1:7" x14ac:dyDescent="0.25">
      <c r="A68" s="142" t="s">
        <v>668</v>
      </c>
      <c r="B68" s="142">
        <v>2</v>
      </c>
      <c r="C68" s="143">
        <v>6.9000000000000006E-2</v>
      </c>
      <c r="D68" s="142">
        <v>4</v>
      </c>
      <c r="E68" s="143">
        <v>0.125</v>
      </c>
      <c r="F68" s="140">
        <f t="shared" si="3"/>
        <v>6</v>
      </c>
      <c r="G68" s="138">
        <f t="shared" si="2"/>
        <v>9.8360655737704916E-2</v>
      </c>
    </row>
    <row r="69" spans="1:7" x14ac:dyDescent="0.25">
      <c r="A69" s="142" t="s">
        <v>654</v>
      </c>
      <c r="B69" s="142">
        <v>29</v>
      </c>
      <c r="C69" s="144">
        <v>1</v>
      </c>
      <c r="D69" s="142">
        <v>32</v>
      </c>
      <c r="E69" s="144">
        <v>1</v>
      </c>
      <c r="F69" s="140">
        <f t="shared" si="3"/>
        <v>61</v>
      </c>
      <c r="G69" s="138">
        <f t="shared" si="2"/>
        <v>1</v>
      </c>
    </row>
    <row r="71" spans="1:7" ht="15.75" thickBot="1" x14ac:dyDescent="0.3"/>
    <row r="72" spans="1:7" x14ac:dyDescent="0.25">
      <c r="A72" s="417"/>
      <c r="B72" s="419" t="s">
        <v>548</v>
      </c>
      <c r="C72" s="423"/>
      <c r="D72" s="419" t="s">
        <v>547</v>
      </c>
      <c r="E72" s="420"/>
      <c r="F72" s="438" t="s">
        <v>654</v>
      </c>
      <c r="G72" s="439"/>
    </row>
    <row r="73" spans="1:7" ht="15.75" thickBot="1" x14ac:dyDescent="0.3">
      <c r="A73" s="418"/>
      <c r="B73" s="421"/>
      <c r="C73" s="424"/>
      <c r="D73" s="421"/>
      <c r="E73" s="422"/>
      <c r="F73" s="440"/>
      <c r="G73" s="441"/>
    </row>
    <row r="74" spans="1:7" ht="15.75" thickBot="1" x14ac:dyDescent="0.3">
      <c r="A74" s="107" t="s">
        <v>581</v>
      </c>
      <c r="B74" s="108">
        <v>12</v>
      </c>
      <c r="C74" s="109">
        <v>0.5</v>
      </c>
      <c r="D74" s="108">
        <v>9</v>
      </c>
      <c r="E74" s="136">
        <v>0.5</v>
      </c>
      <c r="F74" s="141">
        <f>B74+D74</f>
        <v>21</v>
      </c>
      <c r="G74" s="138">
        <f>F74/$F$79</f>
        <v>0.5</v>
      </c>
    </row>
    <row r="75" spans="1:7" ht="15.75" thickBot="1" x14ac:dyDescent="0.3">
      <c r="A75" s="107" t="s">
        <v>582</v>
      </c>
      <c r="B75" s="108">
        <v>3</v>
      </c>
      <c r="C75" s="109">
        <v>0.125</v>
      </c>
      <c r="D75" s="108">
        <v>1</v>
      </c>
      <c r="E75" s="136">
        <v>5.6000000000000001E-2</v>
      </c>
      <c r="F75" s="141">
        <f t="shared" ref="F75:F79" si="4">B75+D75</f>
        <v>4</v>
      </c>
      <c r="G75" s="138">
        <f t="shared" ref="G75:G79" si="5">F75/$F$79</f>
        <v>9.5238095238095233E-2</v>
      </c>
    </row>
    <row r="76" spans="1:7" ht="15.75" thickBot="1" x14ac:dyDescent="0.3">
      <c r="A76" s="107" t="s">
        <v>583</v>
      </c>
      <c r="B76" s="108">
        <v>5</v>
      </c>
      <c r="C76" s="109">
        <v>0.20799999999999999</v>
      </c>
      <c r="D76" s="108">
        <v>7</v>
      </c>
      <c r="E76" s="136">
        <v>0.38900000000000001</v>
      </c>
      <c r="F76" s="141">
        <f t="shared" si="4"/>
        <v>12</v>
      </c>
      <c r="G76" s="138">
        <f t="shared" si="5"/>
        <v>0.2857142857142857</v>
      </c>
    </row>
    <row r="77" spans="1:7" ht="15.75" thickBot="1" x14ac:dyDescent="0.3">
      <c r="A77" s="107" t="s">
        <v>584</v>
      </c>
      <c r="B77" s="108">
        <v>1</v>
      </c>
      <c r="C77" s="109">
        <v>4.2000000000000003E-2</v>
      </c>
      <c r="D77" s="108">
        <v>0</v>
      </c>
      <c r="E77" s="137">
        <v>0</v>
      </c>
      <c r="F77" s="141">
        <f t="shared" si="4"/>
        <v>1</v>
      </c>
      <c r="G77" s="138">
        <f t="shared" si="5"/>
        <v>2.3809523809523808E-2</v>
      </c>
    </row>
    <row r="78" spans="1:7" ht="29.25" thickBot="1" x14ac:dyDescent="0.3">
      <c r="A78" s="107" t="s">
        <v>585</v>
      </c>
      <c r="B78" s="108">
        <v>3</v>
      </c>
      <c r="C78" s="109">
        <v>0.125</v>
      </c>
      <c r="D78" s="108">
        <v>1</v>
      </c>
      <c r="E78" s="136">
        <v>5.6000000000000001E-2</v>
      </c>
      <c r="F78" s="141">
        <f t="shared" si="4"/>
        <v>4</v>
      </c>
      <c r="G78" s="138">
        <f t="shared" si="5"/>
        <v>9.5238095238095233E-2</v>
      </c>
    </row>
    <row r="79" spans="1:7" ht="15.75" thickBot="1" x14ac:dyDescent="0.3">
      <c r="A79" s="107" t="s">
        <v>654</v>
      </c>
      <c r="B79" s="108">
        <v>24</v>
      </c>
      <c r="C79" s="118">
        <v>1</v>
      </c>
      <c r="D79" s="108">
        <v>18</v>
      </c>
      <c r="E79" s="137">
        <v>1</v>
      </c>
      <c r="F79" s="141">
        <f t="shared" si="4"/>
        <v>42</v>
      </c>
      <c r="G79" s="138">
        <f t="shared" si="5"/>
        <v>1</v>
      </c>
    </row>
    <row r="81" spans="1:6" ht="15.75" thickBot="1" x14ac:dyDescent="0.3"/>
    <row r="82" spans="1:6" ht="29.25" thickBot="1" x14ac:dyDescent="0.3">
      <c r="A82" s="120" t="s">
        <v>983</v>
      </c>
      <c r="B82" s="117" t="s">
        <v>984</v>
      </c>
      <c r="C82" s="117" t="s">
        <v>985</v>
      </c>
      <c r="D82" s="117" t="s">
        <v>955</v>
      </c>
      <c r="E82" s="117" t="s">
        <v>986</v>
      </c>
      <c r="F82" s="117" t="s">
        <v>987</v>
      </c>
    </row>
    <row r="83" spans="1:6" ht="29.25" thickBot="1" x14ac:dyDescent="0.3">
      <c r="A83" s="121" t="s">
        <v>988</v>
      </c>
      <c r="B83" s="122">
        <v>105</v>
      </c>
      <c r="C83" s="122">
        <v>3.01</v>
      </c>
      <c r="D83" s="122">
        <v>2.2799999999999998</v>
      </c>
      <c r="E83" s="122">
        <v>0</v>
      </c>
      <c r="F83" s="122">
        <v>10</v>
      </c>
    </row>
    <row r="84" spans="1:6" ht="29.25" thickBot="1" x14ac:dyDescent="0.3">
      <c r="A84" s="121" t="s">
        <v>989</v>
      </c>
      <c r="B84" s="122">
        <v>105</v>
      </c>
      <c r="C84" s="122">
        <v>2.37</v>
      </c>
      <c r="D84" s="122">
        <v>3.07</v>
      </c>
      <c r="E84" s="122">
        <v>0</v>
      </c>
      <c r="F84" s="122">
        <v>16</v>
      </c>
    </row>
  </sheetData>
  <mergeCells count="53">
    <mergeCell ref="F61:G62"/>
    <mergeCell ref="F72:G73"/>
    <mergeCell ref="A61:A62"/>
    <mergeCell ref="D61:E62"/>
    <mergeCell ref="B61:C62"/>
    <mergeCell ref="A72:A73"/>
    <mergeCell ref="D72:E73"/>
    <mergeCell ref="B72:C73"/>
    <mergeCell ref="N17:O17"/>
    <mergeCell ref="V20:V21"/>
    <mergeCell ref="D37:E37"/>
    <mergeCell ref="B37:C37"/>
    <mergeCell ref="F22:G22"/>
    <mergeCell ref="F29:G29"/>
    <mergeCell ref="R19:S21"/>
    <mergeCell ref="U20:U21"/>
    <mergeCell ref="T20:T21"/>
    <mergeCell ref="D29:E29"/>
    <mergeCell ref="B29:C29"/>
    <mergeCell ref="D22:E22"/>
    <mergeCell ref="B22:C22"/>
    <mergeCell ref="V7:V8"/>
    <mergeCell ref="R9:R18"/>
    <mergeCell ref="S9:S10"/>
    <mergeCell ref="S11:S12"/>
    <mergeCell ref="S13:S14"/>
    <mergeCell ref="S15:S16"/>
    <mergeCell ref="S17:S18"/>
    <mergeCell ref="R7:S8"/>
    <mergeCell ref="U7:U8"/>
    <mergeCell ref="T7:T8"/>
    <mergeCell ref="N16:O16"/>
    <mergeCell ref="B12:N12"/>
    <mergeCell ref="A13:B14"/>
    <mergeCell ref="C13:L13"/>
    <mergeCell ref="M13:O14"/>
    <mergeCell ref="C14:D14"/>
    <mergeCell ref="E14:F14"/>
    <mergeCell ref="G14:H14"/>
    <mergeCell ref="I14:J14"/>
    <mergeCell ref="K14:L14"/>
    <mergeCell ref="A15:B15"/>
    <mergeCell ref="N15:O15"/>
    <mergeCell ref="B3:C3"/>
    <mergeCell ref="D3:E3"/>
    <mergeCell ref="F3:G3"/>
    <mergeCell ref="A16:B16"/>
    <mergeCell ref="A48:A49"/>
    <mergeCell ref="D48:E49"/>
    <mergeCell ref="B48:C49"/>
    <mergeCell ref="F37:G37"/>
    <mergeCell ref="A17:B17"/>
    <mergeCell ref="F48:G49"/>
  </mergeCells>
  <pageMargins left="0.7" right="0.7" top="0.75" bottom="0.75" header="0.3" footer="0.3"/>
  <pageSetup paperSize="9" orientation="portrait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Q9" sqref="Q9"/>
    </sheetView>
  </sheetViews>
  <sheetFormatPr defaultRowHeight="15" x14ac:dyDescent="0.25"/>
  <cols>
    <col min="1" max="1" width="11.85546875" customWidth="1"/>
    <col min="2" max="2" width="13.42578125" customWidth="1"/>
    <col min="3" max="3" width="11.42578125" customWidth="1"/>
    <col min="4" max="4" width="9.42578125" bestFit="1" customWidth="1"/>
  </cols>
  <sheetData>
    <row r="1" spans="1:12" ht="15.75" thickBot="1" x14ac:dyDescent="0.3"/>
    <row r="2" spans="1:12" x14ac:dyDescent="0.25">
      <c r="A2" s="130"/>
      <c r="B2" s="131"/>
    </row>
    <row r="3" spans="1:12" ht="15.75" thickBot="1" x14ac:dyDescent="0.3">
      <c r="A3" s="132"/>
      <c r="B3" s="133" t="s">
        <v>990</v>
      </c>
    </row>
    <row r="4" spans="1:12" ht="72" customHeight="1" thickBot="1" x14ac:dyDescent="0.3">
      <c r="A4" s="119" t="s">
        <v>655</v>
      </c>
      <c r="B4" s="108">
        <v>11.5</v>
      </c>
    </row>
    <row r="5" spans="1:12" ht="29.25" thickBot="1" x14ac:dyDescent="0.3">
      <c r="A5" s="119" t="s">
        <v>656</v>
      </c>
      <c r="B5" s="108">
        <v>5</v>
      </c>
    </row>
    <row r="6" spans="1:12" ht="29.25" thickBot="1" x14ac:dyDescent="0.3">
      <c r="A6" s="119" t="s">
        <v>657</v>
      </c>
      <c r="B6" s="108">
        <v>4.5</v>
      </c>
    </row>
    <row r="7" spans="1:12" ht="43.5" thickBot="1" x14ac:dyDescent="0.3">
      <c r="A7" s="119" t="s">
        <v>658</v>
      </c>
      <c r="B7" s="108">
        <v>16</v>
      </c>
    </row>
    <row r="8" spans="1:12" ht="29.25" thickBot="1" x14ac:dyDescent="0.3">
      <c r="A8" s="119" t="s">
        <v>659</v>
      </c>
      <c r="B8" s="108">
        <v>6</v>
      </c>
    </row>
    <row r="9" spans="1:12" ht="57.75" thickBot="1" x14ac:dyDescent="0.3">
      <c r="A9" s="119" t="s">
        <v>660</v>
      </c>
      <c r="B9" s="108">
        <v>9.5</v>
      </c>
    </row>
    <row r="10" spans="1:12" ht="43.5" thickBot="1" x14ac:dyDescent="0.3">
      <c r="A10" s="119" t="s">
        <v>661</v>
      </c>
      <c r="B10" s="108">
        <v>4.5</v>
      </c>
      <c r="L10" s="134"/>
    </row>
    <row r="11" spans="1:12" x14ac:dyDescent="0.25">
      <c r="L11" s="135"/>
    </row>
    <row r="13" spans="1:12" ht="15.75" thickBot="1" x14ac:dyDescent="0.3"/>
    <row r="14" spans="1:12" ht="15" customHeight="1" x14ac:dyDescent="0.25">
      <c r="A14" s="123"/>
      <c r="B14" s="126"/>
      <c r="C14" s="127"/>
      <c r="D14" s="126"/>
      <c r="E14" s="127"/>
    </row>
    <row r="15" spans="1:12" ht="15.75" thickBot="1" x14ac:dyDescent="0.3">
      <c r="A15" s="124"/>
      <c r="B15" s="128"/>
      <c r="C15" s="129"/>
      <c r="D15" s="128"/>
      <c r="E15" s="129"/>
    </row>
    <row r="16" spans="1:12" ht="29.25" thickBot="1" x14ac:dyDescent="0.3">
      <c r="A16" s="107" t="s">
        <v>665</v>
      </c>
      <c r="B16" s="108">
        <v>5.5</v>
      </c>
      <c r="C16" s="125"/>
      <c r="D16" s="108"/>
      <c r="E16" s="109"/>
    </row>
    <row r="17" spans="1:9" ht="29.25" thickBot="1" x14ac:dyDescent="0.3">
      <c r="A17" s="107" t="s">
        <v>669</v>
      </c>
      <c r="B17" s="108">
        <v>0</v>
      </c>
      <c r="C17" s="125"/>
      <c r="D17" s="108"/>
      <c r="E17" s="118"/>
    </row>
    <row r="18" spans="1:9" ht="15.75" thickBot="1" x14ac:dyDescent="0.3">
      <c r="A18" s="107" t="s">
        <v>666</v>
      </c>
      <c r="B18" s="108">
        <v>18</v>
      </c>
      <c r="C18" s="125"/>
      <c r="D18" s="108"/>
      <c r="E18" s="109"/>
    </row>
    <row r="19" spans="1:9" ht="29.25" thickBot="1" x14ac:dyDescent="0.3">
      <c r="A19" s="107" t="s">
        <v>667</v>
      </c>
      <c r="B19" s="108">
        <v>2.5</v>
      </c>
      <c r="C19" s="125"/>
      <c r="D19" s="108"/>
      <c r="E19" s="109"/>
    </row>
    <row r="20" spans="1:9" ht="29.25" thickBot="1" x14ac:dyDescent="0.3">
      <c r="A20" s="107" t="s">
        <v>670</v>
      </c>
      <c r="B20" s="108">
        <v>1.5</v>
      </c>
      <c r="C20" s="125"/>
      <c r="D20" s="108"/>
      <c r="E20" s="109"/>
    </row>
    <row r="21" spans="1:9" ht="15.75" thickBot="1" x14ac:dyDescent="0.3">
      <c r="A21" s="107" t="s">
        <v>668</v>
      </c>
      <c r="B21" s="108">
        <v>3</v>
      </c>
      <c r="C21" s="125"/>
      <c r="D21" s="108"/>
      <c r="E21" s="109"/>
    </row>
    <row r="25" spans="1:9" ht="15.75" thickBot="1" x14ac:dyDescent="0.3">
      <c r="I25" s="134"/>
    </row>
    <row r="26" spans="1:9" x14ac:dyDescent="0.25">
      <c r="A26" s="417"/>
      <c r="B26" s="419"/>
      <c r="C26" s="423"/>
      <c r="D26" s="419"/>
      <c r="E26" s="423"/>
    </row>
    <row r="27" spans="1:9" ht="15.75" thickBot="1" x14ac:dyDescent="0.3">
      <c r="A27" s="418"/>
      <c r="B27" s="421"/>
      <c r="C27" s="424"/>
      <c r="D27" s="421"/>
      <c r="E27" s="424"/>
    </row>
    <row r="28" spans="1:9" ht="15.75" thickBot="1" x14ac:dyDescent="0.3">
      <c r="A28" s="107" t="s">
        <v>581</v>
      </c>
      <c r="B28">
        <v>10.5</v>
      </c>
      <c r="C28" s="125"/>
      <c r="D28" s="108"/>
    </row>
    <row r="29" spans="1:9" ht="29.25" thickBot="1" x14ac:dyDescent="0.3">
      <c r="A29" s="107" t="s">
        <v>582</v>
      </c>
      <c r="B29">
        <v>2</v>
      </c>
      <c r="C29" s="125"/>
      <c r="D29" s="108"/>
    </row>
    <row r="30" spans="1:9" ht="29.25" thickBot="1" x14ac:dyDescent="0.3">
      <c r="A30" s="107" t="s">
        <v>583</v>
      </c>
      <c r="B30">
        <v>6</v>
      </c>
      <c r="C30" s="125"/>
      <c r="D30" s="108"/>
    </row>
    <row r="31" spans="1:9" ht="29.25" thickBot="1" x14ac:dyDescent="0.3">
      <c r="A31" s="107" t="s">
        <v>584</v>
      </c>
      <c r="B31">
        <v>0.5</v>
      </c>
      <c r="C31" s="125"/>
      <c r="D31" s="108"/>
    </row>
    <row r="32" spans="1:9" ht="43.5" thickBot="1" x14ac:dyDescent="0.3">
      <c r="A32" s="107" t="s">
        <v>585</v>
      </c>
      <c r="B32">
        <v>2</v>
      </c>
      <c r="C32" s="125"/>
      <c r="D32" s="108"/>
    </row>
  </sheetData>
  <mergeCells count="3">
    <mergeCell ref="A26:A27"/>
    <mergeCell ref="B26:C27"/>
    <mergeCell ref="D26:E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workbookViewId="0">
      <pane xSplit="1" ySplit="1" topLeftCell="AF91" activePane="bottomRight" state="frozen"/>
      <selection pane="topRight" activeCell="B1" sqref="B1"/>
      <selection pane="bottomLeft" activeCell="A2" sqref="A2"/>
      <selection pane="bottomRight" sqref="A1:AP109"/>
    </sheetView>
  </sheetViews>
  <sheetFormatPr defaultRowHeight="15" x14ac:dyDescent="0.25"/>
  <cols>
    <col min="17" max="24" width="9.140625" customWidth="1"/>
    <col min="45" max="45" width="18" bestFit="1" customWidth="1"/>
    <col min="46" max="46" width="17.7109375" bestFit="1" customWidth="1"/>
  </cols>
  <sheetData>
    <row r="1" spans="1:47" x14ac:dyDescent="0.25">
      <c r="A1" s="2" t="s">
        <v>521</v>
      </c>
      <c r="B1" s="2" t="s">
        <v>549</v>
      </c>
      <c r="C1" s="2" t="s">
        <v>553</v>
      </c>
      <c r="D1" s="2" t="s">
        <v>522</v>
      </c>
      <c r="E1" s="2" t="s">
        <v>523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 t="s">
        <v>524</v>
      </c>
      <c r="R1" s="2" t="s">
        <v>525</v>
      </c>
      <c r="S1" s="2" t="s">
        <v>526</v>
      </c>
      <c r="T1" s="2" t="s">
        <v>527</v>
      </c>
      <c r="U1" s="2" t="s">
        <v>528</v>
      </c>
      <c r="V1" s="2" t="s">
        <v>529</v>
      </c>
      <c r="W1" s="2" t="s">
        <v>530</v>
      </c>
      <c r="X1" s="2" t="s">
        <v>531</v>
      </c>
      <c r="Y1" s="2" t="s">
        <v>532</v>
      </c>
      <c r="Z1" s="2" t="s">
        <v>533</v>
      </c>
      <c r="AA1" s="2" t="s">
        <v>534</v>
      </c>
      <c r="AB1" s="2" t="s">
        <v>535</v>
      </c>
      <c r="AC1" s="2" t="s">
        <v>536</v>
      </c>
      <c r="AD1" s="2" t="s">
        <v>537</v>
      </c>
      <c r="AE1" s="2" t="s">
        <v>538</v>
      </c>
      <c r="AF1" s="2" t="s">
        <v>539</v>
      </c>
      <c r="AG1" s="2" t="s">
        <v>540</v>
      </c>
      <c r="AH1" s="2" t="s">
        <v>541</v>
      </c>
      <c r="AI1" s="2" t="s">
        <v>542</v>
      </c>
      <c r="AJ1" s="2" t="s">
        <v>543</v>
      </c>
      <c r="AK1" s="2" t="s">
        <v>544</v>
      </c>
      <c r="AL1" s="2">
        <v>18</v>
      </c>
      <c r="AM1" s="2">
        <v>19</v>
      </c>
      <c r="AN1" s="2">
        <v>20</v>
      </c>
      <c r="AO1" s="2">
        <v>21</v>
      </c>
      <c r="AP1" s="2">
        <v>22</v>
      </c>
      <c r="AQ1" s="1"/>
    </row>
    <row r="2" spans="1:47" x14ac:dyDescent="0.25">
      <c r="A2" s="2">
        <v>1</v>
      </c>
      <c r="B2" s="12" t="s">
        <v>547</v>
      </c>
      <c r="C2" s="12" t="s">
        <v>555</v>
      </c>
      <c r="D2" s="12">
        <v>1</v>
      </c>
      <c r="E2" s="12">
        <v>1</v>
      </c>
      <c r="F2" s="12">
        <v>2</v>
      </c>
      <c r="G2" s="12">
        <v>1</v>
      </c>
      <c r="H2" s="12">
        <v>2</v>
      </c>
      <c r="I2" s="12">
        <v>2</v>
      </c>
      <c r="J2" s="12">
        <v>4</v>
      </c>
      <c r="K2" s="12">
        <v>2</v>
      </c>
      <c r="L2" s="12">
        <v>5</v>
      </c>
      <c r="M2" s="12">
        <v>5</v>
      </c>
      <c r="N2" s="12">
        <v>2</v>
      </c>
      <c r="O2" s="12">
        <v>1</v>
      </c>
      <c r="P2" s="12">
        <v>2</v>
      </c>
      <c r="Q2" s="12">
        <v>1</v>
      </c>
      <c r="R2" s="12">
        <v>1</v>
      </c>
      <c r="S2" s="12">
        <v>1</v>
      </c>
      <c r="T2" s="12">
        <v>1</v>
      </c>
      <c r="U2" s="12">
        <v>1</v>
      </c>
      <c r="V2" s="12">
        <v>1</v>
      </c>
      <c r="W2" s="12">
        <v>1</v>
      </c>
      <c r="X2" s="12">
        <v>1</v>
      </c>
      <c r="Y2" s="12">
        <v>1</v>
      </c>
      <c r="Z2" s="12">
        <v>1</v>
      </c>
      <c r="AA2" s="12">
        <v>1</v>
      </c>
      <c r="AB2" s="12">
        <v>1</v>
      </c>
      <c r="AC2" s="12">
        <v>1</v>
      </c>
      <c r="AD2" s="12">
        <v>1</v>
      </c>
      <c r="AE2" s="12">
        <v>1</v>
      </c>
      <c r="AF2" s="12">
        <v>1</v>
      </c>
      <c r="AG2" s="12">
        <v>8</v>
      </c>
      <c r="AH2" s="12">
        <v>8</v>
      </c>
      <c r="AI2" s="12">
        <v>8</v>
      </c>
      <c r="AJ2" s="12">
        <v>8</v>
      </c>
      <c r="AK2" s="12">
        <v>8</v>
      </c>
      <c r="AL2" s="12">
        <v>3</v>
      </c>
      <c r="AM2" s="12">
        <v>3</v>
      </c>
      <c r="AN2" s="12">
        <v>1</v>
      </c>
      <c r="AO2" s="12">
        <v>3</v>
      </c>
      <c r="AP2" s="12">
        <v>2</v>
      </c>
      <c r="AS2" s="8" t="s">
        <v>546</v>
      </c>
      <c r="AT2" t="s">
        <v>551</v>
      </c>
      <c r="AU2" s="5" t="s">
        <v>552</v>
      </c>
    </row>
    <row r="3" spans="1:47" x14ac:dyDescent="0.25">
      <c r="A3" s="2">
        <v>2</v>
      </c>
      <c r="B3" s="12" t="s">
        <v>548</v>
      </c>
      <c r="C3" s="12" t="s">
        <v>555</v>
      </c>
      <c r="D3" s="12">
        <v>1</v>
      </c>
      <c r="E3" s="12">
        <v>1</v>
      </c>
      <c r="F3" s="12">
        <v>2</v>
      </c>
      <c r="G3" s="12">
        <v>1</v>
      </c>
      <c r="H3" s="12">
        <v>2</v>
      </c>
      <c r="I3" s="12">
        <v>2</v>
      </c>
      <c r="J3" s="12">
        <v>8</v>
      </c>
      <c r="K3" s="12">
        <v>2</v>
      </c>
      <c r="L3" s="12">
        <v>8</v>
      </c>
      <c r="M3" s="12">
        <v>5</v>
      </c>
      <c r="N3" s="12">
        <v>1</v>
      </c>
      <c r="O3" s="12">
        <v>1</v>
      </c>
      <c r="P3" s="12">
        <v>1</v>
      </c>
      <c r="Q3" s="12">
        <v>1</v>
      </c>
      <c r="R3" s="12">
        <v>1</v>
      </c>
      <c r="S3" s="12">
        <v>1</v>
      </c>
      <c r="T3" s="12">
        <v>1</v>
      </c>
      <c r="U3" s="12">
        <v>1</v>
      </c>
      <c r="V3" s="12">
        <v>1</v>
      </c>
      <c r="W3" s="12">
        <v>1</v>
      </c>
      <c r="X3" s="12">
        <v>1</v>
      </c>
      <c r="Y3" s="12">
        <v>1</v>
      </c>
      <c r="Z3" s="12">
        <v>1</v>
      </c>
      <c r="AA3" s="12">
        <v>1</v>
      </c>
      <c r="AB3" s="12">
        <v>1</v>
      </c>
      <c r="AC3" s="12">
        <v>1</v>
      </c>
      <c r="AD3" s="12">
        <v>1</v>
      </c>
      <c r="AE3" s="12">
        <v>1</v>
      </c>
      <c r="AF3" s="12">
        <v>1</v>
      </c>
      <c r="AG3" s="12">
        <v>8</v>
      </c>
      <c r="AH3" s="12">
        <v>8</v>
      </c>
      <c r="AI3" s="12">
        <v>8</v>
      </c>
      <c r="AJ3" s="12">
        <v>8</v>
      </c>
      <c r="AK3" s="12">
        <v>8</v>
      </c>
      <c r="AL3" s="12">
        <v>3</v>
      </c>
      <c r="AM3" s="12">
        <v>3</v>
      </c>
      <c r="AN3" s="12">
        <v>1</v>
      </c>
      <c r="AO3" s="12">
        <v>3</v>
      </c>
      <c r="AP3" s="12">
        <v>1</v>
      </c>
      <c r="AS3" s="11" t="s">
        <v>548</v>
      </c>
      <c r="AT3" s="9">
        <v>47</v>
      </c>
      <c r="AU3" s="13">
        <f>+GETPIVOTDATA("Sexo",$AS$2,"Sexo","Menina")/GETPIVOTDATA("Sexo",$AS$2)</f>
        <v>0.55952380952380953</v>
      </c>
    </row>
    <row r="4" spans="1:47" x14ac:dyDescent="0.25">
      <c r="A4" s="2">
        <v>3</v>
      </c>
      <c r="B4" s="12" t="s">
        <v>547</v>
      </c>
      <c r="C4" s="12" t="s">
        <v>555</v>
      </c>
      <c r="D4" s="12">
        <v>1</v>
      </c>
      <c r="E4" s="12">
        <v>1</v>
      </c>
      <c r="F4" s="12">
        <v>2</v>
      </c>
      <c r="G4" s="12">
        <v>1</v>
      </c>
      <c r="H4" s="12">
        <v>2</v>
      </c>
      <c r="I4" s="12">
        <v>2</v>
      </c>
      <c r="J4" s="12">
        <v>4</v>
      </c>
      <c r="K4" s="12">
        <v>2</v>
      </c>
      <c r="L4" s="12">
        <v>4</v>
      </c>
      <c r="M4" s="12">
        <v>5</v>
      </c>
      <c r="N4" s="12">
        <v>2</v>
      </c>
      <c r="O4" s="12">
        <v>1</v>
      </c>
      <c r="P4" s="12">
        <v>2</v>
      </c>
      <c r="Q4" s="12">
        <v>1</v>
      </c>
      <c r="R4" s="12">
        <v>2</v>
      </c>
      <c r="S4" s="12">
        <v>2</v>
      </c>
      <c r="T4" s="12">
        <v>2</v>
      </c>
      <c r="U4" s="12">
        <v>1</v>
      </c>
      <c r="V4" s="12">
        <v>1</v>
      </c>
      <c r="W4" s="12">
        <v>1</v>
      </c>
      <c r="X4" s="12">
        <v>1</v>
      </c>
      <c r="Y4" s="12">
        <v>1</v>
      </c>
      <c r="Z4" s="12">
        <v>1</v>
      </c>
      <c r="AA4" s="12">
        <v>1</v>
      </c>
      <c r="AB4" s="12">
        <v>2</v>
      </c>
      <c r="AC4" s="12">
        <v>1</v>
      </c>
      <c r="AD4" s="12">
        <v>1</v>
      </c>
      <c r="AE4" s="12">
        <v>1</v>
      </c>
      <c r="AF4" s="12">
        <v>1</v>
      </c>
      <c r="AG4" s="12">
        <v>8</v>
      </c>
      <c r="AH4" s="12">
        <v>8</v>
      </c>
      <c r="AI4" s="12">
        <v>8</v>
      </c>
      <c r="AJ4" s="12">
        <v>8</v>
      </c>
      <c r="AK4" s="12">
        <v>8</v>
      </c>
      <c r="AL4" s="12">
        <v>1</v>
      </c>
      <c r="AM4" s="12">
        <v>2</v>
      </c>
      <c r="AN4" s="12">
        <v>1</v>
      </c>
      <c r="AO4" s="12">
        <v>3</v>
      </c>
      <c r="AP4" s="12">
        <v>2</v>
      </c>
      <c r="AS4" s="11" t="s">
        <v>547</v>
      </c>
      <c r="AT4" s="9">
        <v>37</v>
      </c>
      <c r="AU4" s="13">
        <f>+GETPIVOTDATA("Sexo",$AS$2,"Sexo","Menino")/GETPIVOTDATA("Sexo",$AS$2)</f>
        <v>0.44047619047619047</v>
      </c>
    </row>
    <row r="5" spans="1:47" x14ac:dyDescent="0.25">
      <c r="A5" s="2">
        <v>4</v>
      </c>
      <c r="B5" s="12" t="s">
        <v>548</v>
      </c>
      <c r="C5" s="12" t="s">
        <v>555</v>
      </c>
      <c r="D5" s="12">
        <v>1</v>
      </c>
      <c r="E5" s="12">
        <v>1</v>
      </c>
      <c r="F5" s="12">
        <v>2</v>
      </c>
      <c r="G5" s="12">
        <v>1</v>
      </c>
      <c r="H5" s="12">
        <v>2</v>
      </c>
      <c r="I5" s="12">
        <v>2</v>
      </c>
      <c r="J5" s="12">
        <v>8</v>
      </c>
      <c r="K5" s="12">
        <v>1</v>
      </c>
      <c r="L5" s="12">
        <v>8</v>
      </c>
      <c r="M5" s="12">
        <v>5</v>
      </c>
      <c r="N5" s="12">
        <v>1</v>
      </c>
      <c r="O5" s="12">
        <v>2</v>
      </c>
      <c r="P5" s="12">
        <v>1</v>
      </c>
      <c r="Q5" s="12">
        <v>1</v>
      </c>
      <c r="R5" s="12">
        <v>1</v>
      </c>
      <c r="S5" s="12">
        <v>1</v>
      </c>
      <c r="T5" s="12">
        <v>1</v>
      </c>
      <c r="U5" s="12">
        <v>1</v>
      </c>
      <c r="V5" s="12">
        <v>1</v>
      </c>
      <c r="W5" s="12">
        <v>1</v>
      </c>
      <c r="X5" s="12">
        <v>1</v>
      </c>
      <c r="Y5" s="12">
        <v>1</v>
      </c>
      <c r="Z5" s="12">
        <v>1</v>
      </c>
      <c r="AA5" s="12">
        <v>1</v>
      </c>
      <c r="AB5" s="12">
        <v>1</v>
      </c>
      <c r="AC5" s="12">
        <v>1</v>
      </c>
      <c r="AD5" s="12">
        <v>1</v>
      </c>
      <c r="AE5" s="12">
        <v>1</v>
      </c>
      <c r="AF5" s="12">
        <v>1</v>
      </c>
      <c r="AG5" s="12">
        <v>8</v>
      </c>
      <c r="AH5" s="12">
        <v>8</v>
      </c>
      <c r="AI5" s="12">
        <v>8</v>
      </c>
      <c r="AJ5" s="12">
        <v>8</v>
      </c>
      <c r="AK5" s="12">
        <v>8</v>
      </c>
      <c r="AL5" s="12">
        <v>3</v>
      </c>
      <c r="AM5" s="12">
        <v>2</v>
      </c>
      <c r="AN5" s="12">
        <v>1</v>
      </c>
      <c r="AO5" s="12">
        <v>3</v>
      </c>
      <c r="AP5" s="12">
        <v>1</v>
      </c>
      <c r="AS5" s="11" t="s">
        <v>336</v>
      </c>
      <c r="AT5" s="9">
        <v>84</v>
      </c>
      <c r="AU5" s="14">
        <f>SUM(AU3:AU4)</f>
        <v>1</v>
      </c>
    </row>
    <row r="6" spans="1:47" x14ac:dyDescent="0.25">
      <c r="A6" s="2">
        <v>5</v>
      </c>
      <c r="B6" s="12" t="s">
        <v>548</v>
      </c>
      <c r="C6" s="12" t="s">
        <v>555</v>
      </c>
      <c r="D6" s="12">
        <v>1</v>
      </c>
      <c r="E6" s="12">
        <v>1</v>
      </c>
      <c r="F6" s="12">
        <v>2</v>
      </c>
      <c r="G6" s="12">
        <v>1</v>
      </c>
      <c r="H6" s="12">
        <v>1</v>
      </c>
      <c r="I6" s="12">
        <v>2</v>
      </c>
      <c r="J6" s="12">
        <v>8</v>
      </c>
      <c r="K6" s="12">
        <v>2</v>
      </c>
      <c r="L6" s="12">
        <v>8</v>
      </c>
      <c r="M6" s="12">
        <v>5</v>
      </c>
      <c r="N6" s="12">
        <v>2</v>
      </c>
      <c r="O6" s="12">
        <v>1</v>
      </c>
      <c r="P6" s="12">
        <v>2</v>
      </c>
      <c r="Q6" s="12">
        <v>1</v>
      </c>
      <c r="R6" s="12">
        <v>1</v>
      </c>
      <c r="S6" s="12">
        <v>2</v>
      </c>
      <c r="T6" s="12">
        <v>1</v>
      </c>
      <c r="U6" s="12">
        <v>1</v>
      </c>
      <c r="V6" s="12">
        <v>1</v>
      </c>
      <c r="W6" s="12">
        <v>2</v>
      </c>
      <c r="X6" s="12">
        <v>1</v>
      </c>
      <c r="Y6" s="12">
        <v>1</v>
      </c>
      <c r="Z6" s="12">
        <v>1</v>
      </c>
      <c r="AA6" s="12">
        <v>1</v>
      </c>
      <c r="AB6" s="12">
        <v>1</v>
      </c>
      <c r="AC6" s="12">
        <v>1</v>
      </c>
      <c r="AD6" s="12">
        <v>1</v>
      </c>
      <c r="AE6" s="12">
        <v>1</v>
      </c>
      <c r="AF6" s="12">
        <v>8</v>
      </c>
      <c r="AG6" s="12">
        <v>2</v>
      </c>
      <c r="AH6" s="12">
        <v>8</v>
      </c>
      <c r="AI6" s="12">
        <v>8</v>
      </c>
      <c r="AJ6" s="12">
        <v>8</v>
      </c>
      <c r="AK6" s="12">
        <v>8</v>
      </c>
      <c r="AL6" s="12">
        <v>2</v>
      </c>
      <c r="AM6" s="12">
        <v>2</v>
      </c>
      <c r="AN6" s="12">
        <v>2</v>
      </c>
      <c r="AO6" s="12">
        <v>3</v>
      </c>
      <c r="AP6" s="12">
        <v>1</v>
      </c>
    </row>
    <row r="7" spans="1:47" x14ac:dyDescent="0.25">
      <c r="A7" s="2">
        <v>6</v>
      </c>
      <c r="B7" s="12" t="s">
        <v>547</v>
      </c>
      <c r="C7" s="12" t="s">
        <v>555</v>
      </c>
      <c r="D7" s="12">
        <v>1</v>
      </c>
      <c r="E7" s="12">
        <v>1</v>
      </c>
      <c r="F7" s="12">
        <v>2</v>
      </c>
      <c r="G7" s="12">
        <v>1</v>
      </c>
      <c r="H7" s="12">
        <v>2</v>
      </c>
      <c r="I7" s="12">
        <v>2</v>
      </c>
      <c r="J7" s="12">
        <v>4</v>
      </c>
      <c r="K7" s="12">
        <v>2</v>
      </c>
      <c r="L7" s="12">
        <v>4</v>
      </c>
      <c r="M7" s="12">
        <v>5</v>
      </c>
      <c r="N7" s="12">
        <v>1</v>
      </c>
      <c r="O7" s="12">
        <v>2</v>
      </c>
      <c r="P7" s="12">
        <v>1</v>
      </c>
      <c r="Q7" s="12">
        <v>1</v>
      </c>
      <c r="R7" s="12">
        <v>1</v>
      </c>
      <c r="S7" s="12">
        <v>1</v>
      </c>
      <c r="T7" s="12">
        <v>1</v>
      </c>
      <c r="U7" s="12">
        <v>1</v>
      </c>
      <c r="V7" s="12">
        <v>1</v>
      </c>
      <c r="W7" s="12">
        <v>1</v>
      </c>
      <c r="X7" s="12">
        <v>1</v>
      </c>
      <c r="Y7" s="12">
        <v>1</v>
      </c>
      <c r="Z7" s="12">
        <v>1</v>
      </c>
      <c r="AA7" s="12">
        <v>1</v>
      </c>
      <c r="AB7" s="12">
        <v>1</v>
      </c>
      <c r="AC7" s="12">
        <v>1</v>
      </c>
      <c r="AD7" s="12">
        <v>1</v>
      </c>
      <c r="AE7" s="12">
        <v>1</v>
      </c>
      <c r="AF7" s="12">
        <v>1</v>
      </c>
      <c r="AG7" s="12">
        <v>8</v>
      </c>
      <c r="AH7" s="12">
        <v>8</v>
      </c>
      <c r="AI7" s="12">
        <v>8</v>
      </c>
      <c r="AJ7" s="12">
        <v>8</v>
      </c>
      <c r="AK7" s="12">
        <v>8</v>
      </c>
      <c r="AL7" s="12">
        <v>3</v>
      </c>
      <c r="AM7" s="12">
        <v>3</v>
      </c>
      <c r="AN7" s="12">
        <v>1</v>
      </c>
      <c r="AO7" s="12">
        <v>3</v>
      </c>
      <c r="AP7" s="12">
        <v>2</v>
      </c>
    </row>
    <row r="8" spans="1:47" x14ac:dyDescent="0.25">
      <c r="A8" s="2">
        <v>7</v>
      </c>
      <c r="B8" s="12" t="s">
        <v>547</v>
      </c>
      <c r="C8" s="12" t="s">
        <v>555</v>
      </c>
      <c r="D8" s="12">
        <v>1</v>
      </c>
      <c r="E8" s="12">
        <v>1</v>
      </c>
      <c r="F8" s="12">
        <v>2</v>
      </c>
      <c r="G8" s="12">
        <v>1</v>
      </c>
      <c r="H8" s="12">
        <v>1</v>
      </c>
      <c r="I8" s="12">
        <v>2</v>
      </c>
      <c r="J8" s="12">
        <v>8</v>
      </c>
      <c r="K8" s="12">
        <v>2</v>
      </c>
      <c r="L8" s="12">
        <v>8</v>
      </c>
      <c r="M8" s="12">
        <v>5</v>
      </c>
      <c r="N8" s="12">
        <v>2</v>
      </c>
      <c r="O8" s="12">
        <v>1</v>
      </c>
      <c r="P8" s="12">
        <v>3</v>
      </c>
      <c r="Q8" s="12">
        <v>1</v>
      </c>
      <c r="R8" s="12">
        <v>2</v>
      </c>
      <c r="S8" s="12">
        <v>1</v>
      </c>
      <c r="T8" s="12">
        <v>2</v>
      </c>
      <c r="U8" s="12">
        <v>2</v>
      </c>
      <c r="V8" s="12">
        <v>1</v>
      </c>
      <c r="W8" s="12">
        <v>1</v>
      </c>
      <c r="X8" s="12">
        <v>2</v>
      </c>
      <c r="Y8" s="12">
        <v>1</v>
      </c>
      <c r="Z8" s="12">
        <v>2</v>
      </c>
      <c r="AA8" s="12">
        <v>1</v>
      </c>
      <c r="AB8" s="12">
        <v>2</v>
      </c>
      <c r="AC8" s="12">
        <v>1</v>
      </c>
      <c r="AD8" s="12">
        <v>1</v>
      </c>
      <c r="AE8" s="12">
        <v>2</v>
      </c>
      <c r="AF8" s="12">
        <v>8</v>
      </c>
      <c r="AG8" s="12">
        <v>2</v>
      </c>
      <c r="AH8" s="12">
        <v>8</v>
      </c>
      <c r="AI8" s="12">
        <v>8</v>
      </c>
      <c r="AJ8" s="12">
        <v>8</v>
      </c>
      <c r="AK8" s="12">
        <v>8</v>
      </c>
      <c r="AL8" s="12">
        <v>1</v>
      </c>
      <c r="AM8" s="12">
        <v>2</v>
      </c>
      <c r="AN8" s="12">
        <v>2</v>
      </c>
      <c r="AO8" s="12">
        <v>3</v>
      </c>
      <c r="AP8" s="12">
        <v>1</v>
      </c>
    </row>
    <row r="9" spans="1:47" x14ac:dyDescent="0.25">
      <c r="A9" s="2">
        <v>8</v>
      </c>
      <c r="B9" s="12" t="s">
        <v>548</v>
      </c>
      <c r="C9" s="12" t="s">
        <v>555</v>
      </c>
      <c r="D9" s="12">
        <v>1</v>
      </c>
      <c r="E9" s="12">
        <v>1</v>
      </c>
      <c r="F9" s="12">
        <v>8</v>
      </c>
      <c r="G9" s="12">
        <v>1</v>
      </c>
      <c r="H9" s="12">
        <v>1</v>
      </c>
      <c r="I9" s="12">
        <v>2</v>
      </c>
      <c r="J9" s="12">
        <v>5</v>
      </c>
      <c r="K9" s="12">
        <v>1</v>
      </c>
      <c r="L9" s="12">
        <v>5</v>
      </c>
      <c r="M9" s="12">
        <v>5</v>
      </c>
      <c r="N9" s="12">
        <v>1</v>
      </c>
      <c r="O9" s="12">
        <v>2</v>
      </c>
      <c r="P9" s="12">
        <v>3</v>
      </c>
      <c r="Q9" s="12">
        <v>2</v>
      </c>
      <c r="R9" s="12">
        <v>2</v>
      </c>
      <c r="S9" s="12">
        <v>1</v>
      </c>
      <c r="T9" s="12">
        <v>1</v>
      </c>
      <c r="U9" s="12">
        <v>1</v>
      </c>
      <c r="V9" s="12">
        <v>1</v>
      </c>
      <c r="W9" s="12">
        <v>2</v>
      </c>
      <c r="X9" s="12">
        <v>1</v>
      </c>
      <c r="Y9" s="12">
        <v>1</v>
      </c>
      <c r="Z9" s="12">
        <v>1</v>
      </c>
      <c r="AA9" s="12">
        <v>1</v>
      </c>
      <c r="AB9" s="12">
        <v>2</v>
      </c>
      <c r="AC9" s="12">
        <v>1</v>
      </c>
      <c r="AD9" s="12">
        <v>1</v>
      </c>
      <c r="AE9" s="12">
        <v>1</v>
      </c>
      <c r="AF9" s="12">
        <v>8</v>
      </c>
      <c r="AG9" s="12">
        <v>2</v>
      </c>
      <c r="AH9" s="12">
        <v>8</v>
      </c>
      <c r="AI9" s="12">
        <v>8</v>
      </c>
      <c r="AJ9" s="12">
        <v>8</v>
      </c>
      <c r="AK9" s="12">
        <v>8</v>
      </c>
      <c r="AL9" s="12">
        <v>1</v>
      </c>
      <c r="AM9" s="12">
        <v>2</v>
      </c>
      <c r="AN9" s="12">
        <v>3</v>
      </c>
      <c r="AO9" s="12">
        <v>2</v>
      </c>
      <c r="AP9" s="12">
        <v>1</v>
      </c>
    </row>
    <row r="10" spans="1:47" x14ac:dyDescent="0.25">
      <c r="A10" s="2">
        <v>9</v>
      </c>
      <c r="B10" s="12" t="s">
        <v>547</v>
      </c>
      <c r="C10" s="12" t="s">
        <v>555</v>
      </c>
      <c r="D10" s="12">
        <v>1</v>
      </c>
      <c r="E10" s="12">
        <v>1</v>
      </c>
      <c r="F10" s="12">
        <v>2</v>
      </c>
      <c r="G10" s="12">
        <v>1</v>
      </c>
      <c r="H10" s="12">
        <v>2</v>
      </c>
      <c r="I10" s="12">
        <v>2</v>
      </c>
      <c r="J10" s="12">
        <v>4</v>
      </c>
      <c r="K10" s="12">
        <v>2</v>
      </c>
      <c r="L10" s="12">
        <v>4</v>
      </c>
      <c r="M10" s="12">
        <v>5</v>
      </c>
      <c r="N10" s="12">
        <v>8</v>
      </c>
      <c r="O10" s="12">
        <v>2</v>
      </c>
      <c r="P10" s="12">
        <v>2</v>
      </c>
      <c r="Q10" s="12">
        <v>2</v>
      </c>
      <c r="R10" s="12">
        <v>2</v>
      </c>
      <c r="S10" s="12">
        <v>1</v>
      </c>
      <c r="T10" s="12">
        <v>1</v>
      </c>
      <c r="U10" s="12">
        <v>2</v>
      </c>
      <c r="V10" s="12">
        <v>2</v>
      </c>
      <c r="W10" s="12">
        <v>2</v>
      </c>
      <c r="X10" s="12">
        <v>2</v>
      </c>
      <c r="Y10" s="12">
        <v>2</v>
      </c>
      <c r="Z10" s="12">
        <v>1</v>
      </c>
      <c r="AA10" s="12">
        <v>1</v>
      </c>
      <c r="AB10" s="12">
        <v>2</v>
      </c>
      <c r="AC10" s="12">
        <v>2</v>
      </c>
      <c r="AD10" s="12">
        <v>1</v>
      </c>
      <c r="AE10" s="12">
        <v>2</v>
      </c>
      <c r="AF10" s="12">
        <v>8</v>
      </c>
      <c r="AG10" s="12">
        <v>8</v>
      </c>
      <c r="AH10" s="12">
        <v>8</v>
      </c>
      <c r="AI10" s="12">
        <v>4</v>
      </c>
      <c r="AJ10" s="12">
        <v>8</v>
      </c>
      <c r="AK10" s="12">
        <v>8</v>
      </c>
      <c r="AL10" s="12">
        <v>2</v>
      </c>
      <c r="AM10" s="12">
        <v>2</v>
      </c>
      <c r="AN10" s="12">
        <v>2</v>
      </c>
      <c r="AO10" s="12">
        <v>3</v>
      </c>
      <c r="AP10" s="12">
        <v>2</v>
      </c>
    </row>
    <row r="11" spans="1:47" x14ac:dyDescent="0.25">
      <c r="A11" s="2">
        <v>10</v>
      </c>
      <c r="B11" s="12" t="s">
        <v>547</v>
      </c>
      <c r="C11" s="12" t="s">
        <v>555</v>
      </c>
      <c r="D11" s="12">
        <v>1</v>
      </c>
      <c r="E11" s="12">
        <v>1</v>
      </c>
      <c r="F11" s="12">
        <v>2</v>
      </c>
      <c r="G11" s="12">
        <v>1</v>
      </c>
      <c r="H11" s="12">
        <v>1</v>
      </c>
      <c r="I11" s="12">
        <v>2</v>
      </c>
      <c r="J11" s="12">
        <v>8</v>
      </c>
      <c r="K11" s="12">
        <v>2</v>
      </c>
      <c r="L11" s="12">
        <v>6</v>
      </c>
      <c r="M11" s="12">
        <v>5</v>
      </c>
      <c r="N11" s="12">
        <v>1</v>
      </c>
      <c r="O11" s="12">
        <v>1</v>
      </c>
      <c r="P11" s="12">
        <v>1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  <c r="AF11" s="12">
        <v>1</v>
      </c>
      <c r="AG11" s="12">
        <v>8</v>
      </c>
      <c r="AH11" s="12">
        <v>8</v>
      </c>
      <c r="AI11" s="12">
        <v>8</v>
      </c>
      <c r="AJ11" s="12">
        <v>8</v>
      </c>
      <c r="AK11" s="12">
        <v>8</v>
      </c>
      <c r="AL11" s="12">
        <v>1</v>
      </c>
      <c r="AM11" s="12">
        <v>1</v>
      </c>
      <c r="AN11" s="12">
        <v>1</v>
      </c>
      <c r="AO11" s="12">
        <v>2</v>
      </c>
      <c r="AP11" s="12">
        <v>2</v>
      </c>
    </row>
    <row r="12" spans="1:47" x14ac:dyDescent="0.25">
      <c r="A12" s="2">
        <v>11</v>
      </c>
      <c r="B12" s="12" t="s">
        <v>547</v>
      </c>
      <c r="C12" s="12" t="s">
        <v>555</v>
      </c>
      <c r="D12" s="12">
        <v>1</v>
      </c>
      <c r="E12" s="12">
        <v>1</v>
      </c>
      <c r="F12" s="12">
        <v>2</v>
      </c>
      <c r="G12" s="12">
        <v>1</v>
      </c>
      <c r="H12" s="12">
        <v>1</v>
      </c>
      <c r="I12" s="12">
        <v>2</v>
      </c>
      <c r="J12" s="12">
        <v>8</v>
      </c>
      <c r="K12" s="12">
        <v>1</v>
      </c>
      <c r="L12" s="12">
        <v>8</v>
      </c>
      <c r="M12" s="12">
        <v>5</v>
      </c>
      <c r="N12" s="12">
        <v>2</v>
      </c>
      <c r="O12" s="12">
        <v>1</v>
      </c>
      <c r="P12" s="12">
        <v>1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  <c r="AF12" s="12">
        <v>1</v>
      </c>
      <c r="AG12" s="12">
        <v>8</v>
      </c>
      <c r="AH12" s="12">
        <v>8</v>
      </c>
      <c r="AI12" s="12">
        <v>8</v>
      </c>
      <c r="AJ12" s="12">
        <v>8</v>
      </c>
      <c r="AK12" s="12">
        <v>8</v>
      </c>
      <c r="AL12" s="12">
        <v>1</v>
      </c>
      <c r="AM12" s="12">
        <v>1</v>
      </c>
      <c r="AN12" s="12">
        <v>1</v>
      </c>
      <c r="AO12" s="12">
        <v>3</v>
      </c>
      <c r="AP12" s="12">
        <v>1</v>
      </c>
    </row>
    <row r="13" spans="1:47" x14ac:dyDescent="0.25">
      <c r="A13" s="2">
        <v>12</v>
      </c>
      <c r="B13" s="12" t="s">
        <v>548</v>
      </c>
      <c r="C13" s="12" t="s">
        <v>556</v>
      </c>
      <c r="D13" s="12">
        <v>1</v>
      </c>
      <c r="E13" s="12">
        <v>1</v>
      </c>
      <c r="F13" s="12">
        <v>2</v>
      </c>
      <c r="G13" s="12">
        <v>2</v>
      </c>
      <c r="H13" s="12">
        <v>3</v>
      </c>
      <c r="I13" s="12">
        <v>2</v>
      </c>
      <c r="J13" s="12">
        <v>2</v>
      </c>
      <c r="K13" s="12">
        <v>2</v>
      </c>
      <c r="L13" s="12">
        <v>5</v>
      </c>
      <c r="M13" s="12">
        <v>5</v>
      </c>
      <c r="N13" s="12">
        <v>1</v>
      </c>
      <c r="O13" s="12">
        <v>1</v>
      </c>
      <c r="P13" s="12">
        <v>1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  <c r="AF13" s="12">
        <v>1</v>
      </c>
      <c r="AG13" s="12">
        <v>8</v>
      </c>
      <c r="AH13" s="12">
        <v>8</v>
      </c>
      <c r="AI13" s="12">
        <v>8</v>
      </c>
      <c r="AJ13" s="12">
        <v>8</v>
      </c>
      <c r="AK13" s="12">
        <v>8</v>
      </c>
      <c r="AL13" s="12">
        <v>1</v>
      </c>
      <c r="AM13" s="12">
        <v>2</v>
      </c>
      <c r="AN13" s="12">
        <v>1</v>
      </c>
      <c r="AO13" s="12">
        <v>3</v>
      </c>
      <c r="AP13" s="12">
        <v>1</v>
      </c>
    </row>
    <row r="14" spans="1:47" x14ac:dyDescent="0.25">
      <c r="A14" s="2">
        <v>13</v>
      </c>
      <c r="B14" s="12" t="s">
        <v>548</v>
      </c>
      <c r="C14" s="12" t="s">
        <v>555</v>
      </c>
      <c r="D14" s="12">
        <v>1</v>
      </c>
      <c r="E14" s="12">
        <v>1</v>
      </c>
      <c r="F14" s="12">
        <v>2</v>
      </c>
      <c r="G14" s="12">
        <v>1</v>
      </c>
      <c r="H14" s="12">
        <v>4</v>
      </c>
      <c r="I14" s="12">
        <v>2</v>
      </c>
      <c r="J14" s="12">
        <v>6</v>
      </c>
      <c r="K14" s="12">
        <v>2</v>
      </c>
      <c r="L14" s="12">
        <v>6</v>
      </c>
      <c r="M14" s="12">
        <v>5</v>
      </c>
      <c r="N14" s="12">
        <v>2</v>
      </c>
      <c r="O14" s="12">
        <v>1</v>
      </c>
      <c r="P14" s="12">
        <v>1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  <c r="AF14" s="12">
        <v>1</v>
      </c>
      <c r="AG14" s="12">
        <v>8</v>
      </c>
      <c r="AH14" s="12">
        <v>8</v>
      </c>
      <c r="AI14" s="12">
        <v>8</v>
      </c>
      <c r="AJ14" s="12">
        <v>8</v>
      </c>
      <c r="AK14" s="12">
        <v>8</v>
      </c>
      <c r="AL14" s="12">
        <v>3</v>
      </c>
      <c r="AM14" s="12">
        <v>3</v>
      </c>
      <c r="AN14" s="12">
        <v>1</v>
      </c>
      <c r="AO14" s="12">
        <v>3</v>
      </c>
      <c r="AP14" s="12">
        <v>1</v>
      </c>
    </row>
    <row r="15" spans="1:47" x14ac:dyDescent="0.25">
      <c r="A15" s="2">
        <v>14</v>
      </c>
      <c r="B15" s="12" t="s">
        <v>547</v>
      </c>
      <c r="C15" s="12" t="s">
        <v>555</v>
      </c>
      <c r="D15" s="12">
        <v>1</v>
      </c>
      <c r="E15" s="12">
        <v>1</v>
      </c>
      <c r="F15" s="12">
        <v>2</v>
      </c>
      <c r="G15" s="12">
        <v>1</v>
      </c>
      <c r="H15" s="12">
        <v>1</v>
      </c>
      <c r="I15" s="12">
        <v>2</v>
      </c>
      <c r="J15" s="12">
        <v>4</v>
      </c>
      <c r="K15" s="12">
        <v>2</v>
      </c>
      <c r="L15" s="12">
        <v>4</v>
      </c>
      <c r="M15" s="12">
        <v>5</v>
      </c>
      <c r="N15" s="12">
        <v>1</v>
      </c>
      <c r="O15" s="12">
        <v>1</v>
      </c>
      <c r="P15" s="12">
        <v>1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  <c r="AF15" s="12">
        <v>1</v>
      </c>
      <c r="AG15" s="12">
        <v>8</v>
      </c>
      <c r="AH15" s="12">
        <v>8</v>
      </c>
      <c r="AI15" s="12">
        <v>8</v>
      </c>
      <c r="AJ15" s="12">
        <v>8</v>
      </c>
      <c r="AK15" s="12">
        <v>8</v>
      </c>
      <c r="AL15" s="12">
        <v>1</v>
      </c>
      <c r="AM15" s="12">
        <v>8</v>
      </c>
      <c r="AN15" s="12">
        <v>1</v>
      </c>
      <c r="AO15" s="12">
        <v>1</v>
      </c>
      <c r="AP15" s="12">
        <v>1</v>
      </c>
    </row>
    <row r="16" spans="1:47" x14ac:dyDescent="0.25">
      <c r="A16" s="2">
        <v>15</v>
      </c>
      <c r="B16" s="12" t="s">
        <v>547</v>
      </c>
      <c r="C16" s="12" t="s">
        <v>556</v>
      </c>
      <c r="D16" s="12">
        <v>1</v>
      </c>
      <c r="E16" s="12">
        <v>1</v>
      </c>
      <c r="F16" s="12">
        <v>2</v>
      </c>
      <c r="G16" s="12">
        <v>2</v>
      </c>
      <c r="H16" s="12">
        <v>3</v>
      </c>
      <c r="I16" s="12">
        <v>2</v>
      </c>
      <c r="J16" s="12">
        <v>8</v>
      </c>
      <c r="K16" s="12">
        <v>2</v>
      </c>
      <c r="L16" s="12">
        <v>8</v>
      </c>
      <c r="M16" s="12">
        <v>5</v>
      </c>
      <c r="N16" s="12">
        <v>1</v>
      </c>
      <c r="O16" s="12">
        <v>1</v>
      </c>
      <c r="P16" s="12">
        <v>1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  <c r="AF16" s="12">
        <v>1</v>
      </c>
      <c r="AG16" s="12">
        <v>8</v>
      </c>
      <c r="AH16" s="12">
        <v>8</v>
      </c>
      <c r="AI16" s="12">
        <v>8</v>
      </c>
      <c r="AJ16" s="12">
        <v>8</v>
      </c>
      <c r="AK16" s="12">
        <v>8</v>
      </c>
      <c r="AL16" s="12">
        <v>3</v>
      </c>
      <c r="AM16" s="12">
        <v>3</v>
      </c>
      <c r="AN16" s="12">
        <v>1</v>
      </c>
      <c r="AO16" s="12">
        <v>3</v>
      </c>
      <c r="AP16" s="12">
        <v>2</v>
      </c>
    </row>
    <row r="17" spans="1:42" x14ac:dyDescent="0.25">
      <c r="A17" s="2">
        <v>16</v>
      </c>
      <c r="B17" s="12" t="s">
        <v>548</v>
      </c>
      <c r="C17" s="12" t="s">
        <v>554</v>
      </c>
      <c r="D17" s="12">
        <v>1</v>
      </c>
      <c r="E17" s="12">
        <v>1</v>
      </c>
      <c r="F17" s="12">
        <v>2</v>
      </c>
      <c r="G17" s="12">
        <v>1</v>
      </c>
      <c r="H17" s="12">
        <v>1</v>
      </c>
      <c r="I17" s="12">
        <v>2</v>
      </c>
      <c r="J17" s="12">
        <v>8</v>
      </c>
      <c r="K17" s="12">
        <v>2</v>
      </c>
      <c r="L17" s="12">
        <v>8</v>
      </c>
      <c r="M17" s="12">
        <v>5</v>
      </c>
      <c r="N17" s="12">
        <v>1</v>
      </c>
      <c r="O17" s="12">
        <v>1</v>
      </c>
      <c r="P17" s="12">
        <v>1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  <c r="AF17" s="12">
        <v>1</v>
      </c>
      <c r="AG17" s="12">
        <v>8</v>
      </c>
      <c r="AH17" s="12">
        <v>8</v>
      </c>
      <c r="AI17" s="12">
        <v>8</v>
      </c>
      <c r="AJ17" s="12">
        <v>8</v>
      </c>
      <c r="AK17" s="12">
        <v>8</v>
      </c>
      <c r="AL17" s="12">
        <v>3</v>
      </c>
      <c r="AM17" s="12">
        <v>3</v>
      </c>
      <c r="AN17" s="12">
        <v>1</v>
      </c>
      <c r="AO17" s="12">
        <v>3</v>
      </c>
      <c r="AP17" s="12">
        <v>1</v>
      </c>
    </row>
    <row r="18" spans="1:42" x14ac:dyDescent="0.25">
      <c r="A18" s="2">
        <v>17</v>
      </c>
      <c r="B18" s="12" t="s">
        <v>548</v>
      </c>
      <c r="C18" s="12" t="s">
        <v>555</v>
      </c>
      <c r="D18" s="12">
        <v>1</v>
      </c>
      <c r="E18" s="12">
        <v>1</v>
      </c>
      <c r="F18" s="12">
        <v>2</v>
      </c>
      <c r="G18" s="12">
        <v>1</v>
      </c>
      <c r="H18" s="12">
        <v>2</v>
      </c>
      <c r="I18" s="12">
        <v>2</v>
      </c>
      <c r="J18" s="12">
        <v>4</v>
      </c>
      <c r="K18" s="12">
        <v>1</v>
      </c>
      <c r="L18" s="12">
        <v>6</v>
      </c>
      <c r="M18" s="12">
        <v>5</v>
      </c>
      <c r="N18" s="12">
        <v>2</v>
      </c>
      <c r="O18" s="12">
        <v>1</v>
      </c>
      <c r="P18" s="12">
        <v>1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  <c r="AF18" s="12">
        <v>1</v>
      </c>
      <c r="AG18" s="12">
        <v>8</v>
      </c>
      <c r="AH18" s="12">
        <v>8</v>
      </c>
      <c r="AI18" s="12">
        <v>8</v>
      </c>
      <c r="AJ18" s="12">
        <v>8</v>
      </c>
      <c r="AK18" s="12">
        <v>8</v>
      </c>
      <c r="AL18" s="12">
        <v>3</v>
      </c>
      <c r="AM18" s="12">
        <v>3</v>
      </c>
      <c r="AN18" s="12">
        <v>1</v>
      </c>
      <c r="AO18" s="12">
        <v>3</v>
      </c>
      <c r="AP18" s="12">
        <v>1</v>
      </c>
    </row>
    <row r="19" spans="1:42" x14ac:dyDescent="0.25">
      <c r="A19" s="2">
        <v>18</v>
      </c>
      <c r="B19" s="12" t="s">
        <v>548</v>
      </c>
      <c r="C19" s="12" t="s">
        <v>555</v>
      </c>
      <c r="D19" s="12">
        <v>1</v>
      </c>
      <c r="E19" s="12">
        <v>1</v>
      </c>
      <c r="F19" s="12">
        <v>2</v>
      </c>
      <c r="G19" s="12">
        <v>1</v>
      </c>
      <c r="H19" s="12">
        <v>3</v>
      </c>
      <c r="I19" s="12">
        <v>2</v>
      </c>
      <c r="J19" s="12">
        <v>2</v>
      </c>
      <c r="K19" s="12">
        <v>1</v>
      </c>
      <c r="L19" s="12">
        <v>2</v>
      </c>
      <c r="M19" s="12">
        <v>5</v>
      </c>
      <c r="N19" s="12">
        <v>1</v>
      </c>
      <c r="O19" s="12">
        <v>1</v>
      </c>
      <c r="P19" s="12">
        <v>1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  <c r="AF19" s="12">
        <v>1</v>
      </c>
      <c r="AG19" s="12">
        <v>8</v>
      </c>
      <c r="AH19" s="12">
        <v>8</v>
      </c>
      <c r="AI19" s="12">
        <v>8</v>
      </c>
      <c r="AJ19" s="12">
        <v>8</v>
      </c>
      <c r="AK19" s="12">
        <v>8</v>
      </c>
      <c r="AL19" s="12">
        <v>3</v>
      </c>
      <c r="AM19" s="12">
        <v>3</v>
      </c>
      <c r="AN19" s="12">
        <v>1</v>
      </c>
      <c r="AO19" s="12">
        <v>3</v>
      </c>
      <c r="AP19" s="12">
        <v>1</v>
      </c>
    </row>
    <row r="20" spans="1:42" x14ac:dyDescent="0.25">
      <c r="A20" s="2">
        <v>19</v>
      </c>
      <c r="B20" s="12" t="s">
        <v>547</v>
      </c>
      <c r="C20" s="12" t="s">
        <v>556</v>
      </c>
      <c r="D20" s="12">
        <v>1</v>
      </c>
      <c r="E20" s="12">
        <v>8</v>
      </c>
      <c r="F20" s="12">
        <v>8</v>
      </c>
      <c r="G20" s="12">
        <v>2</v>
      </c>
      <c r="H20" s="12">
        <v>4</v>
      </c>
      <c r="I20" s="12">
        <v>2</v>
      </c>
      <c r="J20" s="12">
        <v>8</v>
      </c>
      <c r="K20" s="12">
        <v>2</v>
      </c>
      <c r="L20" s="12">
        <v>8</v>
      </c>
      <c r="M20" s="12">
        <v>5</v>
      </c>
      <c r="N20" s="12">
        <v>1</v>
      </c>
      <c r="O20" s="12">
        <v>1</v>
      </c>
      <c r="P20" s="12">
        <v>3</v>
      </c>
      <c r="Q20" s="12">
        <v>2</v>
      </c>
      <c r="R20" s="12">
        <v>2</v>
      </c>
      <c r="S20" s="12">
        <v>1</v>
      </c>
      <c r="T20" s="12">
        <v>1</v>
      </c>
      <c r="U20" s="12">
        <v>2</v>
      </c>
      <c r="V20" s="12">
        <v>2</v>
      </c>
      <c r="W20" s="12">
        <v>1</v>
      </c>
      <c r="X20" s="12">
        <v>1</v>
      </c>
      <c r="Y20" s="12">
        <v>1</v>
      </c>
      <c r="Z20" s="12">
        <v>2</v>
      </c>
      <c r="AA20" s="12">
        <v>1</v>
      </c>
      <c r="AB20" s="12">
        <v>2</v>
      </c>
      <c r="AC20" s="12">
        <v>1</v>
      </c>
      <c r="AD20" s="12">
        <v>1</v>
      </c>
      <c r="AE20" s="12">
        <v>1</v>
      </c>
      <c r="AF20" s="12">
        <v>8</v>
      </c>
      <c r="AG20" s="12">
        <v>8</v>
      </c>
      <c r="AH20" s="12">
        <v>8</v>
      </c>
      <c r="AI20" s="12">
        <v>8</v>
      </c>
      <c r="AJ20" s="12">
        <v>8</v>
      </c>
      <c r="AK20" s="12">
        <v>6</v>
      </c>
      <c r="AL20" s="12">
        <v>1</v>
      </c>
      <c r="AM20" s="12">
        <v>2</v>
      </c>
      <c r="AN20" s="12">
        <v>3</v>
      </c>
      <c r="AO20" s="12">
        <v>3</v>
      </c>
      <c r="AP20" s="12">
        <v>2</v>
      </c>
    </row>
    <row r="21" spans="1:42" x14ac:dyDescent="0.25">
      <c r="A21" s="2">
        <v>20</v>
      </c>
      <c r="B21" s="12" t="s">
        <v>547</v>
      </c>
      <c r="C21" s="12" t="s">
        <v>555</v>
      </c>
      <c r="D21" s="12">
        <v>1</v>
      </c>
      <c r="E21" s="12">
        <v>1</v>
      </c>
      <c r="F21" s="12">
        <v>2</v>
      </c>
      <c r="G21" s="12">
        <v>1</v>
      </c>
      <c r="H21" s="12">
        <v>4</v>
      </c>
      <c r="I21" s="12">
        <v>2</v>
      </c>
      <c r="J21" s="12">
        <v>2</v>
      </c>
      <c r="K21" s="12">
        <v>1</v>
      </c>
      <c r="L21" s="12">
        <v>8</v>
      </c>
      <c r="M21" s="12">
        <v>5</v>
      </c>
      <c r="N21" s="12">
        <v>1</v>
      </c>
      <c r="O21" s="12">
        <v>1</v>
      </c>
      <c r="P21" s="12">
        <v>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  <c r="AF21" s="12">
        <v>8</v>
      </c>
      <c r="AG21" s="12">
        <v>8</v>
      </c>
      <c r="AH21" s="12">
        <v>8</v>
      </c>
      <c r="AI21" s="12">
        <v>8</v>
      </c>
      <c r="AJ21" s="12">
        <v>8</v>
      </c>
      <c r="AK21" s="12">
        <v>8</v>
      </c>
      <c r="AL21" s="12">
        <v>8</v>
      </c>
      <c r="AM21" s="12">
        <v>8</v>
      </c>
      <c r="AN21" s="12">
        <v>8</v>
      </c>
      <c r="AO21" s="12">
        <v>8</v>
      </c>
      <c r="AP21" s="12">
        <v>8</v>
      </c>
    </row>
    <row r="22" spans="1:42" x14ac:dyDescent="0.25">
      <c r="A22" s="2">
        <v>21</v>
      </c>
      <c r="B22" s="12" t="s">
        <v>548</v>
      </c>
      <c r="C22" s="12" t="s">
        <v>555</v>
      </c>
      <c r="D22" s="12">
        <v>1</v>
      </c>
      <c r="E22" s="12">
        <v>1</v>
      </c>
      <c r="F22" s="12">
        <v>2</v>
      </c>
      <c r="G22" s="12">
        <v>1</v>
      </c>
      <c r="H22" s="12">
        <v>2</v>
      </c>
      <c r="I22" s="12">
        <v>2</v>
      </c>
      <c r="J22" s="12">
        <v>8</v>
      </c>
      <c r="K22" s="12">
        <v>2</v>
      </c>
      <c r="L22" s="12">
        <v>4</v>
      </c>
      <c r="M22" s="12">
        <v>5</v>
      </c>
      <c r="N22" s="12">
        <v>1</v>
      </c>
      <c r="O22" s="12">
        <v>1</v>
      </c>
      <c r="P22" s="12">
        <v>1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  <c r="AF22" s="12">
        <v>1</v>
      </c>
      <c r="AG22" s="12">
        <v>8</v>
      </c>
      <c r="AH22" s="12">
        <v>8</v>
      </c>
      <c r="AI22" s="12">
        <v>8</v>
      </c>
      <c r="AJ22" s="12">
        <v>8</v>
      </c>
      <c r="AK22" s="12">
        <v>8</v>
      </c>
      <c r="AL22" s="12">
        <v>3</v>
      </c>
      <c r="AM22" s="12">
        <v>3</v>
      </c>
      <c r="AN22" s="12">
        <v>1</v>
      </c>
      <c r="AO22" s="12">
        <v>3</v>
      </c>
      <c r="AP22" s="12">
        <v>1</v>
      </c>
    </row>
    <row r="23" spans="1:42" x14ac:dyDescent="0.25">
      <c r="A23" s="2">
        <v>22</v>
      </c>
      <c r="B23" s="12">
        <v>9</v>
      </c>
      <c r="C23" s="12">
        <v>9</v>
      </c>
      <c r="D23" s="12">
        <v>9</v>
      </c>
      <c r="E23" s="12">
        <v>9</v>
      </c>
      <c r="F23" s="12">
        <v>9</v>
      </c>
      <c r="G23" s="12">
        <v>9</v>
      </c>
      <c r="H23" s="12">
        <v>9</v>
      </c>
      <c r="I23" s="12">
        <v>9</v>
      </c>
      <c r="J23" s="12">
        <v>9</v>
      </c>
      <c r="K23" s="12">
        <v>9</v>
      </c>
      <c r="L23" s="12">
        <v>9</v>
      </c>
      <c r="M23" s="12">
        <v>9</v>
      </c>
      <c r="N23" s="12">
        <v>9</v>
      </c>
      <c r="O23" s="12">
        <v>9</v>
      </c>
      <c r="P23" s="12">
        <v>9</v>
      </c>
      <c r="Q23" s="12">
        <v>9</v>
      </c>
      <c r="R23" s="12">
        <v>9</v>
      </c>
      <c r="S23" s="12">
        <v>9</v>
      </c>
      <c r="T23" s="12">
        <v>9</v>
      </c>
      <c r="U23" s="12">
        <v>9</v>
      </c>
      <c r="V23" s="12">
        <v>9</v>
      </c>
      <c r="W23" s="12">
        <v>9</v>
      </c>
      <c r="X23" s="12">
        <v>9</v>
      </c>
      <c r="Y23" s="12">
        <v>9</v>
      </c>
      <c r="Z23" s="12">
        <v>9</v>
      </c>
      <c r="AA23" s="12">
        <v>9</v>
      </c>
      <c r="AB23" s="12">
        <v>9</v>
      </c>
      <c r="AC23" s="12">
        <v>9</v>
      </c>
      <c r="AD23" s="12">
        <v>9</v>
      </c>
      <c r="AE23" s="12">
        <v>9</v>
      </c>
      <c r="AF23" s="12">
        <v>9</v>
      </c>
      <c r="AG23" s="12">
        <v>9</v>
      </c>
      <c r="AH23" s="12">
        <v>9</v>
      </c>
      <c r="AI23" s="12">
        <v>9</v>
      </c>
      <c r="AJ23" s="12">
        <v>9</v>
      </c>
      <c r="AK23" s="12">
        <v>9</v>
      </c>
      <c r="AL23" s="12">
        <v>9</v>
      </c>
      <c r="AM23" s="12">
        <v>9</v>
      </c>
      <c r="AN23" s="12">
        <v>9</v>
      </c>
      <c r="AO23" s="12">
        <v>9</v>
      </c>
      <c r="AP23" s="12">
        <v>9</v>
      </c>
    </row>
    <row r="24" spans="1:42" x14ac:dyDescent="0.25">
      <c r="A24" s="2">
        <v>23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</row>
    <row r="25" spans="1:42" x14ac:dyDescent="0.25">
      <c r="A25" s="2">
        <v>24</v>
      </c>
      <c r="B25" s="12" t="s">
        <v>548</v>
      </c>
      <c r="C25" s="12" t="s">
        <v>555</v>
      </c>
      <c r="D25" s="12">
        <v>1</v>
      </c>
      <c r="E25" s="12">
        <v>2</v>
      </c>
      <c r="F25" s="12">
        <v>2</v>
      </c>
      <c r="G25" s="12">
        <v>1</v>
      </c>
      <c r="H25" s="12">
        <v>1</v>
      </c>
      <c r="I25" s="12">
        <v>2</v>
      </c>
      <c r="J25" s="12">
        <v>6</v>
      </c>
      <c r="K25" s="12">
        <v>2</v>
      </c>
      <c r="L25" s="12">
        <v>7</v>
      </c>
      <c r="M25" s="12">
        <v>5</v>
      </c>
      <c r="N25" s="12">
        <v>1</v>
      </c>
      <c r="O25" s="12">
        <v>1</v>
      </c>
      <c r="P25" s="12">
        <v>2</v>
      </c>
      <c r="Q25" s="12">
        <v>8</v>
      </c>
      <c r="R25" s="12">
        <v>2</v>
      </c>
      <c r="S25" s="12">
        <v>2</v>
      </c>
      <c r="T25" s="12">
        <v>8</v>
      </c>
      <c r="U25" s="12">
        <v>8</v>
      </c>
      <c r="V25" s="12">
        <v>8</v>
      </c>
      <c r="W25" s="12">
        <v>8</v>
      </c>
      <c r="X25" s="12">
        <v>8</v>
      </c>
      <c r="Y25" s="12">
        <v>8</v>
      </c>
      <c r="Z25" s="12">
        <v>8</v>
      </c>
      <c r="AA25" s="12">
        <v>8</v>
      </c>
      <c r="AB25" s="12">
        <v>2</v>
      </c>
      <c r="AC25" s="12">
        <v>8</v>
      </c>
      <c r="AD25" s="12">
        <v>8</v>
      </c>
      <c r="AE25" s="12">
        <v>8</v>
      </c>
      <c r="AF25" s="12">
        <v>8</v>
      </c>
      <c r="AG25" s="12">
        <v>2</v>
      </c>
      <c r="AH25" s="12">
        <v>8</v>
      </c>
      <c r="AI25" s="12">
        <v>8</v>
      </c>
      <c r="AJ25" s="12">
        <v>8</v>
      </c>
      <c r="AK25" s="12">
        <v>8</v>
      </c>
      <c r="AL25" s="12">
        <v>2</v>
      </c>
      <c r="AM25" s="12">
        <v>2</v>
      </c>
      <c r="AN25" s="12">
        <v>2</v>
      </c>
      <c r="AO25" s="12">
        <v>3</v>
      </c>
      <c r="AP25" s="12">
        <v>1</v>
      </c>
    </row>
    <row r="26" spans="1:42" x14ac:dyDescent="0.25">
      <c r="A26" s="2">
        <v>25</v>
      </c>
      <c r="B26" s="12" t="s">
        <v>548</v>
      </c>
      <c r="C26" s="12" t="s">
        <v>555</v>
      </c>
      <c r="D26" s="12">
        <v>1</v>
      </c>
      <c r="E26" s="12">
        <v>2</v>
      </c>
      <c r="F26" s="12">
        <v>2</v>
      </c>
      <c r="G26" s="12">
        <v>1</v>
      </c>
      <c r="H26" s="12">
        <v>2</v>
      </c>
      <c r="I26" s="12">
        <v>2</v>
      </c>
      <c r="J26" s="12">
        <v>4</v>
      </c>
      <c r="K26" s="12">
        <v>2</v>
      </c>
      <c r="L26" s="12">
        <v>4</v>
      </c>
      <c r="M26" s="12">
        <v>5</v>
      </c>
      <c r="N26" s="12">
        <v>1</v>
      </c>
      <c r="O26" s="12">
        <v>4</v>
      </c>
      <c r="P26" s="12">
        <v>2</v>
      </c>
      <c r="Q26" s="12">
        <v>2</v>
      </c>
      <c r="R26" s="12">
        <v>2</v>
      </c>
      <c r="S26" s="12">
        <v>1</v>
      </c>
      <c r="T26" s="12">
        <v>1</v>
      </c>
      <c r="U26" s="12">
        <v>2</v>
      </c>
      <c r="V26" s="12">
        <v>1</v>
      </c>
      <c r="W26" s="12">
        <v>1</v>
      </c>
      <c r="X26" s="12">
        <v>2</v>
      </c>
      <c r="Y26" s="12">
        <v>1</v>
      </c>
      <c r="Z26" s="12">
        <v>1</v>
      </c>
      <c r="AA26" s="12">
        <v>1</v>
      </c>
      <c r="AB26" s="12">
        <v>2</v>
      </c>
      <c r="AC26" s="12">
        <v>1</v>
      </c>
      <c r="AD26" s="12">
        <v>1</v>
      </c>
      <c r="AE26" s="12">
        <v>1</v>
      </c>
      <c r="AF26" s="12">
        <v>8</v>
      </c>
      <c r="AG26" s="12">
        <v>2</v>
      </c>
      <c r="AH26" s="12">
        <v>8</v>
      </c>
      <c r="AI26" s="12">
        <v>8</v>
      </c>
      <c r="AJ26" s="12">
        <v>8</v>
      </c>
      <c r="AK26" s="12">
        <v>8</v>
      </c>
      <c r="AL26" s="12">
        <v>2</v>
      </c>
      <c r="AM26" s="12">
        <v>2</v>
      </c>
      <c r="AN26" s="12">
        <v>4</v>
      </c>
      <c r="AO26" s="12">
        <v>3</v>
      </c>
      <c r="AP26" s="12">
        <v>4</v>
      </c>
    </row>
    <row r="27" spans="1:42" x14ac:dyDescent="0.25">
      <c r="A27" s="2">
        <v>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</row>
    <row r="28" spans="1:42" x14ac:dyDescent="0.25">
      <c r="A28" s="2">
        <v>27</v>
      </c>
      <c r="B28" s="12" t="s">
        <v>548</v>
      </c>
      <c r="C28" s="12" t="s">
        <v>555</v>
      </c>
      <c r="D28" s="12">
        <v>1</v>
      </c>
      <c r="E28" s="12">
        <v>8</v>
      </c>
      <c r="F28" s="12">
        <v>2</v>
      </c>
      <c r="G28" s="12">
        <v>1</v>
      </c>
      <c r="H28" s="12">
        <v>2</v>
      </c>
      <c r="I28" s="12">
        <v>2</v>
      </c>
      <c r="J28" s="12">
        <v>3</v>
      </c>
      <c r="K28" s="12">
        <v>2</v>
      </c>
      <c r="L28" s="12">
        <v>6</v>
      </c>
      <c r="M28" s="12">
        <v>5</v>
      </c>
      <c r="N28" s="12">
        <v>1</v>
      </c>
      <c r="O28" s="12">
        <v>1</v>
      </c>
      <c r="P28" s="12">
        <v>2</v>
      </c>
      <c r="Q28" s="12">
        <v>2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  <c r="AF28" s="12">
        <v>1</v>
      </c>
      <c r="AG28" s="12">
        <v>8</v>
      </c>
      <c r="AH28" s="12">
        <v>8</v>
      </c>
      <c r="AI28" s="12">
        <v>8</v>
      </c>
      <c r="AJ28" s="12">
        <v>8</v>
      </c>
      <c r="AK28" s="12">
        <v>8</v>
      </c>
      <c r="AL28" s="12">
        <v>3</v>
      </c>
      <c r="AM28" s="12">
        <v>3</v>
      </c>
      <c r="AN28" s="12">
        <v>1</v>
      </c>
      <c r="AO28" s="12">
        <v>3</v>
      </c>
      <c r="AP28" s="12">
        <v>1</v>
      </c>
    </row>
    <row r="29" spans="1:42" x14ac:dyDescent="0.25">
      <c r="A29" s="2">
        <v>28</v>
      </c>
      <c r="B29" s="12" t="s">
        <v>548</v>
      </c>
      <c r="C29" s="12" t="s">
        <v>555</v>
      </c>
      <c r="D29" s="12">
        <v>1</v>
      </c>
      <c r="E29" s="12">
        <v>2</v>
      </c>
      <c r="F29" s="12">
        <v>2</v>
      </c>
      <c r="G29" s="12">
        <v>1</v>
      </c>
      <c r="H29" s="12">
        <v>3</v>
      </c>
      <c r="I29" s="12">
        <v>9</v>
      </c>
      <c r="J29" s="12">
        <v>9</v>
      </c>
      <c r="K29" s="12">
        <v>1</v>
      </c>
      <c r="L29" s="12">
        <v>3</v>
      </c>
      <c r="M29" s="12">
        <v>5</v>
      </c>
      <c r="N29" s="12">
        <v>1</v>
      </c>
      <c r="O29" s="12">
        <v>1</v>
      </c>
      <c r="P29" s="12">
        <v>2</v>
      </c>
      <c r="Q29" s="12">
        <v>1</v>
      </c>
      <c r="R29" s="12">
        <v>1</v>
      </c>
      <c r="S29" s="12">
        <v>2</v>
      </c>
      <c r="T29" s="12">
        <v>1</v>
      </c>
      <c r="U29" s="12">
        <v>2</v>
      </c>
      <c r="V29" s="12">
        <v>1</v>
      </c>
      <c r="W29" s="12">
        <v>2</v>
      </c>
      <c r="X29" s="12">
        <v>1</v>
      </c>
      <c r="Y29" s="12">
        <v>1</v>
      </c>
      <c r="Z29" s="12">
        <v>1</v>
      </c>
      <c r="AA29" s="12">
        <v>1</v>
      </c>
      <c r="AB29" s="12">
        <v>2</v>
      </c>
      <c r="AC29" s="12">
        <v>1</v>
      </c>
      <c r="AD29" s="12">
        <v>1</v>
      </c>
      <c r="AE29" s="12">
        <v>1</v>
      </c>
      <c r="AF29" s="12">
        <v>8</v>
      </c>
      <c r="AG29" s="12">
        <v>2</v>
      </c>
      <c r="AH29" s="12">
        <v>8</v>
      </c>
      <c r="AI29" s="12">
        <v>8</v>
      </c>
      <c r="AJ29" s="12">
        <v>8</v>
      </c>
      <c r="AK29" s="12">
        <v>8</v>
      </c>
      <c r="AL29" s="12">
        <v>2</v>
      </c>
      <c r="AM29" s="12">
        <v>2</v>
      </c>
      <c r="AN29" s="12">
        <v>5</v>
      </c>
      <c r="AO29" s="12">
        <v>3</v>
      </c>
      <c r="AP29" s="12">
        <v>1</v>
      </c>
    </row>
    <row r="30" spans="1:42" x14ac:dyDescent="0.25">
      <c r="A30" s="2">
        <v>29</v>
      </c>
      <c r="B30" s="12" t="s">
        <v>548</v>
      </c>
      <c r="C30" s="12" t="s">
        <v>555</v>
      </c>
      <c r="D30" s="12">
        <v>1</v>
      </c>
      <c r="E30" s="12">
        <v>2</v>
      </c>
      <c r="F30" s="12">
        <v>2</v>
      </c>
      <c r="G30" s="12">
        <v>1</v>
      </c>
      <c r="H30" s="12">
        <v>1</v>
      </c>
      <c r="I30" s="12">
        <v>2</v>
      </c>
      <c r="J30" s="12">
        <v>6</v>
      </c>
      <c r="K30" s="12">
        <v>2</v>
      </c>
      <c r="L30" s="12">
        <v>6</v>
      </c>
      <c r="M30" s="12">
        <v>5</v>
      </c>
      <c r="N30" s="12">
        <v>1</v>
      </c>
      <c r="O30" s="12">
        <v>1</v>
      </c>
      <c r="P30" s="12">
        <v>1</v>
      </c>
      <c r="Q30" s="12">
        <v>2</v>
      </c>
      <c r="R30" s="12">
        <v>9</v>
      </c>
      <c r="S30" s="12">
        <v>9</v>
      </c>
      <c r="T30" s="12">
        <v>9</v>
      </c>
      <c r="U30" s="12">
        <v>9</v>
      </c>
      <c r="V30" s="12">
        <v>9</v>
      </c>
      <c r="W30" s="12">
        <v>9</v>
      </c>
      <c r="X30" s="12">
        <v>9</v>
      </c>
      <c r="Y30" s="12">
        <v>2</v>
      </c>
      <c r="Z30" s="12">
        <v>9</v>
      </c>
      <c r="AA30" s="12">
        <v>9</v>
      </c>
      <c r="AB30" s="12">
        <v>9</v>
      </c>
      <c r="AC30" s="12">
        <v>9</v>
      </c>
      <c r="AD30" s="12">
        <v>9</v>
      </c>
      <c r="AE30" s="12">
        <v>9</v>
      </c>
      <c r="AF30" s="12">
        <v>1</v>
      </c>
      <c r="AG30" s="12">
        <v>8</v>
      </c>
      <c r="AH30" s="12">
        <v>8</v>
      </c>
      <c r="AI30" s="12">
        <v>8</v>
      </c>
      <c r="AJ30" s="12">
        <v>8</v>
      </c>
      <c r="AK30" s="12">
        <v>8</v>
      </c>
      <c r="AL30" s="12">
        <v>3</v>
      </c>
      <c r="AM30" s="12">
        <v>3</v>
      </c>
      <c r="AN30" s="12">
        <v>1</v>
      </c>
      <c r="AO30" s="12">
        <v>2</v>
      </c>
      <c r="AP30" s="12">
        <v>1</v>
      </c>
    </row>
    <row r="31" spans="1:42" x14ac:dyDescent="0.25">
      <c r="A31" s="2">
        <v>30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</row>
    <row r="32" spans="1:42" x14ac:dyDescent="0.25">
      <c r="A32" s="2">
        <v>31</v>
      </c>
      <c r="B32" s="12" t="s">
        <v>548</v>
      </c>
      <c r="C32" s="12" t="s">
        <v>555</v>
      </c>
      <c r="D32" s="12">
        <v>1</v>
      </c>
      <c r="E32" s="12">
        <v>2</v>
      </c>
      <c r="F32" s="12">
        <v>2</v>
      </c>
      <c r="G32" s="12">
        <v>1</v>
      </c>
      <c r="H32" s="12">
        <v>2</v>
      </c>
      <c r="I32" s="12">
        <v>2</v>
      </c>
      <c r="J32" s="12">
        <v>4</v>
      </c>
      <c r="K32" s="12">
        <v>1</v>
      </c>
      <c r="L32" s="12">
        <v>5</v>
      </c>
      <c r="M32" s="12">
        <v>5</v>
      </c>
      <c r="N32" s="12">
        <v>2</v>
      </c>
      <c r="O32" s="12">
        <v>2</v>
      </c>
      <c r="P32" s="12">
        <v>1</v>
      </c>
      <c r="Q32" s="12">
        <v>2</v>
      </c>
      <c r="R32" s="12">
        <v>8</v>
      </c>
      <c r="S32" s="12">
        <v>8</v>
      </c>
      <c r="T32" s="12">
        <v>8</v>
      </c>
      <c r="U32" s="12">
        <v>8</v>
      </c>
      <c r="V32" s="12">
        <v>8</v>
      </c>
      <c r="W32" s="12">
        <v>8</v>
      </c>
      <c r="X32" s="12">
        <v>8</v>
      </c>
      <c r="Y32" s="12">
        <v>2</v>
      </c>
      <c r="Z32" s="12">
        <v>8</v>
      </c>
      <c r="AA32" s="12">
        <v>8</v>
      </c>
      <c r="AB32" s="12">
        <v>8</v>
      </c>
      <c r="AC32" s="12">
        <v>8</v>
      </c>
      <c r="AD32" s="12">
        <v>8</v>
      </c>
      <c r="AE32" s="12">
        <v>8</v>
      </c>
      <c r="AF32" s="12">
        <v>1</v>
      </c>
      <c r="AG32" s="12">
        <v>8</v>
      </c>
      <c r="AH32" s="12">
        <v>8</v>
      </c>
      <c r="AI32" s="12">
        <v>8</v>
      </c>
      <c r="AJ32" s="12">
        <v>8</v>
      </c>
      <c r="AK32" s="12">
        <v>8</v>
      </c>
      <c r="AL32" s="12">
        <v>3</v>
      </c>
      <c r="AM32" s="12">
        <v>3</v>
      </c>
      <c r="AN32" s="12">
        <v>1</v>
      </c>
      <c r="AO32" s="12">
        <v>3</v>
      </c>
      <c r="AP32" s="12">
        <v>1</v>
      </c>
    </row>
    <row r="33" spans="1:42" x14ac:dyDescent="0.25">
      <c r="A33" s="2">
        <v>32</v>
      </c>
      <c r="B33" s="12" t="s">
        <v>548</v>
      </c>
      <c r="C33" s="12" t="s">
        <v>555</v>
      </c>
      <c r="D33" s="12">
        <v>1</v>
      </c>
      <c r="E33" s="12">
        <v>2</v>
      </c>
      <c r="F33" s="12">
        <v>2</v>
      </c>
      <c r="G33" s="12">
        <v>1</v>
      </c>
      <c r="H33" s="12">
        <v>2</v>
      </c>
      <c r="I33" s="12">
        <v>2</v>
      </c>
      <c r="J33" s="12">
        <v>4</v>
      </c>
      <c r="K33" s="12">
        <v>1</v>
      </c>
      <c r="L33" s="12">
        <v>3</v>
      </c>
      <c r="M33" s="12">
        <v>5</v>
      </c>
      <c r="N33" s="12">
        <v>1</v>
      </c>
      <c r="O33" s="12">
        <v>2</v>
      </c>
      <c r="P33" s="12">
        <v>3</v>
      </c>
      <c r="Q33" s="12">
        <v>1</v>
      </c>
      <c r="R33" s="12">
        <v>2</v>
      </c>
      <c r="S33" s="12">
        <v>1</v>
      </c>
      <c r="T33" s="12">
        <v>1</v>
      </c>
      <c r="U33" s="12">
        <v>2</v>
      </c>
      <c r="V33" s="12">
        <v>1</v>
      </c>
      <c r="W33" s="12">
        <v>2</v>
      </c>
      <c r="X33" s="12">
        <v>1</v>
      </c>
      <c r="Y33" s="12">
        <v>1</v>
      </c>
      <c r="Z33" s="12">
        <v>1</v>
      </c>
      <c r="AA33" s="12">
        <v>1</v>
      </c>
      <c r="AB33" s="12">
        <v>2</v>
      </c>
      <c r="AC33" s="12">
        <v>1</v>
      </c>
      <c r="AD33" s="12">
        <v>1</v>
      </c>
      <c r="AE33" s="12">
        <v>1</v>
      </c>
      <c r="AF33" s="12">
        <v>8</v>
      </c>
      <c r="AG33" s="12">
        <v>8</v>
      </c>
      <c r="AH33" s="12">
        <v>8</v>
      </c>
      <c r="AI33" s="12">
        <v>4</v>
      </c>
      <c r="AJ33" s="12">
        <v>8</v>
      </c>
      <c r="AK33" s="12">
        <v>8</v>
      </c>
      <c r="AL33" s="12">
        <v>2</v>
      </c>
      <c r="AM33" s="12">
        <v>2</v>
      </c>
      <c r="AN33" s="12">
        <v>2</v>
      </c>
      <c r="AO33" s="12">
        <v>2</v>
      </c>
      <c r="AP33" s="12">
        <v>2</v>
      </c>
    </row>
    <row r="34" spans="1:42" x14ac:dyDescent="0.25">
      <c r="A34" s="2">
        <v>33</v>
      </c>
      <c r="B34" s="12" t="s">
        <v>547</v>
      </c>
      <c r="C34" s="12" t="s">
        <v>555</v>
      </c>
      <c r="D34" s="12">
        <v>1</v>
      </c>
      <c r="E34" s="12">
        <v>2</v>
      </c>
      <c r="F34" s="12">
        <v>2</v>
      </c>
      <c r="G34" s="12">
        <v>1</v>
      </c>
      <c r="H34" s="12">
        <v>1</v>
      </c>
      <c r="I34" s="12">
        <v>1</v>
      </c>
      <c r="J34" s="12">
        <v>3</v>
      </c>
      <c r="K34" s="12">
        <v>2</v>
      </c>
      <c r="L34" s="12">
        <v>5</v>
      </c>
      <c r="M34" s="12">
        <v>5</v>
      </c>
      <c r="N34" s="12">
        <v>1</v>
      </c>
      <c r="O34" s="12">
        <v>1</v>
      </c>
      <c r="P34" s="12">
        <v>1</v>
      </c>
      <c r="Q34" s="12">
        <v>2</v>
      </c>
      <c r="R34" s="12">
        <v>1</v>
      </c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2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v>1</v>
      </c>
      <c r="AF34" s="12">
        <v>1</v>
      </c>
      <c r="AG34" s="12">
        <v>8</v>
      </c>
      <c r="AH34" s="12">
        <v>8</v>
      </c>
      <c r="AI34" s="12">
        <v>8</v>
      </c>
      <c r="AJ34" s="12">
        <v>8</v>
      </c>
      <c r="AK34" s="12">
        <v>8</v>
      </c>
      <c r="AL34" s="12">
        <v>3</v>
      </c>
      <c r="AM34" s="12">
        <v>3</v>
      </c>
      <c r="AN34" s="12">
        <v>1</v>
      </c>
      <c r="AO34" s="12">
        <v>3</v>
      </c>
      <c r="AP34" s="12">
        <v>1</v>
      </c>
    </row>
    <row r="35" spans="1:42" x14ac:dyDescent="0.25">
      <c r="A35" s="2">
        <v>34</v>
      </c>
      <c r="B35" s="12" t="s">
        <v>547</v>
      </c>
      <c r="C35" s="12" t="s">
        <v>555</v>
      </c>
      <c r="D35" s="12">
        <v>1</v>
      </c>
      <c r="E35" s="12">
        <v>2</v>
      </c>
      <c r="F35" s="12">
        <v>2</v>
      </c>
      <c r="G35" s="12">
        <v>1</v>
      </c>
      <c r="H35" s="12">
        <v>2</v>
      </c>
      <c r="I35" s="12">
        <v>2</v>
      </c>
      <c r="J35" s="12">
        <v>5</v>
      </c>
      <c r="K35" s="12">
        <v>2</v>
      </c>
      <c r="L35" s="12">
        <v>6</v>
      </c>
      <c r="M35" s="12">
        <v>5</v>
      </c>
      <c r="N35" s="12">
        <v>1</v>
      </c>
      <c r="O35" s="12">
        <v>1</v>
      </c>
      <c r="P35" s="12">
        <v>1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1</v>
      </c>
      <c r="W35" s="12">
        <v>2</v>
      </c>
      <c r="X35" s="12">
        <v>1</v>
      </c>
      <c r="Y35" s="12">
        <v>2</v>
      </c>
      <c r="Z35" s="12">
        <v>1</v>
      </c>
      <c r="AA35" s="12">
        <v>1</v>
      </c>
      <c r="AB35" s="12">
        <v>2</v>
      </c>
      <c r="AC35" s="12">
        <v>1</v>
      </c>
      <c r="AD35" s="12">
        <v>1</v>
      </c>
      <c r="AE35" s="12">
        <v>1</v>
      </c>
      <c r="AF35" s="12">
        <v>8</v>
      </c>
      <c r="AG35" s="12">
        <v>2</v>
      </c>
      <c r="AH35" s="12">
        <v>8</v>
      </c>
      <c r="AI35" s="12">
        <v>8</v>
      </c>
      <c r="AJ35" s="12">
        <v>8</v>
      </c>
      <c r="AK35" s="12">
        <v>8</v>
      </c>
      <c r="AL35" s="12">
        <v>2</v>
      </c>
      <c r="AM35" s="12">
        <v>2</v>
      </c>
      <c r="AN35" s="12">
        <v>4</v>
      </c>
      <c r="AO35" s="12">
        <v>3</v>
      </c>
      <c r="AP35" s="12">
        <v>1</v>
      </c>
    </row>
    <row r="36" spans="1:42" x14ac:dyDescent="0.25">
      <c r="A36" s="2">
        <v>35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</row>
    <row r="37" spans="1:42" x14ac:dyDescent="0.25">
      <c r="A37" s="2">
        <v>36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</row>
    <row r="38" spans="1:42" x14ac:dyDescent="0.25">
      <c r="A38" s="2">
        <v>37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</row>
    <row r="39" spans="1:42" x14ac:dyDescent="0.25">
      <c r="A39" s="2">
        <v>38</v>
      </c>
      <c r="B39" s="12" t="s">
        <v>548</v>
      </c>
      <c r="C39" s="12" t="s">
        <v>555</v>
      </c>
      <c r="D39" s="12">
        <v>1</v>
      </c>
      <c r="E39" s="12">
        <v>2</v>
      </c>
      <c r="F39" s="12">
        <v>8</v>
      </c>
      <c r="G39" s="12">
        <v>1</v>
      </c>
      <c r="H39" s="12">
        <v>1</v>
      </c>
      <c r="I39" s="12">
        <v>2</v>
      </c>
      <c r="J39" s="12">
        <v>3</v>
      </c>
      <c r="K39" s="12">
        <v>1</v>
      </c>
      <c r="L39" s="12">
        <v>3</v>
      </c>
      <c r="M39" s="12">
        <v>5</v>
      </c>
      <c r="N39" s="12">
        <v>1</v>
      </c>
      <c r="O39" s="12">
        <v>1</v>
      </c>
      <c r="P39" s="12">
        <v>1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2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  <c r="AF39" s="12">
        <v>1</v>
      </c>
      <c r="AG39" s="12">
        <v>8</v>
      </c>
      <c r="AH39" s="12">
        <v>8</v>
      </c>
      <c r="AI39" s="12">
        <v>8</v>
      </c>
      <c r="AJ39" s="12">
        <v>8</v>
      </c>
      <c r="AK39" s="12">
        <v>8</v>
      </c>
      <c r="AL39" s="12">
        <v>3</v>
      </c>
      <c r="AM39" s="12">
        <v>2</v>
      </c>
      <c r="AN39" s="12">
        <v>1</v>
      </c>
      <c r="AO39" s="12">
        <v>3</v>
      </c>
      <c r="AP39" s="12">
        <v>1</v>
      </c>
    </row>
    <row r="40" spans="1:42" x14ac:dyDescent="0.25">
      <c r="A40" s="2">
        <v>39</v>
      </c>
      <c r="B40" s="12" t="s">
        <v>548</v>
      </c>
      <c r="C40" s="12" t="s">
        <v>555</v>
      </c>
      <c r="D40" s="12">
        <v>1</v>
      </c>
      <c r="E40" s="12">
        <v>2</v>
      </c>
      <c r="F40" s="12">
        <v>2</v>
      </c>
      <c r="G40" s="12">
        <v>1</v>
      </c>
      <c r="H40" s="12">
        <v>1</v>
      </c>
      <c r="I40" s="12">
        <v>2</v>
      </c>
      <c r="J40" s="12">
        <v>4</v>
      </c>
      <c r="K40" s="12">
        <v>2</v>
      </c>
      <c r="L40" s="12">
        <v>5</v>
      </c>
      <c r="M40" s="12">
        <v>5</v>
      </c>
      <c r="N40" s="12">
        <v>1</v>
      </c>
      <c r="O40" s="12">
        <v>1</v>
      </c>
      <c r="P40" s="12">
        <v>2</v>
      </c>
      <c r="Q40" s="12">
        <v>1</v>
      </c>
      <c r="R40" s="12">
        <v>2</v>
      </c>
      <c r="S40" s="12">
        <v>1</v>
      </c>
      <c r="T40" s="12">
        <v>1</v>
      </c>
      <c r="U40" s="12">
        <v>2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2</v>
      </c>
      <c r="AC40" s="12">
        <v>1</v>
      </c>
      <c r="AD40" s="12">
        <v>1</v>
      </c>
      <c r="AE40" s="12">
        <v>1</v>
      </c>
      <c r="AF40" s="12">
        <v>8</v>
      </c>
      <c r="AG40" s="12">
        <v>2</v>
      </c>
      <c r="AH40" s="12">
        <v>8</v>
      </c>
      <c r="AI40" s="12">
        <v>8</v>
      </c>
      <c r="AJ40" s="12">
        <v>8</v>
      </c>
      <c r="AK40" s="12">
        <v>8</v>
      </c>
      <c r="AL40" s="12">
        <v>2</v>
      </c>
      <c r="AM40" s="12">
        <v>2</v>
      </c>
      <c r="AN40" s="12">
        <v>4</v>
      </c>
      <c r="AO40" s="12">
        <v>3</v>
      </c>
      <c r="AP40" s="12">
        <v>1</v>
      </c>
    </row>
    <row r="41" spans="1:42" x14ac:dyDescent="0.25">
      <c r="A41" s="2">
        <v>40</v>
      </c>
      <c r="B41" s="12" t="s">
        <v>548</v>
      </c>
      <c r="C41" s="12" t="s">
        <v>555</v>
      </c>
      <c r="D41" s="12">
        <v>1</v>
      </c>
      <c r="E41" s="12">
        <v>2</v>
      </c>
      <c r="F41" s="12">
        <v>2</v>
      </c>
      <c r="G41" s="12">
        <v>1</v>
      </c>
      <c r="H41" s="12">
        <v>2</v>
      </c>
      <c r="I41" s="12">
        <v>2</v>
      </c>
      <c r="J41" s="12">
        <v>6</v>
      </c>
      <c r="K41" s="12">
        <v>2</v>
      </c>
      <c r="L41" s="12">
        <v>6</v>
      </c>
      <c r="M41" s="12">
        <v>5</v>
      </c>
      <c r="N41" s="12">
        <v>1</v>
      </c>
      <c r="O41" s="12">
        <v>2</v>
      </c>
      <c r="P41" s="12">
        <v>4</v>
      </c>
      <c r="Q41" s="12">
        <v>1</v>
      </c>
      <c r="R41" s="12">
        <v>2</v>
      </c>
      <c r="S41" s="12">
        <v>1</v>
      </c>
      <c r="T41" s="12">
        <v>2</v>
      </c>
      <c r="U41" s="12">
        <v>2</v>
      </c>
      <c r="V41" s="12">
        <v>1</v>
      </c>
      <c r="W41" s="12">
        <v>2</v>
      </c>
      <c r="X41" s="12">
        <v>1</v>
      </c>
      <c r="Y41" s="12">
        <v>9</v>
      </c>
      <c r="Z41" s="12">
        <v>1</v>
      </c>
      <c r="AA41" s="12">
        <v>1</v>
      </c>
      <c r="AB41" s="12">
        <v>2</v>
      </c>
      <c r="AC41" s="12">
        <v>1</v>
      </c>
      <c r="AD41" s="12">
        <v>1</v>
      </c>
      <c r="AE41" s="12">
        <v>9</v>
      </c>
      <c r="AF41" s="12">
        <v>8</v>
      </c>
      <c r="AG41" s="12">
        <v>8</v>
      </c>
      <c r="AH41" s="12">
        <v>8</v>
      </c>
      <c r="AI41" s="12">
        <v>4</v>
      </c>
      <c r="AJ41" s="12">
        <v>8</v>
      </c>
      <c r="AK41" s="12">
        <v>8</v>
      </c>
      <c r="AL41" s="12">
        <v>2</v>
      </c>
      <c r="AM41" s="12">
        <v>2</v>
      </c>
      <c r="AN41" s="12">
        <v>4</v>
      </c>
      <c r="AO41" s="12">
        <v>3</v>
      </c>
      <c r="AP41" s="12">
        <v>1</v>
      </c>
    </row>
    <row r="42" spans="1:42" x14ac:dyDescent="0.25">
      <c r="A42" s="2">
        <v>41</v>
      </c>
      <c r="B42" s="12" t="s">
        <v>547</v>
      </c>
      <c r="C42" s="12" t="s">
        <v>555</v>
      </c>
      <c r="D42" s="12">
        <v>1</v>
      </c>
      <c r="E42" s="12">
        <v>2</v>
      </c>
      <c r="F42" s="12">
        <v>2</v>
      </c>
      <c r="G42" s="12">
        <v>1</v>
      </c>
      <c r="H42" s="12">
        <v>2</v>
      </c>
      <c r="I42" s="12">
        <v>2</v>
      </c>
      <c r="J42" s="12">
        <v>4</v>
      </c>
      <c r="K42" s="12">
        <v>1</v>
      </c>
      <c r="L42" s="12">
        <v>5</v>
      </c>
      <c r="M42" s="12">
        <v>5</v>
      </c>
      <c r="N42" s="12">
        <v>1</v>
      </c>
      <c r="O42" s="12">
        <v>1</v>
      </c>
      <c r="P42" s="12">
        <v>1</v>
      </c>
      <c r="Q42" s="12">
        <v>2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2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  <c r="AF42" s="12">
        <v>1</v>
      </c>
      <c r="AG42" s="12">
        <v>8</v>
      </c>
      <c r="AH42" s="12">
        <v>8</v>
      </c>
      <c r="AI42" s="12">
        <v>8</v>
      </c>
      <c r="AJ42" s="12">
        <v>8</v>
      </c>
      <c r="AK42" s="12">
        <v>8</v>
      </c>
      <c r="AL42" s="12">
        <v>3</v>
      </c>
      <c r="AM42" s="12">
        <v>3</v>
      </c>
      <c r="AN42" s="12">
        <v>1</v>
      </c>
      <c r="AO42" s="12">
        <v>3</v>
      </c>
      <c r="AP42" s="12">
        <v>1</v>
      </c>
    </row>
    <row r="43" spans="1:42" x14ac:dyDescent="0.25">
      <c r="A43" s="2">
        <v>42</v>
      </c>
      <c r="B43" s="12" t="s">
        <v>547</v>
      </c>
      <c r="C43" s="12" t="s">
        <v>555</v>
      </c>
      <c r="D43" s="12">
        <v>1</v>
      </c>
      <c r="E43" s="12">
        <v>2</v>
      </c>
      <c r="F43" s="12">
        <v>2</v>
      </c>
      <c r="G43" s="12">
        <v>1</v>
      </c>
      <c r="H43" s="12">
        <v>2</v>
      </c>
      <c r="I43" s="12">
        <v>2</v>
      </c>
      <c r="J43" s="12">
        <v>5</v>
      </c>
      <c r="K43" s="12">
        <v>2</v>
      </c>
      <c r="L43" s="12">
        <v>5</v>
      </c>
      <c r="M43" s="12">
        <v>5</v>
      </c>
      <c r="N43" s="12">
        <v>1</v>
      </c>
      <c r="O43" s="12">
        <v>1</v>
      </c>
      <c r="P43" s="12">
        <v>1</v>
      </c>
      <c r="Q43" s="12">
        <v>1</v>
      </c>
      <c r="R43" s="12">
        <v>1</v>
      </c>
      <c r="S43" s="12">
        <v>1</v>
      </c>
      <c r="T43" s="12">
        <v>1</v>
      </c>
      <c r="U43" s="12">
        <v>2</v>
      </c>
      <c r="V43" s="12">
        <v>1</v>
      </c>
      <c r="W43" s="12">
        <v>2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  <c r="AF43" s="12">
        <v>1</v>
      </c>
      <c r="AG43" s="12">
        <v>8</v>
      </c>
      <c r="AH43" s="12">
        <v>8</v>
      </c>
      <c r="AI43" s="12">
        <v>8</v>
      </c>
      <c r="AJ43" s="12">
        <v>8</v>
      </c>
      <c r="AK43" s="12">
        <v>8</v>
      </c>
      <c r="AL43" s="12">
        <v>1</v>
      </c>
      <c r="AM43" s="12">
        <v>1</v>
      </c>
      <c r="AN43" s="12">
        <v>1</v>
      </c>
      <c r="AO43" s="12">
        <v>3</v>
      </c>
      <c r="AP43" s="12">
        <v>1</v>
      </c>
    </row>
    <row r="44" spans="1:42" x14ac:dyDescent="0.25">
      <c r="A44" s="2">
        <v>43</v>
      </c>
      <c r="B44" s="12" t="s">
        <v>548</v>
      </c>
      <c r="C44" s="12" t="s">
        <v>555</v>
      </c>
      <c r="D44" s="12">
        <v>1</v>
      </c>
      <c r="E44" s="12">
        <v>2</v>
      </c>
      <c r="F44" s="12">
        <v>1</v>
      </c>
      <c r="G44" s="12">
        <v>1</v>
      </c>
      <c r="H44" s="12">
        <v>2</v>
      </c>
      <c r="I44" s="12">
        <v>2</v>
      </c>
      <c r="J44" s="12">
        <v>5</v>
      </c>
      <c r="K44" s="12">
        <v>2</v>
      </c>
      <c r="L44" s="12">
        <v>5</v>
      </c>
      <c r="M44" s="12">
        <v>5</v>
      </c>
      <c r="N44" s="12">
        <v>1</v>
      </c>
      <c r="O44" s="12">
        <v>2</v>
      </c>
      <c r="P44" s="12">
        <v>2</v>
      </c>
      <c r="Q44" s="12">
        <v>1</v>
      </c>
      <c r="R44" s="12">
        <v>1</v>
      </c>
      <c r="S44" s="12">
        <v>1</v>
      </c>
      <c r="T44" s="12">
        <v>1</v>
      </c>
      <c r="U44" s="12">
        <v>2</v>
      </c>
      <c r="V44" s="12">
        <v>1</v>
      </c>
      <c r="W44" s="12">
        <v>2</v>
      </c>
      <c r="X44" s="12">
        <v>1</v>
      </c>
      <c r="Y44" s="12">
        <v>1</v>
      </c>
      <c r="Z44" s="12">
        <v>1</v>
      </c>
      <c r="AA44" s="12">
        <v>1</v>
      </c>
      <c r="AB44" s="12">
        <v>2</v>
      </c>
      <c r="AC44" s="12">
        <v>1</v>
      </c>
      <c r="AD44" s="12">
        <v>1</v>
      </c>
      <c r="AE44" s="12">
        <v>1</v>
      </c>
      <c r="AF44" s="12">
        <v>8</v>
      </c>
      <c r="AG44" s="12">
        <v>8</v>
      </c>
      <c r="AH44" s="12">
        <v>8</v>
      </c>
      <c r="AI44" s="12">
        <v>4</v>
      </c>
      <c r="AJ44" s="12">
        <v>8</v>
      </c>
      <c r="AK44" s="12">
        <v>8</v>
      </c>
      <c r="AL44" s="12">
        <v>2</v>
      </c>
      <c r="AM44" s="12">
        <v>2</v>
      </c>
      <c r="AN44" s="12">
        <v>2</v>
      </c>
      <c r="AO44" s="12">
        <v>3</v>
      </c>
      <c r="AP44" s="12">
        <v>1</v>
      </c>
    </row>
    <row r="45" spans="1:42" x14ac:dyDescent="0.25">
      <c r="A45" s="2">
        <v>44</v>
      </c>
      <c r="B45" s="12">
        <v>9</v>
      </c>
      <c r="C45" s="12">
        <v>9</v>
      </c>
      <c r="D45" s="12">
        <v>9</v>
      </c>
      <c r="E45" s="12">
        <v>9</v>
      </c>
      <c r="F45" s="12">
        <v>9</v>
      </c>
      <c r="G45" s="12">
        <v>9</v>
      </c>
      <c r="H45" s="12">
        <v>9</v>
      </c>
      <c r="I45" s="12">
        <v>9</v>
      </c>
      <c r="J45" s="12">
        <v>9</v>
      </c>
      <c r="K45" s="12">
        <v>9</v>
      </c>
      <c r="L45" s="12">
        <v>9</v>
      </c>
      <c r="M45" s="12">
        <v>9</v>
      </c>
      <c r="N45" s="12">
        <v>9</v>
      </c>
      <c r="O45" s="12">
        <v>9</v>
      </c>
      <c r="P45" s="12">
        <v>9</v>
      </c>
      <c r="Q45" s="12">
        <v>9</v>
      </c>
      <c r="R45" s="12">
        <v>9</v>
      </c>
      <c r="S45" s="12">
        <v>9</v>
      </c>
      <c r="T45" s="12">
        <v>9</v>
      </c>
      <c r="U45" s="12">
        <v>9</v>
      </c>
      <c r="V45" s="12">
        <v>9</v>
      </c>
      <c r="W45" s="12">
        <v>9</v>
      </c>
      <c r="X45" s="12">
        <v>9</v>
      </c>
      <c r="Y45" s="12">
        <v>9</v>
      </c>
      <c r="Z45" s="12">
        <v>9</v>
      </c>
      <c r="AA45" s="12">
        <v>9</v>
      </c>
      <c r="AB45" s="12">
        <v>9</v>
      </c>
      <c r="AC45" s="12">
        <v>9</v>
      </c>
      <c r="AD45" s="12">
        <v>9</v>
      </c>
      <c r="AE45" s="12">
        <v>9</v>
      </c>
      <c r="AF45" s="12">
        <v>9</v>
      </c>
      <c r="AG45" s="12">
        <v>9</v>
      </c>
      <c r="AH45" s="12">
        <v>9</v>
      </c>
      <c r="AI45" s="12">
        <v>9</v>
      </c>
      <c r="AJ45" s="12">
        <v>9</v>
      </c>
      <c r="AK45" s="12">
        <v>9</v>
      </c>
      <c r="AL45" s="12">
        <v>9</v>
      </c>
      <c r="AM45" s="12">
        <v>9</v>
      </c>
      <c r="AN45" s="12">
        <v>9</v>
      </c>
      <c r="AO45" s="12">
        <v>9</v>
      </c>
      <c r="AP45" s="12">
        <v>9</v>
      </c>
    </row>
    <row r="46" spans="1:42" x14ac:dyDescent="0.25">
      <c r="A46" s="2">
        <v>45</v>
      </c>
      <c r="B46" s="12" t="s">
        <v>547</v>
      </c>
      <c r="C46" s="12" t="s">
        <v>555</v>
      </c>
      <c r="D46" s="12">
        <v>1</v>
      </c>
      <c r="E46" s="12">
        <v>2</v>
      </c>
      <c r="F46" s="12">
        <v>1</v>
      </c>
      <c r="G46" s="12">
        <v>1</v>
      </c>
      <c r="H46" s="10">
        <v>2</v>
      </c>
      <c r="I46" s="12">
        <v>2</v>
      </c>
      <c r="J46" s="12">
        <v>5</v>
      </c>
      <c r="K46" s="12">
        <v>2</v>
      </c>
      <c r="L46" s="12">
        <v>6</v>
      </c>
      <c r="M46" s="12">
        <v>5</v>
      </c>
      <c r="N46" s="12">
        <v>1</v>
      </c>
      <c r="O46" s="12">
        <v>1</v>
      </c>
      <c r="P46" s="12">
        <v>1</v>
      </c>
      <c r="Q46" s="12">
        <v>2</v>
      </c>
      <c r="R46" s="12">
        <v>8</v>
      </c>
      <c r="S46" s="12">
        <v>8</v>
      </c>
      <c r="T46" s="12">
        <v>8</v>
      </c>
      <c r="U46" s="12">
        <v>8</v>
      </c>
      <c r="V46" s="12">
        <v>8</v>
      </c>
      <c r="W46" s="12">
        <v>8</v>
      </c>
      <c r="X46" s="12">
        <v>8</v>
      </c>
      <c r="Y46" s="12">
        <v>2</v>
      </c>
      <c r="Z46" s="12">
        <v>8</v>
      </c>
      <c r="AA46" s="12">
        <v>8</v>
      </c>
      <c r="AB46" s="12">
        <v>8</v>
      </c>
      <c r="AC46" s="12">
        <v>8</v>
      </c>
      <c r="AD46" s="12">
        <v>8</v>
      </c>
      <c r="AE46" s="12">
        <v>8</v>
      </c>
      <c r="AF46" s="12">
        <v>1</v>
      </c>
      <c r="AG46" s="12">
        <v>8</v>
      </c>
      <c r="AH46" s="12">
        <v>8</v>
      </c>
      <c r="AI46" s="12">
        <v>8</v>
      </c>
      <c r="AJ46" s="12">
        <v>8</v>
      </c>
      <c r="AK46" s="12">
        <v>8</v>
      </c>
      <c r="AL46" s="12">
        <v>3</v>
      </c>
      <c r="AM46" s="12">
        <v>3</v>
      </c>
      <c r="AN46" s="12">
        <v>1</v>
      </c>
      <c r="AO46" s="12">
        <v>3</v>
      </c>
      <c r="AP46" s="12">
        <v>1</v>
      </c>
    </row>
    <row r="47" spans="1:42" x14ac:dyDescent="0.25">
      <c r="A47" s="2">
        <v>46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</row>
    <row r="48" spans="1:42" x14ac:dyDescent="0.25">
      <c r="A48" s="2">
        <v>47</v>
      </c>
      <c r="B48" s="12" t="s">
        <v>547</v>
      </c>
      <c r="C48" s="12" t="s">
        <v>555</v>
      </c>
      <c r="D48" s="12">
        <v>1</v>
      </c>
      <c r="E48" s="12">
        <v>3</v>
      </c>
      <c r="F48" s="12">
        <v>2</v>
      </c>
      <c r="G48" s="12">
        <v>1</v>
      </c>
      <c r="H48" s="12">
        <v>1</v>
      </c>
      <c r="I48" s="12">
        <v>2</v>
      </c>
      <c r="J48" s="12">
        <v>6</v>
      </c>
      <c r="K48" s="12">
        <v>2</v>
      </c>
      <c r="L48" s="12">
        <v>5</v>
      </c>
      <c r="M48" s="12">
        <v>5</v>
      </c>
      <c r="N48" s="12">
        <v>1</v>
      </c>
      <c r="O48" s="12">
        <v>2</v>
      </c>
      <c r="P48" s="12">
        <v>2</v>
      </c>
      <c r="Q48" s="12">
        <v>1</v>
      </c>
      <c r="R48" s="12">
        <v>2</v>
      </c>
      <c r="S48" s="12">
        <v>1</v>
      </c>
      <c r="T48" s="12">
        <v>2</v>
      </c>
      <c r="U48" s="12">
        <v>1</v>
      </c>
      <c r="V48" s="12">
        <v>2</v>
      </c>
      <c r="W48" s="12">
        <v>1</v>
      </c>
      <c r="X48" s="12">
        <v>1</v>
      </c>
      <c r="Y48" s="12">
        <v>2</v>
      </c>
      <c r="Z48" s="12">
        <v>1</v>
      </c>
      <c r="AA48" s="12">
        <v>1</v>
      </c>
      <c r="AB48" s="12">
        <v>2</v>
      </c>
      <c r="AC48" s="12">
        <v>1</v>
      </c>
      <c r="AD48" s="12">
        <v>1</v>
      </c>
      <c r="AE48" s="12">
        <v>1</v>
      </c>
      <c r="AF48" s="12">
        <v>8</v>
      </c>
      <c r="AG48" s="12">
        <v>8</v>
      </c>
      <c r="AH48" s="12">
        <v>8</v>
      </c>
      <c r="AI48" s="12">
        <v>4</v>
      </c>
      <c r="AJ48" s="12">
        <v>8</v>
      </c>
      <c r="AK48" s="12">
        <v>8</v>
      </c>
      <c r="AL48" s="12">
        <v>2</v>
      </c>
      <c r="AM48" s="12">
        <v>2</v>
      </c>
      <c r="AN48" s="12">
        <v>3</v>
      </c>
      <c r="AO48" s="12">
        <v>3</v>
      </c>
      <c r="AP48" s="12">
        <v>2</v>
      </c>
    </row>
    <row r="49" spans="1:44" x14ac:dyDescent="0.25">
      <c r="A49" s="2">
        <v>48</v>
      </c>
      <c r="B49" s="12" t="s">
        <v>547</v>
      </c>
      <c r="C49" s="12" t="s">
        <v>555</v>
      </c>
      <c r="D49" s="12">
        <v>1</v>
      </c>
      <c r="E49" s="12">
        <v>3</v>
      </c>
      <c r="F49" s="12">
        <v>1</v>
      </c>
      <c r="G49" s="12">
        <v>2</v>
      </c>
      <c r="H49" s="12">
        <v>2</v>
      </c>
      <c r="I49" s="12">
        <v>2</v>
      </c>
      <c r="J49" s="12">
        <v>3</v>
      </c>
      <c r="K49" s="12">
        <v>2</v>
      </c>
      <c r="L49" s="12">
        <v>4</v>
      </c>
      <c r="M49" s="12">
        <v>5</v>
      </c>
      <c r="N49" s="12">
        <v>1</v>
      </c>
      <c r="O49" s="12">
        <v>1</v>
      </c>
      <c r="P49" s="12">
        <v>2</v>
      </c>
      <c r="Q49" s="12">
        <v>1</v>
      </c>
      <c r="R49" s="12">
        <v>2</v>
      </c>
      <c r="S49" s="12">
        <v>1</v>
      </c>
      <c r="T49" s="12">
        <v>1</v>
      </c>
      <c r="U49" s="12">
        <v>2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2</v>
      </c>
      <c r="AC49" s="12">
        <v>2</v>
      </c>
      <c r="AD49" s="12">
        <v>1</v>
      </c>
      <c r="AE49" s="12">
        <v>1</v>
      </c>
      <c r="AF49" s="12">
        <v>8</v>
      </c>
      <c r="AG49" s="12">
        <v>2</v>
      </c>
      <c r="AH49" s="12">
        <v>8</v>
      </c>
      <c r="AI49" s="12">
        <v>8</v>
      </c>
      <c r="AJ49" s="12">
        <v>8</v>
      </c>
      <c r="AK49" s="12">
        <v>8</v>
      </c>
      <c r="AL49" s="12">
        <v>1</v>
      </c>
      <c r="AM49" s="12">
        <v>2</v>
      </c>
      <c r="AN49" s="12">
        <v>2</v>
      </c>
      <c r="AO49" s="12">
        <v>3</v>
      </c>
      <c r="AP49" s="12">
        <v>2</v>
      </c>
    </row>
    <row r="50" spans="1:44" x14ac:dyDescent="0.25">
      <c r="A50" s="2">
        <v>49</v>
      </c>
      <c r="B50" s="12" t="s">
        <v>547</v>
      </c>
      <c r="C50" s="12" t="s">
        <v>555</v>
      </c>
      <c r="D50" s="12">
        <v>1</v>
      </c>
      <c r="E50" s="12">
        <v>3</v>
      </c>
      <c r="F50" s="12">
        <v>2</v>
      </c>
      <c r="G50" s="12">
        <v>1</v>
      </c>
      <c r="H50" s="12">
        <v>2</v>
      </c>
      <c r="I50" s="12">
        <v>2</v>
      </c>
      <c r="J50" s="12">
        <v>4</v>
      </c>
      <c r="K50" s="12">
        <v>2</v>
      </c>
      <c r="L50" s="12">
        <v>5</v>
      </c>
      <c r="M50" s="12">
        <v>5</v>
      </c>
      <c r="N50" s="12">
        <v>1</v>
      </c>
      <c r="O50" s="12">
        <v>1</v>
      </c>
      <c r="P50" s="12">
        <v>1</v>
      </c>
      <c r="Q50" s="12">
        <v>8</v>
      </c>
      <c r="R50" s="12">
        <v>8</v>
      </c>
      <c r="S50" s="12">
        <v>8</v>
      </c>
      <c r="T50" s="12">
        <v>8</v>
      </c>
      <c r="U50" s="12">
        <v>8</v>
      </c>
      <c r="V50" s="12">
        <v>8</v>
      </c>
      <c r="W50" s="12">
        <v>8</v>
      </c>
      <c r="X50" s="12">
        <v>8</v>
      </c>
      <c r="Y50" s="12">
        <v>8</v>
      </c>
      <c r="Z50" s="12">
        <v>8</v>
      </c>
      <c r="AA50" s="12">
        <v>8</v>
      </c>
      <c r="AB50" s="12">
        <v>8</v>
      </c>
      <c r="AC50" s="12">
        <v>8</v>
      </c>
      <c r="AD50" s="12">
        <v>8</v>
      </c>
      <c r="AE50" s="12">
        <v>8</v>
      </c>
      <c r="AF50" s="12">
        <v>8</v>
      </c>
      <c r="AG50" s="12">
        <v>8</v>
      </c>
      <c r="AH50" s="12">
        <v>8</v>
      </c>
      <c r="AI50" s="12">
        <v>8</v>
      </c>
      <c r="AJ50" s="12">
        <v>8</v>
      </c>
      <c r="AK50" s="12">
        <v>8</v>
      </c>
      <c r="AL50" s="12">
        <v>8</v>
      </c>
      <c r="AM50" s="12">
        <v>8</v>
      </c>
      <c r="AN50" s="12">
        <v>1</v>
      </c>
      <c r="AO50" s="12">
        <v>3</v>
      </c>
      <c r="AP50" s="12">
        <v>1</v>
      </c>
    </row>
    <row r="51" spans="1:44" x14ac:dyDescent="0.25">
      <c r="A51" s="2">
        <v>50</v>
      </c>
      <c r="B51" s="12" t="s">
        <v>548</v>
      </c>
      <c r="C51" s="12" t="s">
        <v>555</v>
      </c>
      <c r="D51" s="12">
        <v>1</v>
      </c>
      <c r="E51" s="12">
        <v>3</v>
      </c>
      <c r="F51" s="12">
        <v>2</v>
      </c>
      <c r="G51" s="12">
        <v>1</v>
      </c>
      <c r="H51" s="12">
        <v>1</v>
      </c>
      <c r="I51" s="12">
        <v>2</v>
      </c>
      <c r="J51" s="12">
        <v>4</v>
      </c>
      <c r="K51" s="12">
        <v>2</v>
      </c>
      <c r="L51" s="12">
        <v>5</v>
      </c>
      <c r="M51" s="12">
        <v>5</v>
      </c>
      <c r="N51" s="12">
        <v>1</v>
      </c>
      <c r="O51" s="12">
        <v>2</v>
      </c>
      <c r="P51" s="12">
        <v>1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8</v>
      </c>
      <c r="Z51" s="12">
        <v>8</v>
      </c>
      <c r="AA51" s="12">
        <v>8</v>
      </c>
      <c r="AB51" s="12">
        <v>8</v>
      </c>
      <c r="AC51" s="12">
        <v>8</v>
      </c>
      <c r="AD51" s="12">
        <v>8</v>
      </c>
      <c r="AE51" s="12">
        <v>8</v>
      </c>
      <c r="AF51" s="12">
        <v>1</v>
      </c>
      <c r="AG51" s="12">
        <v>8</v>
      </c>
      <c r="AH51" s="12">
        <v>8</v>
      </c>
      <c r="AI51" s="12">
        <v>8</v>
      </c>
      <c r="AJ51" s="12">
        <v>8</v>
      </c>
      <c r="AK51" s="12">
        <v>8</v>
      </c>
      <c r="AL51" s="12">
        <v>3</v>
      </c>
      <c r="AM51" s="12">
        <v>3</v>
      </c>
      <c r="AN51" s="12">
        <v>1</v>
      </c>
      <c r="AO51" s="12">
        <v>3</v>
      </c>
      <c r="AP51" s="12">
        <v>1</v>
      </c>
    </row>
    <row r="52" spans="1:44" x14ac:dyDescent="0.25">
      <c r="A52" s="2">
        <v>51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</row>
    <row r="53" spans="1:44" x14ac:dyDescent="0.25">
      <c r="A53" s="2">
        <v>52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</row>
    <row r="54" spans="1:44" x14ac:dyDescent="0.25">
      <c r="A54" s="2">
        <v>53</v>
      </c>
      <c r="B54" s="12" t="s">
        <v>548</v>
      </c>
      <c r="C54" s="12" t="s">
        <v>555</v>
      </c>
      <c r="D54" s="12">
        <v>1</v>
      </c>
      <c r="E54" s="12">
        <v>3</v>
      </c>
      <c r="F54" s="12">
        <v>2</v>
      </c>
      <c r="G54" s="12">
        <v>1</v>
      </c>
      <c r="H54" s="12">
        <v>2</v>
      </c>
      <c r="I54" s="12">
        <v>2</v>
      </c>
      <c r="J54" s="12">
        <v>3</v>
      </c>
      <c r="K54" s="12">
        <v>2</v>
      </c>
      <c r="L54" s="12">
        <v>4</v>
      </c>
      <c r="M54" s="12">
        <v>5</v>
      </c>
      <c r="N54" s="12">
        <v>1</v>
      </c>
      <c r="O54" s="12">
        <v>1</v>
      </c>
      <c r="P54" s="12">
        <v>2</v>
      </c>
      <c r="Q54" s="12">
        <v>2</v>
      </c>
      <c r="R54" s="12">
        <v>1</v>
      </c>
      <c r="S54" s="12">
        <v>2</v>
      </c>
      <c r="T54" s="12">
        <v>1</v>
      </c>
      <c r="U54" s="12">
        <v>2</v>
      </c>
      <c r="V54" s="12">
        <v>1</v>
      </c>
      <c r="W54" s="12">
        <v>2</v>
      </c>
      <c r="X54" s="12">
        <v>1</v>
      </c>
      <c r="Y54" s="12">
        <v>8</v>
      </c>
      <c r="Z54" s="12">
        <v>2</v>
      </c>
      <c r="AA54" s="12">
        <v>1</v>
      </c>
      <c r="AB54" s="12">
        <v>2</v>
      </c>
      <c r="AC54" s="12">
        <v>1</v>
      </c>
      <c r="AD54" s="12">
        <v>1</v>
      </c>
      <c r="AE54" s="12">
        <v>1</v>
      </c>
      <c r="AF54" s="12">
        <v>8</v>
      </c>
      <c r="AG54" s="12">
        <v>8</v>
      </c>
      <c r="AH54" s="12">
        <v>3</v>
      </c>
      <c r="AI54" s="12">
        <v>8</v>
      </c>
      <c r="AJ54" s="12">
        <v>8</v>
      </c>
      <c r="AK54" s="12">
        <v>8</v>
      </c>
      <c r="AL54" s="12">
        <v>1</v>
      </c>
      <c r="AM54" s="12">
        <v>2</v>
      </c>
      <c r="AN54" s="12">
        <v>2</v>
      </c>
      <c r="AO54" s="12">
        <v>3</v>
      </c>
      <c r="AP54" s="12">
        <v>1</v>
      </c>
    </row>
    <row r="55" spans="1:44" x14ac:dyDescent="0.25">
      <c r="A55" s="2">
        <v>54</v>
      </c>
      <c r="B55" s="12" t="s">
        <v>548</v>
      </c>
      <c r="C55" s="12" t="s">
        <v>556</v>
      </c>
      <c r="D55" s="12">
        <v>1</v>
      </c>
      <c r="E55" s="12">
        <v>3</v>
      </c>
      <c r="F55" s="12">
        <v>1</v>
      </c>
      <c r="G55" s="12">
        <v>2</v>
      </c>
      <c r="H55" s="12">
        <v>4</v>
      </c>
      <c r="I55" s="12">
        <v>1</v>
      </c>
      <c r="J55" s="12">
        <v>4</v>
      </c>
      <c r="K55" s="12">
        <v>1</v>
      </c>
      <c r="L55" s="12">
        <v>3</v>
      </c>
      <c r="M55" s="12">
        <v>5</v>
      </c>
      <c r="N55" s="12">
        <v>1</v>
      </c>
      <c r="O55" s="12">
        <v>2</v>
      </c>
      <c r="P55" s="12">
        <v>4</v>
      </c>
      <c r="Q55" s="12">
        <v>2</v>
      </c>
      <c r="R55" s="12">
        <v>1</v>
      </c>
      <c r="S55" s="12">
        <v>1</v>
      </c>
      <c r="T55" s="12">
        <v>1</v>
      </c>
      <c r="U55" s="12">
        <v>1</v>
      </c>
      <c r="V55" s="12">
        <v>2</v>
      </c>
      <c r="W55" s="12">
        <v>1</v>
      </c>
      <c r="X55" s="12">
        <v>2</v>
      </c>
      <c r="Y55" s="12">
        <v>1</v>
      </c>
      <c r="Z55" s="12">
        <v>1</v>
      </c>
      <c r="AA55" s="12">
        <v>1</v>
      </c>
      <c r="AB55" s="12">
        <v>2</v>
      </c>
      <c r="AC55" s="12">
        <v>2</v>
      </c>
      <c r="AD55" s="12">
        <v>1</v>
      </c>
      <c r="AE55" s="12">
        <v>8</v>
      </c>
      <c r="AF55" s="12">
        <v>8</v>
      </c>
      <c r="AG55" s="12">
        <v>2</v>
      </c>
      <c r="AH55" s="12">
        <v>8</v>
      </c>
      <c r="AI55" s="12">
        <v>8</v>
      </c>
      <c r="AJ55" s="12">
        <v>8</v>
      </c>
      <c r="AK55" s="12">
        <v>8</v>
      </c>
      <c r="AL55" s="12">
        <v>1</v>
      </c>
      <c r="AM55" s="12">
        <v>2</v>
      </c>
      <c r="AN55" s="12">
        <v>4</v>
      </c>
      <c r="AO55" s="12">
        <v>3</v>
      </c>
      <c r="AP55" s="12">
        <v>2</v>
      </c>
    </row>
    <row r="56" spans="1:44" x14ac:dyDescent="0.25">
      <c r="A56" s="2">
        <v>55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spans="1:44" x14ac:dyDescent="0.25">
      <c r="A57" s="2">
        <v>56</v>
      </c>
      <c r="B57" s="12" t="s">
        <v>547</v>
      </c>
      <c r="C57" s="12" t="s">
        <v>556</v>
      </c>
      <c r="D57" s="12">
        <v>1</v>
      </c>
      <c r="E57" s="12">
        <v>3</v>
      </c>
      <c r="F57" s="12">
        <v>2</v>
      </c>
      <c r="G57" s="12">
        <v>2</v>
      </c>
      <c r="H57" s="12">
        <v>2</v>
      </c>
      <c r="I57" s="12">
        <v>2</v>
      </c>
      <c r="J57" s="12">
        <v>4</v>
      </c>
      <c r="K57" s="12">
        <v>2</v>
      </c>
      <c r="L57" s="12">
        <v>6</v>
      </c>
      <c r="M57" s="12">
        <v>5</v>
      </c>
      <c r="N57" s="12">
        <v>1</v>
      </c>
      <c r="O57" s="12">
        <v>1</v>
      </c>
      <c r="P57" s="12">
        <v>3</v>
      </c>
      <c r="Q57" s="12">
        <v>1</v>
      </c>
      <c r="R57" s="12">
        <v>2</v>
      </c>
      <c r="S57" s="12">
        <v>2</v>
      </c>
      <c r="T57" s="12">
        <v>1</v>
      </c>
      <c r="U57" s="12">
        <v>2</v>
      </c>
      <c r="V57" s="12">
        <v>2</v>
      </c>
      <c r="W57" s="12">
        <v>1</v>
      </c>
      <c r="X57" s="12">
        <v>1</v>
      </c>
      <c r="Y57" s="12">
        <v>1</v>
      </c>
      <c r="Z57" s="12">
        <v>2</v>
      </c>
      <c r="AA57" s="12">
        <v>1</v>
      </c>
      <c r="AB57" s="12">
        <v>2</v>
      </c>
      <c r="AC57" s="12">
        <v>1</v>
      </c>
      <c r="AD57" s="12">
        <v>1</v>
      </c>
      <c r="AE57" s="12">
        <v>1</v>
      </c>
      <c r="AF57" s="12">
        <v>8</v>
      </c>
      <c r="AG57" s="12">
        <v>2</v>
      </c>
      <c r="AH57" s="12">
        <v>3</v>
      </c>
      <c r="AI57" s="12">
        <v>8</v>
      </c>
      <c r="AJ57" s="12">
        <v>8</v>
      </c>
      <c r="AK57" s="12">
        <v>8</v>
      </c>
      <c r="AL57" s="12">
        <v>1</v>
      </c>
      <c r="AM57" s="12">
        <v>2</v>
      </c>
      <c r="AN57" s="12">
        <v>3</v>
      </c>
      <c r="AO57" s="12">
        <v>3</v>
      </c>
      <c r="AP57" s="12">
        <v>2</v>
      </c>
    </row>
    <row r="58" spans="1:44" x14ac:dyDescent="0.25">
      <c r="A58" s="2">
        <v>57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</row>
    <row r="59" spans="1:44" x14ac:dyDescent="0.25">
      <c r="A59" s="2">
        <v>58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t="s">
        <v>309</v>
      </c>
      <c r="AR59">
        <v>8</v>
      </c>
    </row>
    <row r="60" spans="1:44" x14ac:dyDescent="0.25">
      <c r="A60" s="2">
        <v>59</v>
      </c>
      <c r="B60" s="12" t="s">
        <v>548</v>
      </c>
      <c r="C60" s="12" t="s">
        <v>555</v>
      </c>
      <c r="D60" s="12">
        <v>1</v>
      </c>
      <c r="E60" s="12">
        <v>3</v>
      </c>
      <c r="F60" s="12">
        <v>2</v>
      </c>
      <c r="G60" s="12">
        <v>1</v>
      </c>
      <c r="H60" s="12">
        <v>2</v>
      </c>
      <c r="I60" s="12">
        <v>2</v>
      </c>
      <c r="J60" s="12">
        <v>2</v>
      </c>
      <c r="K60" s="12">
        <v>2</v>
      </c>
      <c r="L60" s="12">
        <v>4</v>
      </c>
      <c r="M60" s="12">
        <v>5</v>
      </c>
      <c r="N60" s="12">
        <v>3</v>
      </c>
      <c r="O60" s="12">
        <v>2</v>
      </c>
      <c r="P60" s="12">
        <v>4</v>
      </c>
      <c r="Q60" s="12">
        <v>1</v>
      </c>
      <c r="R60" s="12">
        <v>2</v>
      </c>
      <c r="S60" s="12">
        <v>2</v>
      </c>
      <c r="T60" s="12">
        <v>2</v>
      </c>
      <c r="U60" s="12">
        <v>2</v>
      </c>
      <c r="V60" s="12">
        <v>2</v>
      </c>
      <c r="W60" s="12">
        <v>2</v>
      </c>
      <c r="X60" s="12">
        <v>2</v>
      </c>
      <c r="Y60" s="12">
        <v>1</v>
      </c>
      <c r="Z60" s="12">
        <v>2</v>
      </c>
      <c r="AA60" s="12">
        <v>1</v>
      </c>
      <c r="AB60" s="12">
        <v>2</v>
      </c>
      <c r="AC60" s="12">
        <v>2</v>
      </c>
      <c r="AD60" s="12">
        <v>1</v>
      </c>
      <c r="AE60" s="12">
        <v>2</v>
      </c>
      <c r="AF60" s="12">
        <v>8</v>
      </c>
      <c r="AG60" s="12">
        <v>8</v>
      </c>
      <c r="AH60" s="12">
        <v>8</v>
      </c>
      <c r="AI60" s="12">
        <v>8</v>
      </c>
      <c r="AJ60" s="12">
        <v>8</v>
      </c>
      <c r="AK60" s="12">
        <v>6</v>
      </c>
      <c r="AL60" s="12">
        <v>2</v>
      </c>
      <c r="AM60" s="12">
        <v>2</v>
      </c>
      <c r="AN60" s="12">
        <v>4</v>
      </c>
      <c r="AO60" s="12">
        <v>3</v>
      </c>
      <c r="AP60" s="12">
        <v>1</v>
      </c>
      <c r="AQ60" t="s">
        <v>545</v>
      </c>
      <c r="AR60">
        <v>9</v>
      </c>
    </row>
    <row r="61" spans="1:44" x14ac:dyDescent="0.25">
      <c r="A61" s="2">
        <v>60</v>
      </c>
      <c r="B61" s="12" t="s">
        <v>547</v>
      </c>
      <c r="C61" s="12" t="s">
        <v>556</v>
      </c>
      <c r="D61" s="12">
        <v>1</v>
      </c>
      <c r="E61" s="12">
        <v>3</v>
      </c>
      <c r="F61" s="12">
        <v>8</v>
      </c>
      <c r="G61" s="12">
        <v>2</v>
      </c>
      <c r="H61" s="12">
        <v>4</v>
      </c>
      <c r="I61" s="12">
        <v>2</v>
      </c>
      <c r="J61" s="12">
        <v>3</v>
      </c>
      <c r="K61" s="12">
        <v>1</v>
      </c>
      <c r="L61" s="12">
        <v>4</v>
      </c>
      <c r="M61" s="12">
        <v>5</v>
      </c>
      <c r="N61" s="12">
        <v>1</v>
      </c>
      <c r="O61" s="12">
        <v>1</v>
      </c>
      <c r="P61" s="12">
        <v>1</v>
      </c>
      <c r="Q61" s="12">
        <v>1</v>
      </c>
      <c r="R61" s="12">
        <v>1</v>
      </c>
      <c r="S61" s="12">
        <v>1</v>
      </c>
      <c r="T61" s="12">
        <v>1</v>
      </c>
      <c r="U61" s="12">
        <v>1</v>
      </c>
      <c r="V61" s="12">
        <v>1</v>
      </c>
      <c r="W61" s="12">
        <v>1</v>
      </c>
      <c r="X61" s="12">
        <v>1</v>
      </c>
      <c r="Y61" s="12">
        <v>2</v>
      </c>
      <c r="Z61" s="12">
        <v>1</v>
      </c>
      <c r="AA61" s="12">
        <v>1</v>
      </c>
      <c r="AB61" s="12">
        <v>1</v>
      </c>
      <c r="AC61" s="12">
        <v>1</v>
      </c>
      <c r="AD61" s="12">
        <v>1</v>
      </c>
      <c r="AE61" s="12">
        <v>1</v>
      </c>
      <c r="AF61" s="12">
        <v>1</v>
      </c>
      <c r="AG61" s="12">
        <v>8</v>
      </c>
      <c r="AH61" s="12">
        <v>8</v>
      </c>
      <c r="AI61" s="12">
        <v>8</v>
      </c>
      <c r="AJ61" s="12">
        <v>8</v>
      </c>
      <c r="AK61" s="12">
        <v>8</v>
      </c>
      <c r="AL61" s="12">
        <v>3</v>
      </c>
      <c r="AM61" s="12">
        <v>3</v>
      </c>
      <c r="AN61" s="12">
        <v>1</v>
      </c>
      <c r="AO61" s="12">
        <v>3</v>
      </c>
      <c r="AP61" s="12">
        <v>1</v>
      </c>
    </row>
    <row r="62" spans="1:44" x14ac:dyDescent="0.25">
      <c r="A62" s="2">
        <v>61</v>
      </c>
      <c r="B62" s="12" t="s">
        <v>548</v>
      </c>
      <c r="C62" s="12" t="s">
        <v>555</v>
      </c>
      <c r="D62" s="12">
        <v>1</v>
      </c>
      <c r="E62" s="12">
        <v>3</v>
      </c>
      <c r="F62" s="12">
        <v>2</v>
      </c>
      <c r="G62" s="12">
        <v>1</v>
      </c>
      <c r="H62" s="12">
        <v>2</v>
      </c>
      <c r="I62" s="12">
        <v>2</v>
      </c>
      <c r="J62" s="12">
        <v>4</v>
      </c>
      <c r="K62" s="12">
        <v>2</v>
      </c>
      <c r="L62" s="12">
        <v>5</v>
      </c>
      <c r="M62" s="12">
        <v>5</v>
      </c>
      <c r="N62" s="12">
        <v>1</v>
      </c>
      <c r="O62" s="12">
        <v>2</v>
      </c>
      <c r="P62" s="12">
        <v>1</v>
      </c>
      <c r="Q62" s="12">
        <v>2</v>
      </c>
      <c r="R62" s="12">
        <v>1</v>
      </c>
      <c r="S62" s="12">
        <v>1</v>
      </c>
      <c r="T62" s="12">
        <v>1</v>
      </c>
      <c r="U62" s="12">
        <v>1</v>
      </c>
      <c r="V62" s="12">
        <v>1</v>
      </c>
      <c r="W62" s="12">
        <v>2</v>
      </c>
      <c r="X62" s="12">
        <v>1</v>
      </c>
      <c r="Y62" s="12">
        <v>2</v>
      </c>
      <c r="Z62" s="12">
        <v>1</v>
      </c>
      <c r="AA62" s="12">
        <v>1</v>
      </c>
      <c r="AB62" s="12">
        <v>1</v>
      </c>
      <c r="AC62" s="12">
        <v>1</v>
      </c>
      <c r="AD62" s="12">
        <v>1</v>
      </c>
      <c r="AE62" s="12">
        <v>1</v>
      </c>
      <c r="AF62" s="12">
        <v>1</v>
      </c>
      <c r="AG62" s="12">
        <v>8</v>
      </c>
      <c r="AH62" s="12">
        <v>8</v>
      </c>
      <c r="AI62" s="12">
        <v>8</v>
      </c>
      <c r="AJ62" s="12">
        <v>8</v>
      </c>
      <c r="AK62" s="12">
        <v>8</v>
      </c>
      <c r="AL62" s="12">
        <v>3</v>
      </c>
      <c r="AM62" s="12">
        <v>3</v>
      </c>
      <c r="AN62" s="12">
        <v>1</v>
      </c>
      <c r="AO62" s="12">
        <v>1</v>
      </c>
      <c r="AP62" s="12">
        <v>1</v>
      </c>
    </row>
    <row r="63" spans="1:44" x14ac:dyDescent="0.25">
      <c r="A63" s="2">
        <v>62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</row>
    <row r="64" spans="1:44" x14ac:dyDescent="0.25">
      <c r="A64" s="2">
        <v>63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</row>
    <row r="65" spans="1:42" x14ac:dyDescent="0.25">
      <c r="A65" s="2">
        <v>64</v>
      </c>
      <c r="B65" s="12" t="s">
        <v>547</v>
      </c>
      <c r="C65" s="12" t="s">
        <v>555</v>
      </c>
      <c r="D65" s="12">
        <v>1</v>
      </c>
      <c r="E65" s="12">
        <v>3</v>
      </c>
      <c r="F65" s="12">
        <v>2</v>
      </c>
      <c r="G65" s="12">
        <v>1</v>
      </c>
      <c r="H65" s="12">
        <v>1</v>
      </c>
      <c r="I65" s="12">
        <v>2</v>
      </c>
      <c r="J65" s="12">
        <v>5</v>
      </c>
      <c r="K65" s="12">
        <v>2</v>
      </c>
      <c r="L65" s="12">
        <v>3</v>
      </c>
      <c r="M65" s="12">
        <v>5</v>
      </c>
      <c r="N65" s="12">
        <v>1</v>
      </c>
      <c r="O65" s="12">
        <v>1</v>
      </c>
      <c r="P65" s="12">
        <v>2</v>
      </c>
      <c r="Q65" s="12">
        <v>8</v>
      </c>
      <c r="R65" s="12">
        <v>2</v>
      </c>
      <c r="S65" s="12">
        <v>8</v>
      </c>
      <c r="T65" s="12">
        <v>8</v>
      </c>
      <c r="U65" s="12">
        <v>8</v>
      </c>
      <c r="V65" s="12">
        <v>8</v>
      </c>
      <c r="W65" s="12">
        <v>8</v>
      </c>
      <c r="X65" s="12">
        <v>8</v>
      </c>
      <c r="Y65" s="12">
        <v>8</v>
      </c>
      <c r="Z65" s="12">
        <v>8</v>
      </c>
      <c r="AA65" s="12">
        <v>8</v>
      </c>
      <c r="AB65" s="12">
        <v>2</v>
      </c>
      <c r="AC65" s="12">
        <v>8</v>
      </c>
      <c r="AD65" s="12">
        <v>8</v>
      </c>
      <c r="AE65" s="12">
        <v>8</v>
      </c>
      <c r="AF65" s="12">
        <v>8</v>
      </c>
      <c r="AG65" s="12">
        <v>2</v>
      </c>
      <c r="AH65" s="12">
        <v>8</v>
      </c>
      <c r="AI65" s="12">
        <v>8</v>
      </c>
      <c r="AJ65" s="12">
        <v>8</v>
      </c>
      <c r="AK65" s="12">
        <v>8</v>
      </c>
      <c r="AL65" s="12">
        <v>2</v>
      </c>
      <c r="AM65" s="12">
        <v>2</v>
      </c>
      <c r="AN65" s="12">
        <v>3</v>
      </c>
      <c r="AO65" s="12">
        <v>3</v>
      </c>
      <c r="AP65" s="12">
        <v>2</v>
      </c>
    </row>
    <row r="66" spans="1:42" x14ac:dyDescent="0.25">
      <c r="A66" s="2">
        <v>65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</row>
    <row r="67" spans="1:42" x14ac:dyDescent="0.25">
      <c r="A67" s="2">
        <v>66</v>
      </c>
      <c r="B67" s="12" t="s">
        <v>547</v>
      </c>
      <c r="C67" s="12" t="s">
        <v>556</v>
      </c>
      <c r="D67" s="12">
        <v>2</v>
      </c>
      <c r="E67" s="12">
        <v>4</v>
      </c>
      <c r="F67" s="12">
        <v>2</v>
      </c>
      <c r="G67" s="12">
        <v>1</v>
      </c>
      <c r="H67" s="12">
        <v>3</v>
      </c>
      <c r="I67" s="12">
        <v>2</v>
      </c>
      <c r="J67" s="12">
        <v>5</v>
      </c>
      <c r="K67" s="12">
        <v>2</v>
      </c>
      <c r="L67" s="12">
        <v>5</v>
      </c>
      <c r="M67" s="12">
        <v>5</v>
      </c>
      <c r="N67" s="12">
        <v>1</v>
      </c>
      <c r="O67" s="12">
        <v>1</v>
      </c>
      <c r="P67" s="12">
        <v>2</v>
      </c>
      <c r="Q67" s="12">
        <v>1</v>
      </c>
      <c r="R67" s="12">
        <v>1</v>
      </c>
      <c r="S67" s="12">
        <v>1</v>
      </c>
      <c r="T67" s="12">
        <v>1</v>
      </c>
      <c r="U67" s="12">
        <v>2</v>
      </c>
      <c r="V67" s="12">
        <v>1</v>
      </c>
      <c r="W67" s="12">
        <v>1</v>
      </c>
      <c r="X67" s="12">
        <v>1</v>
      </c>
      <c r="Y67" s="12">
        <v>1</v>
      </c>
      <c r="Z67" s="12">
        <v>1</v>
      </c>
      <c r="AA67" s="12">
        <v>1</v>
      </c>
      <c r="AB67" s="12">
        <v>2</v>
      </c>
      <c r="AC67" s="12">
        <v>2</v>
      </c>
      <c r="AD67" s="12">
        <v>1</v>
      </c>
      <c r="AE67" s="12">
        <v>1</v>
      </c>
      <c r="AF67" s="12">
        <v>8</v>
      </c>
      <c r="AG67" s="12">
        <v>2</v>
      </c>
      <c r="AH67" s="12">
        <v>8</v>
      </c>
      <c r="AI67" s="12">
        <v>8</v>
      </c>
      <c r="AJ67" s="12">
        <v>8</v>
      </c>
      <c r="AK67" s="12">
        <v>8</v>
      </c>
      <c r="AL67" s="12">
        <v>2</v>
      </c>
      <c r="AM67" s="12">
        <v>2</v>
      </c>
      <c r="AN67" s="12">
        <v>2</v>
      </c>
      <c r="AO67" s="12">
        <v>3</v>
      </c>
      <c r="AP67" s="12">
        <v>1</v>
      </c>
    </row>
    <row r="68" spans="1:42" x14ac:dyDescent="0.25">
      <c r="A68" s="2">
        <v>67</v>
      </c>
      <c r="B68" s="12" t="s">
        <v>547</v>
      </c>
      <c r="C68" s="12" t="s">
        <v>556</v>
      </c>
      <c r="D68" s="12">
        <v>2</v>
      </c>
      <c r="E68" s="12">
        <v>4</v>
      </c>
      <c r="F68" s="12">
        <v>2</v>
      </c>
      <c r="G68" s="12">
        <v>1</v>
      </c>
      <c r="H68" s="12">
        <v>2</v>
      </c>
      <c r="I68" s="12">
        <v>2</v>
      </c>
      <c r="J68" s="12">
        <v>2</v>
      </c>
      <c r="K68" s="12">
        <v>2</v>
      </c>
      <c r="L68" s="12">
        <v>3</v>
      </c>
      <c r="M68" s="12">
        <v>2</v>
      </c>
      <c r="N68" s="12">
        <v>1</v>
      </c>
      <c r="O68" s="12">
        <v>1</v>
      </c>
      <c r="P68" s="12">
        <v>1</v>
      </c>
      <c r="Q68" s="12">
        <v>1</v>
      </c>
      <c r="R68" s="12">
        <v>1</v>
      </c>
      <c r="S68" s="12">
        <v>1</v>
      </c>
      <c r="T68" s="12">
        <v>1</v>
      </c>
      <c r="U68" s="12">
        <v>1</v>
      </c>
      <c r="V68" s="12">
        <v>1</v>
      </c>
      <c r="W68" s="12">
        <v>1</v>
      </c>
      <c r="X68" s="12">
        <v>1</v>
      </c>
      <c r="Y68" s="12">
        <v>1</v>
      </c>
      <c r="Z68" s="12">
        <v>8</v>
      </c>
      <c r="AA68" s="12">
        <v>8</v>
      </c>
      <c r="AB68" s="12">
        <v>8</v>
      </c>
      <c r="AC68" s="12">
        <v>8</v>
      </c>
      <c r="AD68" s="12">
        <v>8</v>
      </c>
      <c r="AE68" s="12">
        <v>8</v>
      </c>
      <c r="AF68" s="12">
        <v>1</v>
      </c>
      <c r="AG68" s="12">
        <v>8</v>
      </c>
      <c r="AH68" s="12">
        <v>8</v>
      </c>
      <c r="AI68" s="12">
        <v>8</v>
      </c>
      <c r="AJ68" s="12">
        <v>8</v>
      </c>
      <c r="AK68" s="12">
        <v>8</v>
      </c>
      <c r="AL68" s="12">
        <v>3</v>
      </c>
      <c r="AM68" s="12">
        <v>3</v>
      </c>
      <c r="AN68" s="12">
        <v>1</v>
      </c>
      <c r="AO68" s="12">
        <v>2</v>
      </c>
      <c r="AP68" s="12">
        <v>1</v>
      </c>
    </row>
    <row r="69" spans="1:42" x14ac:dyDescent="0.25">
      <c r="A69" s="2">
        <v>68</v>
      </c>
      <c r="B69" s="12" t="s">
        <v>548</v>
      </c>
      <c r="C69" s="12" t="s">
        <v>556</v>
      </c>
      <c r="D69" s="12">
        <v>2</v>
      </c>
      <c r="E69" s="12">
        <v>4</v>
      </c>
      <c r="F69" s="12">
        <v>2</v>
      </c>
      <c r="G69" s="12">
        <v>1</v>
      </c>
      <c r="H69" s="12">
        <v>4</v>
      </c>
      <c r="I69" s="12">
        <v>2</v>
      </c>
      <c r="J69" s="12">
        <v>6</v>
      </c>
      <c r="K69" s="12">
        <v>2</v>
      </c>
      <c r="L69" s="12">
        <v>6</v>
      </c>
      <c r="M69" s="12">
        <v>5</v>
      </c>
      <c r="N69" s="12">
        <v>1</v>
      </c>
      <c r="O69" s="12">
        <v>1</v>
      </c>
      <c r="P69" s="12">
        <v>1</v>
      </c>
      <c r="Q69" s="12">
        <v>1</v>
      </c>
      <c r="R69" s="12">
        <v>1</v>
      </c>
      <c r="S69" s="12">
        <v>1</v>
      </c>
      <c r="T69" s="12">
        <v>1</v>
      </c>
      <c r="U69" s="12">
        <v>2</v>
      </c>
      <c r="V69" s="12">
        <v>1</v>
      </c>
      <c r="W69" s="12">
        <v>1</v>
      </c>
      <c r="X69" s="12">
        <v>1</v>
      </c>
      <c r="Y69" s="12">
        <v>1</v>
      </c>
      <c r="Z69" s="12">
        <v>1</v>
      </c>
      <c r="AA69" s="12">
        <v>1</v>
      </c>
      <c r="AB69" s="12">
        <v>1</v>
      </c>
      <c r="AC69" s="12">
        <v>1</v>
      </c>
      <c r="AD69" s="12">
        <v>1</v>
      </c>
      <c r="AE69" s="12">
        <v>1</v>
      </c>
      <c r="AF69" s="12">
        <v>1</v>
      </c>
      <c r="AG69" s="12">
        <v>8</v>
      </c>
      <c r="AH69" s="12">
        <v>8</v>
      </c>
      <c r="AI69" s="12">
        <v>8</v>
      </c>
      <c r="AJ69" s="12">
        <v>8</v>
      </c>
      <c r="AK69" s="12">
        <v>8</v>
      </c>
      <c r="AL69" s="12">
        <v>3</v>
      </c>
      <c r="AM69" s="12">
        <v>3</v>
      </c>
      <c r="AN69" s="12">
        <v>1</v>
      </c>
      <c r="AO69" s="12">
        <v>3</v>
      </c>
      <c r="AP69" s="12">
        <v>1</v>
      </c>
    </row>
    <row r="70" spans="1:42" x14ac:dyDescent="0.25">
      <c r="A70" s="2">
        <v>69</v>
      </c>
      <c r="B70" s="12" t="s">
        <v>548</v>
      </c>
      <c r="C70" s="12" t="s">
        <v>556</v>
      </c>
      <c r="D70" s="12">
        <v>2</v>
      </c>
      <c r="E70" s="12">
        <v>4</v>
      </c>
      <c r="F70" s="12">
        <v>2</v>
      </c>
      <c r="G70" s="12">
        <v>1</v>
      </c>
      <c r="H70" s="12">
        <v>1</v>
      </c>
      <c r="I70" s="12">
        <v>2</v>
      </c>
      <c r="J70" s="12">
        <v>5</v>
      </c>
      <c r="K70" s="12">
        <v>1</v>
      </c>
      <c r="L70" s="12">
        <v>5</v>
      </c>
      <c r="M70" s="12">
        <v>5</v>
      </c>
      <c r="N70" s="12">
        <v>1</v>
      </c>
      <c r="O70" s="12">
        <v>1</v>
      </c>
      <c r="P70" s="12">
        <v>2</v>
      </c>
      <c r="Q70" s="12">
        <v>2</v>
      </c>
      <c r="R70" s="12">
        <v>1</v>
      </c>
      <c r="S70" s="12">
        <v>1</v>
      </c>
      <c r="T70" s="12">
        <v>1</v>
      </c>
      <c r="U70" s="12">
        <v>2</v>
      </c>
      <c r="V70" s="12">
        <v>1</v>
      </c>
      <c r="W70" s="12">
        <v>2</v>
      </c>
      <c r="X70" s="12">
        <v>1</v>
      </c>
      <c r="Y70" s="12">
        <v>1</v>
      </c>
      <c r="Z70" s="12">
        <v>1</v>
      </c>
      <c r="AA70" s="12">
        <v>1</v>
      </c>
      <c r="AB70" s="12">
        <v>2</v>
      </c>
      <c r="AC70" s="12">
        <v>1</v>
      </c>
      <c r="AD70" s="12">
        <v>1</v>
      </c>
      <c r="AE70" s="12">
        <v>1</v>
      </c>
      <c r="AF70" s="12">
        <v>8</v>
      </c>
      <c r="AG70" s="12">
        <v>8</v>
      </c>
      <c r="AH70" s="12">
        <v>8</v>
      </c>
      <c r="AI70" s="12">
        <v>8</v>
      </c>
      <c r="AJ70" s="12">
        <v>8</v>
      </c>
      <c r="AK70" s="12">
        <v>6</v>
      </c>
      <c r="AL70" s="12">
        <v>1</v>
      </c>
      <c r="AM70" s="12">
        <v>2</v>
      </c>
      <c r="AN70" s="12">
        <v>2</v>
      </c>
      <c r="AO70" s="12">
        <v>3</v>
      </c>
      <c r="AP70" s="12">
        <v>1</v>
      </c>
    </row>
    <row r="71" spans="1:42" x14ac:dyDescent="0.25">
      <c r="A71" s="2">
        <v>70</v>
      </c>
      <c r="B71" s="12" t="s">
        <v>547</v>
      </c>
      <c r="C71" s="12" t="s">
        <v>556</v>
      </c>
      <c r="D71" s="12">
        <v>2</v>
      </c>
      <c r="E71" s="12">
        <v>4</v>
      </c>
      <c r="F71" s="12">
        <v>2</v>
      </c>
      <c r="G71" s="12">
        <v>1</v>
      </c>
      <c r="H71" s="12">
        <v>2</v>
      </c>
      <c r="I71" s="12">
        <v>2</v>
      </c>
      <c r="J71" s="12">
        <v>6</v>
      </c>
      <c r="K71" s="12">
        <v>2</v>
      </c>
      <c r="L71" s="12">
        <v>6</v>
      </c>
      <c r="M71" s="12">
        <v>5</v>
      </c>
      <c r="N71" s="12">
        <v>1</v>
      </c>
      <c r="O71" s="12">
        <v>1</v>
      </c>
      <c r="P71" s="12">
        <v>2</v>
      </c>
      <c r="Q71" s="12">
        <v>1</v>
      </c>
      <c r="R71" s="12">
        <v>2</v>
      </c>
      <c r="S71" s="12">
        <v>1</v>
      </c>
      <c r="T71" s="12">
        <v>1</v>
      </c>
      <c r="U71" s="12">
        <v>2</v>
      </c>
      <c r="V71" s="12">
        <v>1</v>
      </c>
      <c r="W71" s="12">
        <v>1</v>
      </c>
      <c r="X71" s="12">
        <v>1</v>
      </c>
      <c r="Y71" s="12">
        <v>1</v>
      </c>
      <c r="Z71" s="12">
        <v>1</v>
      </c>
      <c r="AA71" s="12">
        <v>1</v>
      </c>
      <c r="AB71" s="12">
        <v>2</v>
      </c>
      <c r="AC71" s="12">
        <v>1</v>
      </c>
      <c r="AD71" s="12">
        <v>1</v>
      </c>
      <c r="AE71" s="12">
        <v>1</v>
      </c>
      <c r="AF71" s="12">
        <v>8</v>
      </c>
      <c r="AG71" s="12">
        <v>8</v>
      </c>
      <c r="AH71" s="12">
        <v>8</v>
      </c>
      <c r="AI71" s="12">
        <v>4</v>
      </c>
      <c r="AJ71" s="12">
        <v>8</v>
      </c>
      <c r="AK71" s="12">
        <v>8</v>
      </c>
      <c r="AL71" s="12">
        <v>2</v>
      </c>
      <c r="AM71" s="12">
        <v>1</v>
      </c>
      <c r="AN71" s="12">
        <v>3</v>
      </c>
      <c r="AO71" s="12">
        <v>3</v>
      </c>
      <c r="AP71" s="12">
        <v>1</v>
      </c>
    </row>
    <row r="72" spans="1:42" x14ac:dyDescent="0.25">
      <c r="A72" s="2">
        <v>71</v>
      </c>
      <c r="B72" s="12" t="s">
        <v>548</v>
      </c>
      <c r="C72" s="12" t="s">
        <v>556</v>
      </c>
      <c r="D72" s="12">
        <v>2</v>
      </c>
      <c r="E72" s="12">
        <v>4</v>
      </c>
      <c r="F72" s="12">
        <v>2</v>
      </c>
      <c r="G72" s="12">
        <v>1</v>
      </c>
      <c r="H72" s="12">
        <v>4</v>
      </c>
      <c r="I72" s="12">
        <v>2</v>
      </c>
      <c r="J72" s="12">
        <v>3</v>
      </c>
      <c r="K72" s="12">
        <v>1</v>
      </c>
      <c r="L72" s="12">
        <v>5</v>
      </c>
      <c r="M72" s="12">
        <v>5</v>
      </c>
      <c r="N72" s="12">
        <v>1</v>
      </c>
      <c r="O72" s="12">
        <v>2</v>
      </c>
      <c r="P72" s="12">
        <v>1</v>
      </c>
      <c r="Q72" s="12">
        <v>1</v>
      </c>
      <c r="R72" s="12">
        <v>1</v>
      </c>
      <c r="S72" s="12">
        <v>1</v>
      </c>
      <c r="T72" s="12">
        <v>1</v>
      </c>
      <c r="U72" s="12">
        <v>1</v>
      </c>
      <c r="V72" s="12">
        <v>1</v>
      </c>
      <c r="W72" s="12">
        <v>1</v>
      </c>
      <c r="X72" s="12">
        <v>1</v>
      </c>
      <c r="Y72" s="12">
        <v>2</v>
      </c>
      <c r="Z72" s="12">
        <v>1</v>
      </c>
      <c r="AA72" s="12">
        <v>1</v>
      </c>
      <c r="AB72" s="12">
        <v>1</v>
      </c>
      <c r="AC72" s="12">
        <v>1</v>
      </c>
      <c r="AD72" s="12">
        <v>1</v>
      </c>
      <c r="AE72" s="12">
        <v>1</v>
      </c>
      <c r="AF72" s="12">
        <v>1</v>
      </c>
      <c r="AG72" s="12">
        <v>8</v>
      </c>
      <c r="AH72" s="12">
        <v>8</v>
      </c>
      <c r="AI72" s="12">
        <v>8</v>
      </c>
      <c r="AJ72" s="12">
        <v>8</v>
      </c>
      <c r="AK72" s="12">
        <v>8</v>
      </c>
      <c r="AL72" s="12">
        <v>1</v>
      </c>
      <c r="AM72" s="12">
        <v>1</v>
      </c>
      <c r="AN72" s="12">
        <v>1</v>
      </c>
      <c r="AO72" s="12">
        <v>2</v>
      </c>
      <c r="AP72" s="12">
        <v>1</v>
      </c>
    </row>
    <row r="73" spans="1:42" x14ac:dyDescent="0.25">
      <c r="A73" s="2">
        <v>72</v>
      </c>
      <c r="B73" s="12" t="s">
        <v>547</v>
      </c>
      <c r="C73" s="12" t="s">
        <v>557</v>
      </c>
      <c r="D73" s="12">
        <v>2</v>
      </c>
      <c r="E73" s="12">
        <v>4</v>
      </c>
      <c r="F73" s="12">
        <v>1</v>
      </c>
      <c r="G73" s="12">
        <v>2</v>
      </c>
      <c r="H73" s="12">
        <v>1</v>
      </c>
      <c r="I73" s="12">
        <v>2</v>
      </c>
      <c r="J73" s="12">
        <v>7</v>
      </c>
      <c r="K73" s="12">
        <v>1</v>
      </c>
      <c r="L73" s="12">
        <v>6</v>
      </c>
      <c r="M73" s="12">
        <v>5</v>
      </c>
      <c r="N73" s="12">
        <v>1</v>
      </c>
      <c r="O73" s="12">
        <v>1</v>
      </c>
      <c r="P73" s="12">
        <v>4</v>
      </c>
      <c r="Q73" s="12">
        <v>1</v>
      </c>
      <c r="R73" s="12">
        <v>2</v>
      </c>
      <c r="S73" s="12">
        <v>1</v>
      </c>
      <c r="T73" s="12">
        <v>1</v>
      </c>
      <c r="U73" s="12">
        <v>2</v>
      </c>
      <c r="V73" s="12">
        <v>1</v>
      </c>
      <c r="W73" s="12">
        <v>2</v>
      </c>
      <c r="X73" s="12">
        <v>1</v>
      </c>
      <c r="Y73" s="12">
        <v>1</v>
      </c>
      <c r="Z73" s="12">
        <v>1</v>
      </c>
      <c r="AA73" s="12">
        <v>1</v>
      </c>
      <c r="AB73" s="12">
        <v>2</v>
      </c>
      <c r="AC73" s="12">
        <v>1</v>
      </c>
      <c r="AD73" s="12">
        <v>2</v>
      </c>
      <c r="AE73" s="12">
        <v>1</v>
      </c>
      <c r="AF73" s="12">
        <v>8</v>
      </c>
      <c r="AG73" s="12">
        <v>8</v>
      </c>
      <c r="AH73" s="12">
        <v>8</v>
      </c>
      <c r="AI73" s="12">
        <v>4</v>
      </c>
      <c r="AJ73" s="12">
        <v>8</v>
      </c>
      <c r="AK73" s="12">
        <v>8</v>
      </c>
      <c r="AL73" s="12">
        <v>2</v>
      </c>
      <c r="AM73" s="12">
        <v>2</v>
      </c>
      <c r="AN73" s="12">
        <v>4</v>
      </c>
      <c r="AO73" s="12">
        <v>1</v>
      </c>
      <c r="AP73" s="12">
        <v>2</v>
      </c>
    </row>
    <row r="74" spans="1:42" x14ac:dyDescent="0.25">
      <c r="A74" s="2">
        <v>73</v>
      </c>
      <c r="B74" s="12" t="s">
        <v>548</v>
      </c>
      <c r="C74" s="12" t="s">
        <v>557</v>
      </c>
      <c r="D74" s="12">
        <v>2</v>
      </c>
      <c r="E74" s="12">
        <v>4</v>
      </c>
      <c r="F74" s="12">
        <v>1</v>
      </c>
      <c r="G74" s="12">
        <v>2</v>
      </c>
      <c r="H74" s="12">
        <v>3</v>
      </c>
      <c r="I74" s="12">
        <v>1</v>
      </c>
      <c r="J74" s="12">
        <v>8</v>
      </c>
      <c r="K74" s="12">
        <v>1</v>
      </c>
      <c r="L74" s="12">
        <v>2</v>
      </c>
      <c r="M74" s="12">
        <v>5</v>
      </c>
      <c r="N74" s="12">
        <v>1</v>
      </c>
      <c r="O74" s="12">
        <v>2</v>
      </c>
      <c r="P74" s="12">
        <v>2</v>
      </c>
      <c r="Q74" s="12">
        <v>2</v>
      </c>
      <c r="R74" s="12">
        <v>1</v>
      </c>
      <c r="S74" s="12">
        <v>1</v>
      </c>
      <c r="T74" s="12">
        <v>1</v>
      </c>
      <c r="U74" s="12">
        <v>8</v>
      </c>
      <c r="V74" s="12">
        <v>2</v>
      </c>
      <c r="W74" s="12">
        <v>1</v>
      </c>
      <c r="X74" s="12">
        <v>1</v>
      </c>
      <c r="Y74" s="12">
        <v>1</v>
      </c>
      <c r="Z74" s="12">
        <v>2</v>
      </c>
      <c r="AA74" s="12">
        <v>1</v>
      </c>
      <c r="AB74" s="12">
        <v>2</v>
      </c>
      <c r="AC74" s="12">
        <v>1</v>
      </c>
      <c r="AD74" s="12">
        <v>1</v>
      </c>
      <c r="AE74" s="12">
        <v>1</v>
      </c>
      <c r="AF74" s="12">
        <v>8</v>
      </c>
      <c r="AG74" s="12">
        <v>8</v>
      </c>
      <c r="AH74" s="12">
        <v>8</v>
      </c>
      <c r="AI74" s="12">
        <v>4</v>
      </c>
      <c r="AJ74" s="12">
        <v>8</v>
      </c>
      <c r="AK74" s="12">
        <v>8</v>
      </c>
      <c r="AL74" s="12">
        <v>1</v>
      </c>
      <c r="AM74" s="12">
        <v>1</v>
      </c>
      <c r="AN74" s="12">
        <v>2</v>
      </c>
      <c r="AO74" s="12">
        <v>3</v>
      </c>
      <c r="AP74" s="12">
        <v>1</v>
      </c>
    </row>
    <row r="75" spans="1:42" x14ac:dyDescent="0.25">
      <c r="A75" s="2">
        <v>74</v>
      </c>
      <c r="B75" s="12" t="s">
        <v>547</v>
      </c>
      <c r="C75" s="12" t="s">
        <v>556</v>
      </c>
      <c r="D75" s="12">
        <v>2</v>
      </c>
      <c r="E75" s="12">
        <v>4</v>
      </c>
      <c r="F75" s="12">
        <v>2</v>
      </c>
      <c r="G75" s="12">
        <v>1</v>
      </c>
      <c r="H75" s="12">
        <v>2</v>
      </c>
      <c r="I75" s="12">
        <v>2</v>
      </c>
      <c r="J75" s="12">
        <v>5</v>
      </c>
      <c r="K75" s="12">
        <v>2</v>
      </c>
      <c r="L75" s="12">
        <v>5</v>
      </c>
      <c r="M75" s="12">
        <v>5</v>
      </c>
      <c r="N75" s="12">
        <v>1</v>
      </c>
      <c r="O75" s="12">
        <v>1</v>
      </c>
      <c r="P75" s="12">
        <v>2</v>
      </c>
      <c r="Q75" s="12">
        <v>1</v>
      </c>
      <c r="R75" s="12">
        <v>2</v>
      </c>
      <c r="S75" s="12">
        <v>1</v>
      </c>
      <c r="T75" s="12">
        <v>1</v>
      </c>
      <c r="U75" s="12">
        <v>2</v>
      </c>
      <c r="V75" s="12">
        <v>2</v>
      </c>
      <c r="W75" s="12">
        <v>1</v>
      </c>
      <c r="X75" s="12">
        <v>1</v>
      </c>
      <c r="Y75" s="12">
        <v>1</v>
      </c>
      <c r="Z75" s="12">
        <v>1</v>
      </c>
      <c r="AA75" s="12">
        <v>1</v>
      </c>
      <c r="AB75" s="12">
        <v>2</v>
      </c>
      <c r="AC75" s="12">
        <v>1</v>
      </c>
      <c r="AD75" s="12">
        <v>1</v>
      </c>
      <c r="AE75" s="12">
        <v>2</v>
      </c>
      <c r="AF75" s="12">
        <v>8</v>
      </c>
      <c r="AG75" s="12">
        <v>2</v>
      </c>
      <c r="AH75" s="12">
        <v>8</v>
      </c>
      <c r="AI75" s="12">
        <v>8</v>
      </c>
      <c r="AJ75" s="12">
        <v>8</v>
      </c>
      <c r="AK75" s="12">
        <v>8</v>
      </c>
      <c r="AL75" s="12">
        <v>2</v>
      </c>
      <c r="AM75" s="12">
        <v>2</v>
      </c>
      <c r="AN75" s="12">
        <v>4</v>
      </c>
      <c r="AO75" s="12">
        <v>3</v>
      </c>
      <c r="AP75" s="12">
        <v>1</v>
      </c>
    </row>
    <row r="76" spans="1:42" x14ac:dyDescent="0.25">
      <c r="A76" s="2">
        <v>75</v>
      </c>
      <c r="B76" s="12" t="s">
        <v>547</v>
      </c>
      <c r="C76" s="12" t="s">
        <v>556</v>
      </c>
      <c r="D76" s="12">
        <v>2</v>
      </c>
      <c r="E76" s="12">
        <v>4</v>
      </c>
      <c r="F76" s="12">
        <v>2</v>
      </c>
      <c r="G76" s="12">
        <v>1</v>
      </c>
      <c r="H76" s="12">
        <v>3</v>
      </c>
      <c r="I76" s="12">
        <v>2</v>
      </c>
      <c r="J76" s="12">
        <v>6</v>
      </c>
      <c r="K76" s="12">
        <v>2</v>
      </c>
      <c r="L76" s="12">
        <v>6</v>
      </c>
      <c r="M76" s="12">
        <v>5</v>
      </c>
      <c r="N76" s="12">
        <v>1</v>
      </c>
      <c r="O76" s="12">
        <v>1</v>
      </c>
      <c r="P76" s="12">
        <v>1</v>
      </c>
      <c r="Q76" s="12">
        <v>2</v>
      </c>
      <c r="R76" s="12">
        <v>1</v>
      </c>
      <c r="S76" s="12">
        <v>1</v>
      </c>
      <c r="T76" s="12">
        <v>1</v>
      </c>
      <c r="U76" s="12">
        <v>1</v>
      </c>
      <c r="V76" s="12">
        <v>1</v>
      </c>
      <c r="W76" s="12">
        <v>1</v>
      </c>
      <c r="X76" s="12">
        <v>1</v>
      </c>
      <c r="Y76" s="12">
        <v>2</v>
      </c>
      <c r="Z76" s="12">
        <v>1</v>
      </c>
      <c r="AA76" s="12">
        <v>1</v>
      </c>
      <c r="AB76" s="12">
        <v>1</v>
      </c>
      <c r="AC76" s="12">
        <v>1</v>
      </c>
      <c r="AD76" s="12">
        <v>1</v>
      </c>
      <c r="AE76" s="12">
        <v>1</v>
      </c>
      <c r="AF76" s="12">
        <v>1</v>
      </c>
      <c r="AG76" s="12">
        <v>8</v>
      </c>
      <c r="AH76" s="12">
        <v>8</v>
      </c>
      <c r="AI76" s="12">
        <v>8</v>
      </c>
      <c r="AJ76" s="12">
        <v>8</v>
      </c>
      <c r="AK76" s="12">
        <v>8</v>
      </c>
      <c r="AL76" s="12">
        <v>3</v>
      </c>
      <c r="AM76" s="12">
        <v>3</v>
      </c>
      <c r="AN76" s="12">
        <v>1</v>
      </c>
      <c r="AO76" s="12">
        <v>3</v>
      </c>
      <c r="AP76" s="12">
        <v>1</v>
      </c>
    </row>
    <row r="77" spans="1:42" x14ac:dyDescent="0.25">
      <c r="A77" s="2">
        <v>76</v>
      </c>
      <c r="B77" s="12" t="s">
        <v>547</v>
      </c>
      <c r="C77" s="12" t="s">
        <v>556</v>
      </c>
      <c r="D77" s="12">
        <v>2</v>
      </c>
      <c r="E77" s="12">
        <v>4</v>
      </c>
      <c r="F77" s="12">
        <v>2</v>
      </c>
      <c r="G77" s="12">
        <v>1</v>
      </c>
      <c r="H77" s="12">
        <v>2</v>
      </c>
      <c r="I77" s="12">
        <v>2</v>
      </c>
      <c r="J77" s="12">
        <v>2</v>
      </c>
      <c r="K77" s="12">
        <v>2</v>
      </c>
      <c r="L77" s="12">
        <v>3</v>
      </c>
      <c r="M77" s="12">
        <v>5</v>
      </c>
      <c r="N77" s="12">
        <v>1</v>
      </c>
      <c r="O77" s="12">
        <v>2</v>
      </c>
      <c r="P77" s="12">
        <v>3</v>
      </c>
      <c r="Q77" s="12">
        <v>1</v>
      </c>
      <c r="R77" s="12">
        <v>2</v>
      </c>
      <c r="S77" s="12">
        <v>1</v>
      </c>
      <c r="T77" s="12">
        <v>2</v>
      </c>
      <c r="U77" s="12">
        <v>2</v>
      </c>
      <c r="V77" s="12">
        <v>1</v>
      </c>
      <c r="W77" s="12">
        <v>2</v>
      </c>
      <c r="X77" s="12">
        <v>1</v>
      </c>
      <c r="Y77" s="12">
        <v>1</v>
      </c>
      <c r="Z77" s="12">
        <v>1</v>
      </c>
      <c r="AA77" s="12">
        <v>1</v>
      </c>
      <c r="AB77" s="12">
        <v>2</v>
      </c>
      <c r="AC77" s="12">
        <v>1</v>
      </c>
      <c r="AD77" s="12">
        <v>1</v>
      </c>
      <c r="AE77" s="12">
        <v>1</v>
      </c>
      <c r="AF77" s="12">
        <v>8</v>
      </c>
      <c r="AG77" s="12">
        <v>2</v>
      </c>
      <c r="AH77" s="12">
        <v>8</v>
      </c>
      <c r="AI77" s="12">
        <v>8</v>
      </c>
      <c r="AJ77" s="12">
        <v>8</v>
      </c>
      <c r="AK77" s="12">
        <v>8</v>
      </c>
      <c r="AL77" s="12">
        <v>2</v>
      </c>
      <c r="AM77" s="12">
        <v>2</v>
      </c>
      <c r="AN77" s="12">
        <v>2</v>
      </c>
      <c r="AO77" s="12">
        <v>3</v>
      </c>
      <c r="AP77" s="12">
        <v>1</v>
      </c>
    </row>
    <row r="78" spans="1:42" x14ac:dyDescent="0.25">
      <c r="A78" s="2">
        <v>77</v>
      </c>
      <c r="B78" s="12" t="s">
        <v>548</v>
      </c>
      <c r="C78" s="12" t="s">
        <v>556</v>
      </c>
      <c r="D78" s="12">
        <v>2</v>
      </c>
      <c r="E78" s="12">
        <v>4</v>
      </c>
      <c r="F78" s="12">
        <v>2</v>
      </c>
      <c r="G78" s="12">
        <v>1</v>
      </c>
      <c r="H78" s="12">
        <v>1</v>
      </c>
      <c r="I78" s="12">
        <v>2</v>
      </c>
      <c r="J78" s="12">
        <v>3</v>
      </c>
      <c r="K78" s="12">
        <v>2</v>
      </c>
      <c r="L78" s="12">
        <v>5</v>
      </c>
      <c r="M78" s="12">
        <v>5</v>
      </c>
      <c r="N78" s="12">
        <v>1</v>
      </c>
      <c r="O78" s="12">
        <v>1</v>
      </c>
      <c r="P78" s="12">
        <v>9</v>
      </c>
      <c r="Q78" s="12">
        <v>8</v>
      </c>
      <c r="R78" s="12">
        <v>8</v>
      </c>
      <c r="S78" s="12">
        <v>2</v>
      </c>
      <c r="T78" s="12">
        <v>8</v>
      </c>
      <c r="U78" s="12">
        <v>2</v>
      </c>
      <c r="V78" s="12">
        <v>8</v>
      </c>
      <c r="W78" s="12">
        <v>8</v>
      </c>
      <c r="X78" s="12">
        <v>8</v>
      </c>
      <c r="Y78" s="12">
        <v>8</v>
      </c>
      <c r="Z78" s="12">
        <v>2</v>
      </c>
      <c r="AA78" s="12">
        <v>8</v>
      </c>
      <c r="AB78" s="12">
        <v>2</v>
      </c>
      <c r="AC78" s="12">
        <v>8</v>
      </c>
      <c r="AD78" s="12">
        <v>8</v>
      </c>
      <c r="AE78" s="12">
        <v>8</v>
      </c>
      <c r="AF78" s="12">
        <v>8</v>
      </c>
      <c r="AG78" s="12">
        <v>2</v>
      </c>
      <c r="AH78" s="12">
        <v>8</v>
      </c>
      <c r="AI78" s="12">
        <v>8</v>
      </c>
      <c r="AJ78" s="12">
        <v>8</v>
      </c>
      <c r="AK78" s="12">
        <v>8</v>
      </c>
      <c r="AL78" s="12">
        <v>2</v>
      </c>
      <c r="AM78" s="12">
        <v>2</v>
      </c>
      <c r="AN78" s="12">
        <v>4</v>
      </c>
      <c r="AO78" s="12">
        <v>3</v>
      </c>
      <c r="AP78" s="12">
        <v>1</v>
      </c>
    </row>
    <row r="79" spans="1:42" x14ac:dyDescent="0.25">
      <c r="A79" s="2">
        <v>78</v>
      </c>
      <c r="B79" s="12" t="s">
        <v>548</v>
      </c>
      <c r="C79" s="12" t="s">
        <v>556</v>
      </c>
      <c r="D79" s="12">
        <v>2</v>
      </c>
      <c r="E79" s="12">
        <v>4</v>
      </c>
      <c r="F79" s="12">
        <v>2</v>
      </c>
      <c r="G79" s="12">
        <v>1</v>
      </c>
      <c r="H79" s="12">
        <v>2</v>
      </c>
      <c r="I79" s="12">
        <v>2</v>
      </c>
      <c r="J79" s="12">
        <v>6</v>
      </c>
      <c r="K79" s="12">
        <v>2</v>
      </c>
      <c r="L79" s="12">
        <v>5</v>
      </c>
      <c r="M79" s="12">
        <v>5</v>
      </c>
      <c r="N79" s="12">
        <v>1</v>
      </c>
      <c r="O79" s="12">
        <v>1</v>
      </c>
      <c r="P79" s="12">
        <v>1</v>
      </c>
      <c r="Q79" s="12">
        <v>1</v>
      </c>
      <c r="R79" s="12">
        <v>1</v>
      </c>
      <c r="S79" s="12">
        <v>1</v>
      </c>
      <c r="T79" s="12">
        <v>1</v>
      </c>
      <c r="U79" s="12">
        <v>1</v>
      </c>
      <c r="V79" s="12">
        <v>1</v>
      </c>
      <c r="W79" s="12">
        <v>1</v>
      </c>
      <c r="X79" s="12">
        <v>1</v>
      </c>
      <c r="Y79" s="12">
        <v>1</v>
      </c>
      <c r="Z79" s="12">
        <v>1</v>
      </c>
      <c r="AA79" s="12">
        <v>1</v>
      </c>
      <c r="AB79" s="12">
        <v>1</v>
      </c>
      <c r="AC79" s="12">
        <v>1</v>
      </c>
      <c r="AD79" s="12">
        <v>1</v>
      </c>
      <c r="AE79" s="12">
        <v>1</v>
      </c>
      <c r="AF79" s="12">
        <v>1</v>
      </c>
      <c r="AG79" s="12">
        <v>8</v>
      </c>
      <c r="AH79" s="12">
        <v>8</v>
      </c>
      <c r="AI79" s="12">
        <v>8</v>
      </c>
      <c r="AJ79" s="12">
        <v>8</v>
      </c>
      <c r="AK79" s="12">
        <v>8</v>
      </c>
      <c r="AL79" s="12">
        <v>3</v>
      </c>
      <c r="AM79" s="12">
        <v>3</v>
      </c>
      <c r="AN79" s="12">
        <v>1</v>
      </c>
      <c r="AO79" s="12">
        <v>3</v>
      </c>
      <c r="AP79" s="12">
        <v>1</v>
      </c>
    </row>
    <row r="80" spans="1:42" x14ac:dyDescent="0.25">
      <c r="A80" s="2">
        <v>79</v>
      </c>
      <c r="B80" s="12" t="s">
        <v>547</v>
      </c>
      <c r="C80" s="12" t="s">
        <v>556</v>
      </c>
      <c r="D80" s="12">
        <v>2</v>
      </c>
      <c r="E80" s="12">
        <v>4</v>
      </c>
      <c r="F80" s="12">
        <v>2</v>
      </c>
      <c r="G80" s="12">
        <v>1</v>
      </c>
      <c r="H80" s="12">
        <v>2</v>
      </c>
      <c r="I80" s="12">
        <v>2</v>
      </c>
      <c r="J80" s="12">
        <v>3</v>
      </c>
      <c r="K80" s="12">
        <v>2</v>
      </c>
      <c r="L80" s="12">
        <v>6</v>
      </c>
      <c r="M80" s="12">
        <v>5</v>
      </c>
      <c r="N80" s="12">
        <v>3</v>
      </c>
      <c r="O80" s="12">
        <v>1</v>
      </c>
      <c r="P80" s="12">
        <v>1</v>
      </c>
      <c r="Q80" s="12">
        <v>1</v>
      </c>
      <c r="R80" s="12">
        <v>1</v>
      </c>
      <c r="S80" s="12">
        <v>1</v>
      </c>
      <c r="T80" s="12">
        <v>1</v>
      </c>
      <c r="U80" s="12">
        <v>1</v>
      </c>
      <c r="V80" s="12">
        <v>1</v>
      </c>
      <c r="W80" s="12">
        <v>1</v>
      </c>
      <c r="X80" s="12">
        <v>1</v>
      </c>
      <c r="Y80" s="12">
        <v>1</v>
      </c>
      <c r="Z80" s="12">
        <v>1</v>
      </c>
      <c r="AA80" s="12">
        <v>1</v>
      </c>
      <c r="AB80" s="12">
        <v>1</v>
      </c>
      <c r="AC80" s="12">
        <v>1</v>
      </c>
      <c r="AD80" s="12">
        <v>1</v>
      </c>
      <c r="AE80" s="12">
        <v>1</v>
      </c>
      <c r="AF80" s="12">
        <v>8</v>
      </c>
      <c r="AG80" s="12">
        <v>8</v>
      </c>
      <c r="AH80" s="12">
        <v>8</v>
      </c>
      <c r="AI80" s="12">
        <v>8</v>
      </c>
      <c r="AJ80" s="12">
        <v>8</v>
      </c>
      <c r="AK80" s="12">
        <v>8</v>
      </c>
      <c r="AL80" s="12">
        <v>3</v>
      </c>
      <c r="AM80" s="12">
        <v>3</v>
      </c>
      <c r="AN80" s="12">
        <v>1</v>
      </c>
      <c r="AO80" s="12">
        <v>3</v>
      </c>
      <c r="AP80" s="12">
        <v>1</v>
      </c>
    </row>
    <row r="81" spans="1:42" x14ac:dyDescent="0.25">
      <c r="A81" s="2">
        <v>80</v>
      </c>
      <c r="B81" s="12" t="s">
        <v>548</v>
      </c>
      <c r="C81" s="12" t="s">
        <v>556</v>
      </c>
      <c r="D81" s="12">
        <v>2</v>
      </c>
      <c r="E81" s="12">
        <v>4</v>
      </c>
      <c r="F81" s="12">
        <v>2</v>
      </c>
      <c r="G81" s="12">
        <v>1</v>
      </c>
      <c r="H81" s="12">
        <v>2</v>
      </c>
      <c r="I81" s="12">
        <v>2</v>
      </c>
      <c r="J81" s="12">
        <v>8</v>
      </c>
      <c r="K81" s="12">
        <v>1</v>
      </c>
      <c r="L81" s="12">
        <v>5</v>
      </c>
      <c r="M81" s="12">
        <v>4</v>
      </c>
      <c r="N81" s="12">
        <v>1</v>
      </c>
      <c r="O81" s="12">
        <v>2</v>
      </c>
      <c r="P81" s="12">
        <v>2</v>
      </c>
      <c r="Q81" s="12">
        <v>8</v>
      </c>
      <c r="R81" s="12">
        <v>8</v>
      </c>
      <c r="S81" s="12">
        <v>8</v>
      </c>
      <c r="T81" s="12">
        <v>8</v>
      </c>
      <c r="U81" s="12">
        <v>8</v>
      </c>
      <c r="V81" s="12">
        <v>8</v>
      </c>
      <c r="W81" s="12">
        <v>2</v>
      </c>
      <c r="X81" s="12">
        <v>8</v>
      </c>
      <c r="Y81" s="12">
        <v>8</v>
      </c>
      <c r="Z81" s="12">
        <v>8</v>
      </c>
      <c r="AA81" s="12">
        <v>8</v>
      </c>
      <c r="AB81" s="12">
        <v>2</v>
      </c>
      <c r="AC81" s="12">
        <v>8</v>
      </c>
      <c r="AD81" s="12">
        <v>8</v>
      </c>
      <c r="AE81" s="12">
        <v>8</v>
      </c>
      <c r="AF81" s="12">
        <v>8</v>
      </c>
      <c r="AG81" s="12">
        <v>8</v>
      </c>
      <c r="AH81" s="12">
        <v>3</v>
      </c>
      <c r="AI81" s="12">
        <v>8</v>
      </c>
      <c r="AJ81" s="12">
        <v>8</v>
      </c>
      <c r="AK81" s="12">
        <v>8</v>
      </c>
      <c r="AL81" s="12">
        <v>1</v>
      </c>
      <c r="AM81" s="12">
        <v>2</v>
      </c>
      <c r="AN81" s="12">
        <v>5</v>
      </c>
      <c r="AO81" s="12">
        <v>3</v>
      </c>
      <c r="AP81" s="12">
        <v>1</v>
      </c>
    </row>
    <row r="82" spans="1:42" x14ac:dyDescent="0.25">
      <c r="A82" s="2">
        <v>81</v>
      </c>
      <c r="B82" s="12" t="s">
        <v>548</v>
      </c>
      <c r="C82" s="12" t="s">
        <v>556</v>
      </c>
      <c r="D82" s="12">
        <v>2</v>
      </c>
      <c r="E82" s="12">
        <v>4</v>
      </c>
      <c r="F82" s="12">
        <v>2</v>
      </c>
      <c r="G82" s="12">
        <v>1</v>
      </c>
      <c r="H82" s="12">
        <v>1</v>
      </c>
      <c r="I82" s="12">
        <v>2</v>
      </c>
      <c r="J82" s="12">
        <v>3</v>
      </c>
      <c r="K82" s="12">
        <v>2</v>
      </c>
      <c r="L82" s="12">
        <v>3</v>
      </c>
      <c r="M82" s="12">
        <v>5</v>
      </c>
      <c r="N82" s="12">
        <v>1</v>
      </c>
      <c r="O82" s="12">
        <v>2</v>
      </c>
      <c r="P82" s="12">
        <v>2</v>
      </c>
      <c r="Q82" s="12">
        <v>8</v>
      </c>
      <c r="R82" s="12">
        <v>8</v>
      </c>
      <c r="S82" s="12">
        <v>8</v>
      </c>
      <c r="T82" s="12">
        <v>8</v>
      </c>
      <c r="U82" s="12">
        <v>2</v>
      </c>
      <c r="V82" s="12">
        <v>2</v>
      </c>
      <c r="W82" s="12">
        <v>8</v>
      </c>
      <c r="X82" s="12">
        <v>8</v>
      </c>
      <c r="Y82" s="12">
        <v>8</v>
      </c>
      <c r="Z82" s="12">
        <v>8</v>
      </c>
      <c r="AA82" s="12">
        <v>8</v>
      </c>
      <c r="AB82" s="12">
        <v>2</v>
      </c>
      <c r="AC82" s="12">
        <v>8</v>
      </c>
      <c r="AD82" s="12">
        <v>2</v>
      </c>
      <c r="AE82" s="12">
        <v>8</v>
      </c>
      <c r="AF82" s="12">
        <v>8</v>
      </c>
      <c r="AG82" s="12">
        <v>2</v>
      </c>
      <c r="AH82" s="12">
        <v>8</v>
      </c>
      <c r="AI82" s="12">
        <v>8</v>
      </c>
      <c r="AJ82" s="12">
        <v>8</v>
      </c>
      <c r="AK82" s="12">
        <v>8</v>
      </c>
      <c r="AL82" s="12">
        <v>2</v>
      </c>
      <c r="AM82" s="12">
        <v>2</v>
      </c>
      <c r="AN82" s="12">
        <v>2</v>
      </c>
      <c r="AO82" s="12">
        <v>3</v>
      </c>
      <c r="AP82" s="12">
        <v>1</v>
      </c>
    </row>
    <row r="83" spans="1:42" x14ac:dyDescent="0.25">
      <c r="A83" s="2">
        <v>82</v>
      </c>
      <c r="B83" s="12" t="s">
        <v>548</v>
      </c>
      <c r="C83" s="12" t="s">
        <v>555</v>
      </c>
      <c r="D83" s="12">
        <v>2</v>
      </c>
      <c r="E83" s="12">
        <v>4</v>
      </c>
      <c r="F83" s="12">
        <v>1</v>
      </c>
      <c r="G83" s="12">
        <v>1</v>
      </c>
      <c r="H83" s="12">
        <v>1</v>
      </c>
      <c r="I83" s="12">
        <v>2</v>
      </c>
      <c r="J83" s="12">
        <v>8</v>
      </c>
      <c r="K83" s="12">
        <v>2</v>
      </c>
      <c r="L83" s="12">
        <v>2</v>
      </c>
      <c r="M83" s="12">
        <v>5</v>
      </c>
      <c r="N83" s="12">
        <v>1</v>
      </c>
      <c r="O83" s="12">
        <v>1</v>
      </c>
      <c r="P83" s="12">
        <v>1</v>
      </c>
      <c r="Q83" s="12">
        <v>2</v>
      </c>
      <c r="R83" s="12">
        <v>1</v>
      </c>
      <c r="S83" s="12">
        <v>1</v>
      </c>
      <c r="T83" s="12">
        <v>1</v>
      </c>
      <c r="U83" s="12">
        <v>1</v>
      </c>
      <c r="V83" s="12">
        <v>1</v>
      </c>
      <c r="W83" s="12">
        <v>1</v>
      </c>
      <c r="X83" s="12">
        <v>1</v>
      </c>
      <c r="Y83" s="12">
        <v>2</v>
      </c>
      <c r="Z83" s="12">
        <v>1</v>
      </c>
      <c r="AA83" s="12">
        <v>1</v>
      </c>
      <c r="AB83" s="12">
        <v>1</v>
      </c>
      <c r="AC83" s="12">
        <v>1</v>
      </c>
      <c r="AD83" s="12">
        <v>1</v>
      </c>
      <c r="AE83" s="12">
        <v>1</v>
      </c>
      <c r="AF83" s="12">
        <v>8</v>
      </c>
      <c r="AG83" s="12">
        <v>8</v>
      </c>
      <c r="AH83" s="12">
        <v>8</v>
      </c>
      <c r="AI83" s="12">
        <v>8</v>
      </c>
      <c r="AJ83" s="12">
        <v>8</v>
      </c>
      <c r="AK83" s="12">
        <v>8</v>
      </c>
      <c r="AL83" s="12">
        <v>8</v>
      </c>
      <c r="AM83" s="12">
        <v>8</v>
      </c>
      <c r="AN83" s="12">
        <v>8</v>
      </c>
      <c r="AO83" s="12">
        <v>8</v>
      </c>
      <c r="AP83" s="12">
        <v>8</v>
      </c>
    </row>
    <row r="84" spans="1:42" x14ac:dyDescent="0.25">
      <c r="A84" s="2">
        <v>83</v>
      </c>
      <c r="B84" s="12" t="s">
        <v>548</v>
      </c>
      <c r="C84" s="12" t="s">
        <v>556</v>
      </c>
      <c r="D84" s="12">
        <v>2</v>
      </c>
      <c r="E84" s="12">
        <v>4</v>
      </c>
      <c r="F84" s="12">
        <v>2</v>
      </c>
      <c r="G84" s="12">
        <v>1</v>
      </c>
      <c r="H84" s="12">
        <v>2</v>
      </c>
      <c r="I84" s="12">
        <v>2</v>
      </c>
      <c r="J84" s="12">
        <v>5</v>
      </c>
      <c r="K84" s="12">
        <v>2</v>
      </c>
      <c r="L84" s="12">
        <v>5</v>
      </c>
      <c r="M84" s="12">
        <v>5</v>
      </c>
      <c r="N84" s="12">
        <v>1</v>
      </c>
      <c r="O84" s="12">
        <v>1</v>
      </c>
      <c r="P84" s="12">
        <v>2</v>
      </c>
      <c r="Q84" s="12">
        <v>2</v>
      </c>
      <c r="R84" s="12">
        <v>1</v>
      </c>
      <c r="S84" s="12">
        <v>1</v>
      </c>
      <c r="T84" s="12">
        <v>1</v>
      </c>
      <c r="U84" s="12">
        <v>2</v>
      </c>
      <c r="V84" s="12">
        <v>1</v>
      </c>
      <c r="W84" s="12">
        <v>2</v>
      </c>
      <c r="X84" s="12">
        <v>1</v>
      </c>
      <c r="Y84" s="12">
        <v>1</v>
      </c>
      <c r="Z84" s="12">
        <v>1</v>
      </c>
      <c r="AA84" s="12">
        <v>1</v>
      </c>
      <c r="AB84" s="12">
        <v>2</v>
      </c>
      <c r="AC84" s="12">
        <v>1</v>
      </c>
      <c r="AD84" s="12">
        <v>1</v>
      </c>
      <c r="AE84" s="12">
        <v>1</v>
      </c>
      <c r="AF84" s="12">
        <v>8</v>
      </c>
      <c r="AG84" s="12">
        <v>2</v>
      </c>
      <c r="AH84" s="12">
        <v>8</v>
      </c>
      <c r="AI84" s="12">
        <v>8</v>
      </c>
      <c r="AJ84" s="12">
        <v>8</v>
      </c>
      <c r="AK84" s="12">
        <v>8</v>
      </c>
      <c r="AL84" s="12">
        <v>2</v>
      </c>
      <c r="AM84" s="12">
        <v>2</v>
      </c>
      <c r="AN84" s="12">
        <v>3</v>
      </c>
      <c r="AO84" s="12">
        <v>3</v>
      </c>
      <c r="AP84" s="12">
        <v>1</v>
      </c>
    </row>
    <row r="85" spans="1:42" x14ac:dyDescent="0.25">
      <c r="A85" s="2">
        <v>84</v>
      </c>
      <c r="B85" s="12" t="s">
        <v>548</v>
      </c>
      <c r="C85" s="12" t="s">
        <v>555</v>
      </c>
      <c r="D85" s="12">
        <v>2</v>
      </c>
      <c r="E85" s="12">
        <v>4</v>
      </c>
      <c r="F85" s="12">
        <v>2</v>
      </c>
      <c r="G85" s="12">
        <v>1</v>
      </c>
      <c r="H85" s="12">
        <v>3</v>
      </c>
      <c r="I85" s="12">
        <v>2</v>
      </c>
      <c r="J85" s="12">
        <v>4</v>
      </c>
      <c r="K85" s="12">
        <v>2</v>
      </c>
      <c r="L85" s="12">
        <v>6</v>
      </c>
      <c r="M85" s="12">
        <v>5</v>
      </c>
      <c r="N85" s="12">
        <v>1</v>
      </c>
      <c r="O85" s="12">
        <v>1</v>
      </c>
      <c r="P85" s="12">
        <v>1</v>
      </c>
      <c r="Q85" s="12">
        <v>2</v>
      </c>
      <c r="R85" s="12">
        <v>1</v>
      </c>
      <c r="S85" s="12">
        <v>1</v>
      </c>
      <c r="T85" s="12">
        <v>1</v>
      </c>
      <c r="U85" s="12">
        <v>1</v>
      </c>
      <c r="V85" s="12">
        <v>1</v>
      </c>
      <c r="W85" s="12">
        <v>1</v>
      </c>
      <c r="X85" s="12">
        <v>1</v>
      </c>
      <c r="Y85" s="12">
        <v>2</v>
      </c>
      <c r="Z85" s="12">
        <v>1</v>
      </c>
      <c r="AA85" s="12">
        <v>1</v>
      </c>
      <c r="AB85" s="12">
        <v>1</v>
      </c>
      <c r="AC85" s="12">
        <v>1</v>
      </c>
      <c r="AD85" s="12">
        <v>1</v>
      </c>
      <c r="AE85" s="12">
        <v>1</v>
      </c>
      <c r="AF85" s="12">
        <v>1</v>
      </c>
      <c r="AG85" s="12">
        <v>8</v>
      </c>
      <c r="AH85" s="12">
        <v>8</v>
      </c>
      <c r="AI85" s="12">
        <v>8</v>
      </c>
      <c r="AJ85" s="12">
        <v>8</v>
      </c>
      <c r="AK85" s="12">
        <v>8</v>
      </c>
      <c r="AL85" s="12">
        <v>3</v>
      </c>
      <c r="AM85" s="12">
        <v>3</v>
      </c>
      <c r="AN85" s="12">
        <v>1</v>
      </c>
      <c r="AO85" s="12">
        <v>2</v>
      </c>
      <c r="AP85" s="12">
        <v>1</v>
      </c>
    </row>
    <row r="86" spans="1:42" x14ac:dyDescent="0.25">
      <c r="A86" s="2">
        <v>85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x14ac:dyDescent="0.25">
      <c r="A87" s="2">
        <v>86</v>
      </c>
      <c r="B87" s="12" t="s">
        <v>547</v>
      </c>
      <c r="C87" s="12" t="s">
        <v>556</v>
      </c>
      <c r="D87" s="12">
        <v>2</v>
      </c>
      <c r="E87" s="12">
        <v>4</v>
      </c>
      <c r="F87" s="12">
        <v>2</v>
      </c>
      <c r="G87" s="12">
        <v>1</v>
      </c>
      <c r="H87" s="12">
        <v>2</v>
      </c>
      <c r="I87" s="12">
        <v>2</v>
      </c>
      <c r="J87" s="12">
        <v>6</v>
      </c>
      <c r="K87" s="12">
        <v>2</v>
      </c>
      <c r="L87" s="12">
        <v>5</v>
      </c>
      <c r="M87" s="12">
        <v>5</v>
      </c>
      <c r="N87" s="12">
        <v>1</v>
      </c>
      <c r="O87" s="12">
        <v>1</v>
      </c>
      <c r="P87" s="12">
        <v>1</v>
      </c>
      <c r="Q87" s="12">
        <v>2</v>
      </c>
      <c r="R87" s="12">
        <v>1</v>
      </c>
      <c r="S87" s="12">
        <v>1</v>
      </c>
      <c r="T87" s="12">
        <v>1</v>
      </c>
      <c r="U87" s="12">
        <v>1</v>
      </c>
      <c r="V87" s="12">
        <v>1</v>
      </c>
      <c r="W87" s="12">
        <v>1</v>
      </c>
      <c r="X87" s="12">
        <v>1</v>
      </c>
      <c r="Y87" s="12">
        <v>2</v>
      </c>
      <c r="Z87" s="12">
        <v>1</v>
      </c>
      <c r="AA87" s="12">
        <v>1</v>
      </c>
      <c r="AB87" s="12">
        <v>1</v>
      </c>
      <c r="AC87" s="12">
        <v>1</v>
      </c>
      <c r="AD87" s="12">
        <v>1</v>
      </c>
      <c r="AE87" s="12">
        <v>1</v>
      </c>
      <c r="AF87" s="12">
        <v>1</v>
      </c>
      <c r="AG87" s="12">
        <v>8</v>
      </c>
      <c r="AH87" s="12">
        <v>8</v>
      </c>
      <c r="AI87" s="12">
        <v>8</v>
      </c>
      <c r="AJ87" s="12">
        <v>8</v>
      </c>
      <c r="AK87" s="12">
        <v>8</v>
      </c>
      <c r="AL87" s="12">
        <v>3</v>
      </c>
      <c r="AM87" s="12">
        <v>3</v>
      </c>
      <c r="AN87" s="12">
        <v>2</v>
      </c>
      <c r="AO87" s="12">
        <v>3</v>
      </c>
      <c r="AP87" s="12">
        <v>1</v>
      </c>
    </row>
    <row r="88" spans="1:42" x14ac:dyDescent="0.25">
      <c r="A88" s="2">
        <v>87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x14ac:dyDescent="0.25">
      <c r="A89" s="2">
        <v>88</v>
      </c>
      <c r="B89" s="12" t="s">
        <v>548</v>
      </c>
      <c r="C89" s="12" t="s">
        <v>556</v>
      </c>
      <c r="D89" s="12">
        <v>2</v>
      </c>
      <c r="E89" s="12">
        <v>5</v>
      </c>
      <c r="F89" s="12">
        <v>2</v>
      </c>
      <c r="G89" s="12">
        <v>1</v>
      </c>
      <c r="H89" s="12">
        <v>2</v>
      </c>
      <c r="I89" s="12">
        <v>2</v>
      </c>
      <c r="J89" s="12">
        <v>2</v>
      </c>
      <c r="K89" s="12">
        <v>2</v>
      </c>
      <c r="L89" s="12">
        <v>5</v>
      </c>
      <c r="M89" s="12">
        <v>5</v>
      </c>
      <c r="N89" s="12">
        <v>1</v>
      </c>
      <c r="O89" s="12">
        <v>1</v>
      </c>
      <c r="P89" s="12">
        <v>1</v>
      </c>
      <c r="Q89" s="12">
        <v>8</v>
      </c>
      <c r="R89" s="12">
        <v>8</v>
      </c>
      <c r="S89" s="12">
        <v>8</v>
      </c>
      <c r="T89" s="12">
        <v>8</v>
      </c>
      <c r="U89" s="12">
        <v>8</v>
      </c>
      <c r="V89" s="12">
        <v>8</v>
      </c>
      <c r="W89" s="12">
        <v>8</v>
      </c>
      <c r="X89" s="12">
        <v>8</v>
      </c>
      <c r="Y89" s="12">
        <v>8</v>
      </c>
      <c r="Z89" s="12">
        <v>8</v>
      </c>
      <c r="AA89" s="12">
        <v>8</v>
      </c>
      <c r="AB89" s="12">
        <v>8</v>
      </c>
      <c r="AC89" s="12">
        <v>8</v>
      </c>
      <c r="AD89" s="12">
        <v>8</v>
      </c>
      <c r="AE89" s="12">
        <v>8</v>
      </c>
      <c r="AF89" s="12">
        <v>1</v>
      </c>
      <c r="AG89" s="12">
        <v>8</v>
      </c>
      <c r="AH89" s="12">
        <v>8</v>
      </c>
      <c r="AI89" s="12">
        <v>8</v>
      </c>
      <c r="AJ89" s="12">
        <v>8</v>
      </c>
      <c r="AK89" s="12">
        <v>8</v>
      </c>
      <c r="AL89" s="12">
        <v>3</v>
      </c>
      <c r="AM89" s="12">
        <v>3</v>
      </c>
      <c r="AN89" s="12">
        <v>1</v>
      </c>
      <c r="AO89" s="12">
        <v>3</v>
      </c>
      <c r="AP89" s="12">
        <v>1</v>
      </c>
    </row>
    <row r="90" spans="1:42" x14ac:dyDescent="0.25">
      <c r="A90" s="2">
        <v>89</v>
      </c>
      <c r="B90" s="12" t="s">
        <v>547</v>
      </c>
      <c r="C90" s="12" t="s">
        <v>556</v>
      </c>
      <c r="D90" s="12">
        <v>2</v>
      </c>
      <c r="E90" s="12">
        <v>5</v>
      </c>
      <c r="F90" s="12">
        <v>2</v>
      </c>
      <c r="G90" s="12">
        <v>1</v>
      </c>
      <c r="H90" s="12">
        <v>2</v>
      </c>
      <c r="I90" s="12">
        <v>2</v>
      </c>
      <c r="J90" s="12">
        <v>3</v>
      </c>
      <c r="K90" s="12">
        <v>2</v>
      </c>
      <c r="L90" s="12">
        <v>5</v>
      </c>
      <c r="M90" s="12">
        <v>5</v>
      </c>
      <c r="N90" s="12">
        <v>1</v>
      </c>
      <c r="O90" s="12">
        <v>1</v>
      </c>
      <c r="P90" s="12">
        <v>1</v>
      </c>
      <c r="Q90" s="12">
        <v>1</v>
      </c>
      <c r="R90" s="12">
        <v>1</v>
      </c>
      <c r="S90" s="12">
        <v>1</v>
      </c>
      <c r="T90" s="12">
        <v>1</v>
      </c>
      <c r="U90" s="12">
        <v>1</v>
      </c>
      <c r="V90" s="12">
        <v>1</v>
      </c>
      <c r="W90" s="12">
        <v>1</v>
      </c>
      <c r="X90" s="12">
        <v>1</v>
      </c>
      <c r="Y90" s="12">
        <v>2</v>
      </c>
      <c r="Z90" s="12">
        <v>1</v>
      </c>
      <c r="AA90" s="12">
        <v>1</v>
      </c>
      <c r="AB90" s="12">
        <v>1</v>
      </c>
      <c r="AC90" s="12">
        <v>1</v>
      </c>
      <c r="AD90" s="12">
        <v>1</v>
      </c>
      <c r="AE90" s="12">
        <v>1</v>
      </c>
      <c r="AF90" s="12">
        <v>1</v>
      </c>
      <c r="AG90" s="12">
        <v>8</v>
      </c>
      <c r="AH90" s="12">
        <v>8</v>
      </c>
      <c r="AI90" s="12">
        <v>8</v>
      </c>
      <c r="AJ90" s="12">
        <v>8</v>
      </c>
      <c r="AK90" s="12">
        <v>8</v>
      </c>
      <c r="AL90" s="12">
        <v>3</v>
      </c>
      <c r="AM90" s="12">
        <v>3</v>
      </c>
      <c r="AN90" s="12">
        <v>1</v>
      </c>
      <c r="AO90" s="12">
        <v>2</v>
      </c>
      <c r="AP90" s="12">
        <v>1</v>
      </c>
    </row>
    <row r="91" spans="1:42" x14ac:dyDescent="0.25">
      <c r="A91" s="2">
        <v>90</v>
      </c>
      <c r="B91" s="12" t="s">
        <v>548</v>
      </c>
      <c r="C91" s="12" t="s">
        <v>556</v>
      </c>
      <c r="D91" s="12">
        <v>2</v>
      </c>
      <c r="E91" s="12">
        <v>5</v>
      </c>
      <c r="F91" s="12">
        <v>2</v>
      </c>
      <c r="G91" s="12">
        <v>1</v>
      </c>
      <c r="H91" s="12">
        <v>4</v>
      </c>
      <c r="I91" s="12">
        <v>1</v>
      </c>
      <c r="J91" s="12">
        <v>2</v>
      </c>
      <c r="K91" s="12">
        <v>2</v>
      </c>
      <c r="L91" s="12">
        <v>4</v>
      </c>
      <c r="M91" s="12">
        <v>5</v>
      </c>
      <c r="N91" s="12">
        <v>1</v>
      </c>
      <c r="O91" s="12">
        <v>1</v>
      </c>
      <c r="P91" s="12">
        <v>2</v>
      </c>
      <c r="Q91" s="12">
        <v>1</v>
      </c>
      <c r="R91" s="12">
        <v>1</v>
      </c>
      <c r="S91" s="12">
        <v>1</v>
      </c>
      <c r="T91" s="12">
        <v>1</v>
      </c>
      <c r="U91" s="12">
        <v>2</v>
      </c>
      <c r="V91" s="12">
        <v>2</v>
      </c>
      <c r="W91" s="12">
        <v>1</v>
      </c>
      <c r="X91" s="12">
        <v>1</v>
      </c>
      <c r="Y91" s="12">
        <v>2</v>
      </c>
      <c r="Z91" s="12">
        <v>8</v>
      </c>
      <c r="AA91" s="12">
        <v>8</v>
      </c>
      <c r="AB91" s="12">
        <v>8</v>
      </c>
      <c r="AC91" s="12">
        <v>8</v>
      </c>
      <c r="AD91" s="12">
        <v>8</v>
      </c>
      <c r="AE91" s="12">
        <v>8</v>
      </c>
      <c r="AF91" s="12">
        <v>8</v>
      </c>
      <c r="AG91" s="12">
        <v>2</v>
      </c>
      <c r="AH91" s="12">
        <v>8</v>
      </c>
      <c r="AI91" s="12">
        <v>8</v>
      </c>
      <c r="AJ91" s="12">
        <v>8</v>
      </c>
      <c r="AK91" s="12">
        <v>8</v>
      </c>
      <c r="AL91" s="12">
        <v>2</v>
      </c>
      <c r="AM91" s="12">
        <v>2</v>
      </c>
      <c r="AN91" s="12">
        <v>2</v>
      </c>
      <c r="AO91" s="12">
        <v>3</v>
      </c>
      <c r="AP91" s="12">
        <v>2</v>
      </c>
    </row>
    <row r="92" spans="1:42" x14ac:dyDescent="0.25">
      <c r="A92" s="2">
        <v>91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x14ac:dyDescent="0.25">
      <c r="A93" s="2">
        <v>92</v>
      </c>
      <c r="B93" s="12" t="s">
        <v>548</v>
      </c>
      <c r="C93" s="12" t="s">
        <v>556</v>
      </c>
      <c r="D93" s="12">
        <v>2</v>
      </c>
      <c r="E93" s="12">
        <v>5</v>
      </c>
      <c r="F93" s="12">
        <v>2</v>
      </c>
      <c r="G93" s="12">
        <v>1</v>
      </c>
      <c r="H93" s="12">
        <v>1</v>
      </c>
      <c r="I93" s="12">
        <v>2</v>
      </c>
      <c r="J93" s="12">
        <v>6</v>
      </c>
      <c r="K93" s="12">
        <v>2</v>
      </c>
      <c r="L93" s="12">
        <v>6</v>
      </c>
      <c r="M93" s="12">
        <v>5</v>
      </c>
      <c r="N93" s="12">
        <v>1</v>
      </c>
      <c r="O93" s="12">
        <v>1</v>
      </c>
      <c r="P93" s="12">
        <v>1</v>
      </c>
      <c r="Q93" s="12">
        <v>1</v>
      </c>
      <c r="R93" s="12">
        <v>1</v>
      </c>
      <c r="S93" s="12">
        <v>1</v>
      </c>
      <c r="T93" s="12">
        <v>1</v>
      </c>
      <c r="U93" s="12">
        <v>1</v>
      </c>
      <c r="V93" s="12">
        <v>1</v>
      </c>
      <c r="W93" s="12">
        <v>1</v>
      </c>
      <c r="X93" s="12">
        <v>1</v>
      </c>
      <c r="Y93" s="12">
        <v>1</v>
      </c>
      <c r="Z93" s="12">
        <v>1</v>
      </c>
      <c r="AA93" s="12">
        <v>1</v>
      </c>
      <c r="AB93" s="12">
        <v>1</v>
      </c>
      <c r="AC93" s="12">
        <v>1</v>
      </c>
      <c r="AD93" s="12">
        <v>1</v>
      </c>
      <c r="AE93" s="12">
        <v>1</v>
      </c>
      <c r="AF93" s="12">
        <v>1</v>
      </c>
      <c r="AG93" s="12">
        <v>8</v>
      </c>
      <c r="AH93" s="12">
        <v>8</v>
      </c>
      <c r="AI93" s="12">
        <v>8</v>
      </c>
      <c r="AJ93" s="12">
        <v>8</v>
      </c>
      <c r="AK93" s="12">
        <v>8</v>
      </c>
      <c r="AL93" s="12">
        <v>3</v>
      </c>
      <c r="AM93" s="12">
        <v>3</v>
      </c>
      <c r="AN93" s="12">
        <v>3</v>
      </c>
      <c r="AO93" s="12">
        <v>3</v>
      </c>
      <c r="AP93" s="12">
        <v>1</v>
      </c>
    </row>
    <row r="94" spans="1:42" x14ac:dyDescent="0.25">
      <c r="A94" s="2">
        <v>93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x14ac:dyDescent="0.25">
      <c r="A95" s="2">
        <v>94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</row>
    <row r="96" spans="1:42" x14ac:dyDescent="0.25">
      <c r="A96" s="2">
        <v>95</v>
      </c>
      <c r="B96" s="12" t="s">
        <v>548</v>
      </c>
      <c r="C96" s="12" t="s">
        <v>556</v>
      </c>
      <c r="D96" s="12">
        <v>2</v>
      </c>
      <c r="E96" s="12">
        <v>5</v>
      </c>
      <c r="F96" s="12">
        <v>2</v>
      </c>
      <c r="G96" s="12">
        <v>1</v>
      </c>
      <c r="H96" s="12">
        <v>1</v>
      </c>
      <c r="I96" s="12">
        <v>2</v>
      </c>
      <c r="J96" s="12">
        <v>4</v>
      </c>
      <c r="K96" s="12">
        <v>2</v>
      </c>
      <c r="L96" s="12">
        <v>6</v>
      </c>
      <c r="M96" s="12">
        <v>5</v>
      </c>
      <c r="N96" s="12">
        <v>1</v>
      </c>
      <c r="O96" s="12">
        <v>1</v>
      </c>
      <c r="P96" s="12">
        <v>1</v>
      </c>
      <c r="Q96" s="12">
        <v>1</v>
      </c>
      <c r="R96" s="12">
        <v>1</v>
      </c>
      <c r="S96" s="12">
        <v>1</v>
      </c>
      <c r="T96" s="12">
        <v>1</v>
      </c>
      <c r="U96" s="12">
        <v>1</v>
      </c>
      <c r="V96" s="12">
        <v>1</v>
      </c>
      <c r="W96" s="12">
        <v>1</v>
      </c>
      <c r="X96" s="12">
        <v>1</v>
      </c>
      <c r="Y96" s="12">
        <v>1</v>
      </c>
      <c r="Z96" s="12">
        <v>1</v>
      </c>
      <c r="AA96" s="12">
        <v>1</v>
      </c>
      <c r="AB96" s="12">
        <v>1</v>
      </c>
      <c r="AC96" s="12">
        <v>1</v>
      </c>
      <c r="AD96" s="12">
        <v>1</v>
      </c>
      <c r="AE96" s="12">
        <v>1</v>
      </c>
      <c r="AF96" s="12">
        <v>1</v>
      </c>
      <c r="AG96" s="12">
        <v>8</v>
      </c>
      <c r="AH96" s="12">
        <v>8</v>
      </c>
      <c r="AI96" s="12">
        <v>8</v>
      </c>
      <c r="AJ96" s="12">
        <v>8</v>
      </c>
      <c r="AK96" s="12">
        <v>8</v>
      </c>
      <c r="AL96" s="12">
        <v>3</v>
      </c>
      <c r="AM96" s="12">
        <v>3</v>
      </c>
      <c r="AN96" s="12">
        <v>1</v>
      </c>
      <c r="AO96" s="12">
        <v>3</v>
      </c>
      <c r="AP96" s="12">
        <v>1</v>
      </c>
    </row>
    <row r="97" spans="1:42" x14ac:dyDescent="0.25">
      <c r="A97" s="2">
        <v>96</v>
      </c>
      <c r="B97" s="12" t="s">
        <v>547</v>
      </c>
      <c r="C97" s="12" t="s">
        <v>558</v>
      </c>
      <c r="D97" s="12">
        <v>2</v>
      </c>
      <c r="E97" s="12">
        <v>5</v>
      </c>
      <c r="F97" s="12">
        <v>1</v>
      </c>
      <c r="G97" s="12">
        <v>3</v>
      </c>
      <c r="H97" s="12">
        <v>3</v>
      </c>
      <c r="I97" s="12">
        <v>2</v>
      </c>
      <c r="J97" s="12">
        <v>2</v>
      </c>
      <c r="K97" s="12">
        <v>1</v>
      </c>
      <c r="L97" s="12">
        <v>2</v>
      </c>
      <c r="M97" s="12">
        <v>5</v>
      </c>
      <c r="N97" s="12">
        <v>1</v>
      </c>
      <c r="O97" s="12">
        <v>1</v>
      </c>
      <c r="P97" s="12">
        <v>2</v>
      </c>
      <c r="Q97" s="12">
        <v>2</v>
      </c>
      <c r="R97" s="12">
        <v>1</v>
      </c>
      <c r="S97" s="12">
        <v>1</v>
      </c>
      <c r="T97" s="12">
        <v>1</v>
      </c>
      <c r="U97" s="12">
        <v>2</v>
      </c>
      <c r="V97" s="12">
        <v>1</v>
      </c>
      <c r="W97" s="12">
        <v>1</v>
      </c>
      <c r="X97" s="12">
        <v>1</v>
      </c>
      <c r="Y97" s="12">
        <v>2</v>
      </c>
      <c r="Z97" s="12">
        <v>1</v>
      </c>
      <c r="AA97" s="12">
        <v>1</v>
      </c>
      <c r="AB97" s="12">
        <v>1</v>
      </c>
      <c r="AC97" s="12">
        <v>1</v>
      </c>
      <c r="AD97" s="12">
        <v>1</v>
      </c>
      <c r="AE97" s="12">
        <v>1</v>
      </c>
      <c r="AF97" s="12">
        <v>1</v>
      </c>
      <c r="AG97" s="12">
        <v>8</v>
      </c>
      <c r="AH97" s="12">
        <v>8</v>
      </c>
      <c r="AI97" s="12">
        <v>8</v>
      </c>
      <c r="AJ97" s="12">
        <v>8</v>
      </c>
      <c r="AK97" s="12">
        <v>8</v>
      </c>
      <c r="AL97" s="12">
        <v>3</v>
      </c>
      <c r="AM97" s="12">
        <v>3</v>
      </c>
      <c r="AN97" s="12">
        <v>1</v>
      </c>
      <c r="AO97" s="12">
        <v>2</v>
      </c>
      <c r="AP97" s="12">
        <v>2</v>
      </c>
    </row>
    <row r="98" spans="1:42" x14ac:dyDescent="0.25">
      <c r="A98" s="2">
        <v>97</v>
      </c>
      <c r="B98" s="12" t="s">
        <v>547</v>
      </c>
      <c r="C98" s="12" t="s">
        <v>556</v>
      </c>
      <c r="D98" s="12">
        <v>2</v>
      </c>
      <c r="E98" s="12">
        <v>5</v>
      </c>
      <c r="F98" s="12">
        <v>2</v>
      </c>
      <c r="G98" s="12">
        <v>1</v>
      </c>
      <c r="H98" s="12">
        <v>2</v>
      </c>
      <c r="I98" s="12">
        <v>2</v>
      </c>
      <c r="J98" s="12">
        <v>5</v>
      </c>
      <c r="K98" s="12">
        <v>2</v>
      </c>
      <c r="L98" s="12">
        <v>6</v>
      </c>
      <c r="M98" s="12">
        <v>5</v>
      </c>
      <c r="N98" s="12">
        <v>1</v>
      </c>
      <c r="O98" s="12">
        <v>1</v>
      </c>
      <c r="P98" s="12">
        <v>3</v>
      </c>
      <c r="Q98" s="12">
        <v>1</v>
      </c>
      <c r="R98" s="12">
        <v>2</v>
      </c>
      <c r="S98" s="12">
        <v>1</v>
      </c>
      <c r="T98" s="12">
        <v>1</v>
      </c>
      <c r="U98" s="12">
        <v>2</v>
      </c>
      <c r="V98" s="12">
        <v>1</v>
      </c>
      <c r="W98" s="12">
        <v>2</v>
      </c>
      <c r="X98" s="12">
        <v>2</v>
      </c>
      <c r="Y98" s="12">
        <v>1</v>
      </c>
      <c r="Z98" s="12">
        <v>2</v>
      </c>
      <c r="AA98" s="12">
        <v>1</v>
      </c>
      <c r="AB98" s="12">
        <v>2</v>
      </c>
      <c r="AC98" s="12">
        <v>1</v>
      </c>
      <c r="AD98" s="12">
        <v>1</v>
      </c>
      <c r="AE98" s="12">
        <v>2</v>
      </c>
      <c r="AF98" s="12">
        <v>8</v>
      </c>
      <c r="AG98" s="12">
        <v>8</v>
      </c>
      <c r="AH98" s="12">
        <v>8</v>
      </c>
      <c r="AI98" s="12">
        <v>4</v>
      </c>
      <c r="AJ98" s="12">
        <v>8</v>
      </c>
      <c r="AK98" s="12">
        <v>8</v>
      </c>
      <c r="AL98" s="12">
        <v>2</v>
      </c>
      <c r="AM98" s="12">
        <v>2</v>
      </c>
      <c r="AN98" s="12">
        <v>4</v>
      </c>
      <c r="AO98" s="12">
        <v>3</v>
      </c>
      <c r="AP98" s="12">
        <v>1</v>
      </c>
    </row>
    <row r="99" spans="1:42" x14ac:dyDescent="0.25">
      <c r="A99" s="2">
        <v>98</v>
      </c>
      <c r="B99" s="12" t="s">
        <v>548</v>
      </c>
      <c r="C99" s="12" t="s">
        <v>556</v>
      </c>
      <c r="D99" s="12">
        <v>2</v>
      </c>
      <c r="E99" s="12">
        <v>5</v>
      </c>
      <c r="F99" s="12">
        <v>2</v>
      </c>
      <c r="G99" s="12">
        <v>1</v>
      </c>
      <c r="H99" s="12">
        <v>2</v>
      </c>
      <c r="I99" s="12">
        <v>2</v>
      </c>
      <c r="J99" s="12">
        <v>4</v>
      </c>
      <c r="K99" s="12">
        <v>2</v>
      </c>
      <c r="L99" s="12">
        <v>6</v>
      </c>
      <c r="M99" s="12">
        <v>5</v>
      </c>
      <c r="N99" s="12">
        <v>1</v>
      </c>
      <c r="O99" s="12">
        <v>1</v>
      </c>
      <c r="P99" s="12">
        <v>1</v>
      </c>
      <c r="Q99" s="12">
        <v>1</v>
      </c>
      <c r="R99" s="12">
        <v>1</v>
      </c>
      <c r="S99" s="12">
        <v>1</v>
      </c>
      <c r="T99" s="12">
        <v>1</v>
      </c>
      <c r="U99" s="12">
        <v>1</v>
      </c>
      <c r="V99" s="12">
        <v>1</v>
      </c>
      <c r="W99" s="12">
        <v>1</v>
      </c>
      <c r="X99" s="12">
        <v>1</v>
      </c>
      <c r="Y99" s="12">
        <v>2</v>
      </c>
      <c r="Z99" s="12">
        <v>1</v>
      </c>
      <c r="AA99" s="12">
        <v>1</v>
      </c>
      <c r="AB99" s="12">
        <v>1</v>
      </c>
      <c r="AC99" s="12">
        <v>1</v>
      </c>
      <c r="AD99" s="12">
        <v>1</v>
      </c>
      <c r="AE99" s="12">
        <v>1</v>
      </c>
      <c r="AF99" s="12">
        <v>1</v>
      </c>
      <c r="AG99" s="12">
        <v>8</v>
      </c>
      <c r="AH99" s="12">
        <v>8</v>
      </c>
      <c r="AI99" s="12">
        <v>8</v>
      </c>
      <c r="AJ99" s="12">
        <v>8</v>
      </c>
      <c r="AK99" s="12">
        <v>8</v>
      </c>
      <c r="AL99" s="12">
        <v>3</v>
      </c>
      <c r="AM99" s="12">
        <v>3</v>
      </c>
      <c r="AN99" s="12">
        <v>1</v>
      </c>
      <c r="AO99" s="12">
        <v>3</v>
      </c>
      <c r="AP99" s="12">
        <v>1</v>
      </c>
    </row>
    <row r="100" spans="1:42" x14ac:dyDescent="0.25">
      <c r="A100" s="2">
        <v>99</v>
      </c>
      <c r="B100" s="12" t="s">
        <v>547</v>
      </c>
      <c r="C100" s="12" t="s">
        <v>556</v>
      </c>
      <c r="D100" s="12">
        <v>2</v>
      </c>
      <c r="E100" s="12">
        <v>5</v>
      </c>
      <c r="F100" s="12">
        <v>2</v>
      </c>
      <c r="G100" s="12">
        <v>1</v>
      </c>
      <c r="H100" s="12">
        <v>2</v>
      </c>
      <c r="I100" s="12">
        <v>2</v>
      </c>
      <c r="J100" s="12">
        <v>7</v>
      </c>
      <c r="K100" s="12">
        <v>2</v>
      </c>
      <c r="L100" s="12">
        <v>5</v>
      </c>
      <c r="M100" s="12">
        <v>5</v>
      </c>
      <c r="N100" s="12">
        <v>2</v>
      </c>
      <c r="O100" s="12">
        <v>1</v>
      </c>
      <c r="P100" s="12">
        <v>5</v>
      </c>
      <c r="Q100" s="12">
        <v>1</v>
      </c>
      <c r="R100" s="12">
        <v>2</v>
      </c>
      <c r="S100" s="12">
        <v>1</v>
      </c>
      <c r="T100" s="12">
        <v>1</v>
      </c>
      <c r="U100" s="12">
        <v>2</v>
      </c>
      <c r="V100" s="12">
        <v>1</v>
      </c>
      <c r="W100" s="12">
        <v>1</v>
      </c>
      <c r="X100" s="12">
        <v>2</v>
      </c>
      <c r="Y100" s="12">
        <v>1</v>
      </c>
      <c r="Z100" s="12">
        <v>2</v>
      </c>
      <c r="AA100" s="12">
        <v>1</v>
      </c>
      <c r="AB100" s="12">
        <v>2</v>
      </c>
      <c r="AC100" s="12">
        <v>1</v>
      </c>
      <c r="AD100" s="12">
        <v>1</v>
      </c>
      <c r="AE100" s="12">
        <v>1</v>
      </c>
      <c r="AF100" s="12">
        <v>8</v>
      </c>
      <c r="AG100" s="12">
        <v>8</v>
      </c>
      <c r="AH100" s="12">
        <v>8</v>
      </c>
      <c r="AI100" s="12">
        <v>4</v>
      </c>
      <c r="AJ100" s="12">
        <v>8</v>
      </c>
      <c r="AK100" s="12">
        <v>8</v>
      </c>
      <c r="AL100" s="12">
        <v>1</v>
      </c>
      <c r="AM100" s="12">
        <v>2</v>
      </c>
      <c r="AN100" s="12">
        <v>3</v>
      </c>
      <c r="AO100" s="12">
        <v>3</v>
      </c>
      <c r="AP100" s="12">
        <v>3</v>
      </c>
    </row>
    <row r="101" spans="1:42" x14ac:dyDescent="0.25">
      <c r="A101" s="2">
        <v>100</v>
      </c>
      <c r="B101" s="12" t="s">
        <v>548</v>
      </c>
      <c r="C101" s="12" t="s">
        <v>556</v>
      </c>
      <c r="D101" s="12">
        <v>2</v>
      </c>
      <c r="E101" s="12">
        <v>5</v>
      </c>
      <c r="F101" s="12">
        <v>2</v>
      </c>
      <c r="G101" s="12">
        <v>1</v>
      </c>
      <c r="H101" s="12">
        <v>3</v>
      </c>
      <c r="I101" s="12">
        <v>2</v>
      </c>
      <c r="J101" s="12">
        <v>5</v>
      </c>
      <c r="K101" s="12">
        <v>2</v>
      </c>
      <c r="L101" s="12">
        <v>6</v>
      </c>
      <c r="M101" s="12">
        <v>5</v>
      </c>
      <c r="N101" s="12">
        <v>1</v>
      </c>
      <c r="O101" s="12">
        <v>1</v>
      </c>
      <c r="P101" s="12">
        <v>1</v>
      </c>
      <c r="Q101" s="12">
        <v>2</v>
      </c>
      <c r="R101" s="12">
        <v>1</v>
      </c>
      <c r="S101" s="12">
        <v>1</v>
      </c>
      <c r="T101" s="12">
        <v>1</v>
      </c>
      <c r="U101" s="12">
        <v>1</v>
      </c>
      <c r="V101" s="12">
        <v>1</v>
      </c>
      <c r="W101" s="12">
        <v>1</v>
      </c>
      <c r="X101" s="12">
        <v>1</v>
      </c>
      <c r="Y101" s="12">
        <v>2</v>
      </c>
      <c r="Z101" s="12">
        <v>1</v>
      </c>
      <c r="AA101" s="12">
        <v>1</v>
      </c>
      <c r="AB101" s="12">
        <v>1</v>
      </c>
      <c r="AC101" s="12">
        <v>1</v>
      </c>
      <c r="AD101" s="12">
        <v>1</v>
      </c>
      <c r="AE101" s="12">
        <v>1</v>
      </c>
      <c r="AF101" s="12">
        <v>1</v>
      </c>
      <c r="AG101" s="12">
        <v>8</v>
      </c>
      <c r="AH101" s="12">
        <v>8</v>
      </c>
      <c r="AI101" s="12">
        <v>8</v>
      </c>
      <c r="AJ101" s="12">
        <v>8</v>
      </c>
      <c r="AK101" s="12">
        <v>8</v>
      </c>
      <c r="AL101" s="12">
        <v>3</v>
      </c>
      <c r="AM101" s="12">
        <v>3</v>
      </c>
      <c r="AN101" s="12">
        <v>2</v>
      </c>
      <c r="AO101" s="12">
        <v>3</v>
      </c>
      <c r="AP101" s="12">
        <v>1</v>
      </c>
    </row>
    <row r="102" spans="1:42" x14ac:dyDescent="0.25">
      <c r="A102" s="2">
        <v>101</v>
      </c>
      <c r="B102" s="12" t="s">
        <v>548</v>
      </c>
      <c r="C102" s="12" t="s">
        <v>556</v>
      </c>
      <c r="D102" s="12">
        <v>2</v>
      </c>
      <c r="E102" s="12">
        <v>5</v>
      </c>
      <c r="F102" s="12">
        <v>2</v>
      </c>
      <c r="G102" s="12">
        <v>1</v>
      </c>
      <c r="H102" s="12">
        <v>2</v>
      </c>
      <c r="I102" s="12">
        <v>2</v>
      </c>
      <c r="J102" s="12">
        <v>3</v>
      </c>
      <c r="K102" s="12">
        <v>2</v>
      </c>
      <c r="L102" s="12">
        <v>5</v>
      </c>
      <c r="M102" s="12">
        <v>5</v>
      </c>
      <c r="N102" s="12">
        <v>1</v>
      </c>
      <c r="O102" s="12">
        <v>1</v>
      </c>
      <c r="P102" s="12">
        <v>1</v>
      </c>
      <c r="Q102" s="12">
        <v>2</v>
      </c>
      <c r="R102" s="12">
        <v>8</v>
      </c>
      <c r="S102" s="12">
        <v>8</v>
      </c>
      <c r="T102" s="12">
        <v>8</v>
      </c>
      <c r="U102" s="12">
        <v>8</v>
      </c>
      <c r="V102" s="12">
        <v>8</v>
      </c>
      <c r="W102" s="12">
        <v>8</v>
      </c>
      <c r="X102" s="12">
        <v>8</v>
      </c>
      <c r="Y102" s="12">
        <v>2</v>
      </c>
      <c r="Z102" s="12">
        <v>8</v>
      </c>
      <c r="AA102" s="12">
        <v>8</v>
      </c>
      <c r="AB102" s="12">
        <v>8</v>
      </c>
      <c r="AC102" s="12">
        <v>8</v>
      </c>
      <c r="AD102" s="12">
        <v>8</v>
      </c>
      <c r="AE102" s="12">
        <v>8</v>
      </c>
      <c r="AF102" s="12">
        <v>1</v>
      </c>
      <c r="AG102" s="12">
        <v>8</v>
      </c>
      <c r="AH102" s="12">
        <v>8</v>
      </c>
      <c r="AI102" s="12">
        <v>8</v>
      </c>
      <c r="AJ102" s="12">
        <v>8</v>
      </c>
      <c r="AK102" s="12">
        <v>8</v>
      </c>
      <c r="AL102" s="12">
        <v>3</v>
      </c>
      <c r="AM102" s="12">
        <v>3</v>
      </c>
      <c r="AN102" s="12">
        <v>2</v>
      </c>
      <c r="AO102" s="12">
        <v>3</v>
      </c>
      <c r="AP102" s="12">
        <v>1</v>
      </c>
    </row>
    <row r="103" spans="1:42" x14ac:dyDescent="0.25">
      <c r="A103" s="2">
        <v>102</v>
      </c>
      <c r="B103" s="12">
        <v>9</v>
      </c>
      <c r="C103" s="12">
        <v>9</v>
      </c>
      <c r="D103" s="12">
        <v>9</v>
      </c>
      <c r="E103" s="12">
        <v>9</v>
      </c>
      <c r="F103" s="12">
        <v>9</v>
      </c>
      <c r="G103" s="12">
        <v>9</v>
      </c>
      <c r="H103" s="12">
        <v>9</v>
      </c>
      <c r="I103" s="12">
        <v>9</v>
      </c>
      <c r="J103" s="12">
        <v>9</v>
      </c>
      <c r="K103" s="12">
        <v>9</v>
      </c>
      <c r="L103" s="12">
        <v>9</v>
      </c>
      <c r="M103" s="12">
        <v>9</v>
      </c>
      <c r="N103" s="12">
        <v>9</v>
      </c>
      <c r="O103" s="12">
        <v>9</v>
      </c>
      <c r="P103" s="12">
        <v>9</v>
      </c>
      <c r="Q103" s="12">
        <v>9</v>
      </c>
      <c r="R103" s="12">
        <v>9</v>
      </c>
      <c r="S103" s="12">
        <v>9</v>
      </c>
      <c r="T103" s="12">
        <v>9</v>
      </c>
      <c r="U103" s="12">
        <v>9</v>
      </c>
      <c r="V103" s="12">
        <v>9</v>
      </c>
      <c r="W103" s="12">
        <v>9</v>
      </c>
      <c r="X103" s="12">
        <v>9</v>
      </c>
      <c r="Y103" s="12">
        <v>9</v>
      </c>
      <c r="Z103" s="12">
        <v>9</v>
      </c>
      <c r="AA103" s="12">
        <v>9</v>
      </c>
      <c r="AB103" s="12">
        <v>9</v>
      </c>
      <c r="AC103" s="12">
        <v>9</v>
      </c>
      <c r="AD103" s="12">
        <v>9</v>
      </c>
      <c r="AE103" s="12">
        <v>9</v>
      </c>
      <c r="AF103" s="12">
        <v>9</v>
      </c>
      <c r="AG103" s="12">
        <v>9</v>
      </c>
      <c r="AH103" s="12">
        <v>9</v>
      </c>
      <c r="AI103" s="12">
        <v>9</v>
      </c>
      <c r="AJ103" s="12">
        <v>9</v>
      </c>
      <c r="AK103" s="12">
        <v>9</v>
      </c>
      <c r="AL103" s="12">
        <v>9</v>
      </c>
      <c r="AM103" s="12">
        <v>9</v>
      </c>
      <c r="AN103" s="12">
        <v>9</v>
      </c>
      <c r="AO103" s="12">
        <v>9</v>
      </c>
      <c r="AP103" s="12">
        <v>9</v>
      </c>
    </row>
    <row r="104" spans="1:42" x14ac:dyDescent="0.25">
      <c r="A104" s="2">
        <v>103</v>
      </c>
      <c r="B104" s="12" t="s">
        <v>547</v>
      </c>
      <c r="C104" s="12" t="s">
        <v>556</v>
      </c>
      <c r="D104" s="12">
        <v>2</v>
      </c>
      <c r="E104" s="12">
        <v>5</v>
      </c>
      <c r="F104" s="12">
        <v>2</v>
      </c>
      <c r="G104" s="12">
        <v>1</v>
      </c>
      <c r="H104" s="12">
        <v>2</v>
      </c>
      <c r="I104" s="12">
        <v>2</v>
      </c>
      <c r="J104" s="12">
        <v>4</v>
      </c>
      <c r="K104" s="12">
        <v>2</v>
      </c>
      <c r="L104" s="12">
        <v>5</v>
      </c>
      <c r="M104" s="12">
        <v>5</v>
      </c>
      <c r="N104" s="12">
        <v>1</v>
      </c>
      <c r="O104" s="12">
        <v>1</v>
      </c>
      <c r="P104" s="12">
        <v>3</v>
      </c>
      <c r="Q104" s="12">
        <v>1</v>
      </c>
      <c r="R104" s="12">
        <v>1</v>
      </c>
      <c r="S104" s="12">
        <v>2</v>
      </c>
      <c r="T104" s="12">
        <v>2</v>
      </c>
      <c r="U104" s="12">
        <v>2</v>
      </c>
      <c r="V104" s="12">
        <v>1</v>
      </c>
      <c r="W104" s="12">
        <v>1</v>
      </c>
      <c r="X104" s="12">
        <v>2</v>
      </c>
      <c r="Y104" s="12">
        <v>1</v>
      </c>
      <c r="Z104" s="12">
        <v>1</v>
      </c>
      <c r="AA104" s="12">
        <v>1</v>
      </c>
      <c r="AB104" s="12">
        <v>2</v>
      </c>
      <c r="AC104" s="12">
        <v>1</v>
      </c>
      <c r="AD104" s="12">
        <v>1</v>
      </c>
      <c r="AE104" s="12">
        <v>1</v>
      </c>
      <c r="AF104" s="12">
        <v>8</v>
      </c>
      <c r="AG104" s="12">
        <v>8</v>
      </c>
      <c r="AH104" s="12">
        <v>8</v>
      </c>
      <c r="AI104" s="12">
        <v>4</v>
      </c>
      <c r="AJ104" s="12">
        <v>8</v>
      </c>
      <c r="AK104" s="12">
        <v>8</v>
      </c>
      <c r="AL104" s="12">
        <v>2</v>
      </c>
      <c r="AM104" s="12">
        <v>2</v>
      </c>
      <c r="AN104" s="12">
        <v>4</v>
      </c>
      <c r="AO104" s="12">
        <v>3</v>
      </c>
      <c r="AP104" s="12">
        <v>2</v>
      </c>
    </row>
    <row r="105" spans="1:42" x14ac:dyDescent="0.25">
      <c r="A105" s="2">
        <v>104</v>
      </c>
      <c r="B105" s="12" t="s">
        <v>547</v>
      </c>
      <c r="C105" s="12" t="s">
        <v>555</v>
      </c>
      <c r="D105" s="12">
        <v>2</v>
      </c>
      <c r="E105" s="12">
        <v>5</v>
      </c>
      <c r="F105" s="12">
        <v>2</v>
      </c>
      <c r="G105" s="12">
        <v>1</v>
      </c>
      <c r="H105" s="12">
        <v>2</v>
      </c>
      <c r="I105" s="12">
        <v>2</v>
      </c>
      <c r="J105" s="12">
        <v>2</v>
      </c>
      <c r="K105" s="12">
        <v>2</v>
      </c>
      <c r="L105" s="12">
        <v>4</v>
      </c>
      <c r="M105" s="12">
        <v>5</v>
      </c>
      <c r="N105" s="12">
        <v>1</v>
      </c>
      <c r="O105" s="12">
        <v>1</v>
      </c>
      <c r="P105" s="12">
        <v>1</v>
      </c>
      <c r="Q105" s="12">
        <v>1</v>
      </c>
      <c r="R105" s="12">
        <v>1</v>
      </c>
      <c r="S105" s="12">
        <v>1</v>
      </c>
      <c r="T105" s="12">
        <v>1</v>
      </c>
      <c r="U105" s="12">
        <v>2</v>
      </c>
      <c r="V105" s="12">
        <v>1</v>
      </c>
      <c r="W105" s="12">
        <v>1</v>
      </c>
      <c r="X105" s="12">
        <v>1</v>
      </c>
      <c r="Y105" s="12">
        <v>1</v>
      </c>
      <c r="Z105" s="12">
        <v>1</v>
      </c>
      <c r="AA105" s="12">
        <v>1</v>
      </c>
      <c r="AB105" s="12">
        <v>1</v>
      </c>
      <c r="AC105" s="12">
        <v>1</v>
      </c>
      <c r="AD105" s="12">
        <v>1</v>
      </c>
      <c r="AE105" s="12">
        <v>1</v>
      </c>
      <c r="AF105" s="12">
        <v>8</v>
      </c>
      <c r="AG105" s="12">
        <v>2</v>
      </c>
      <c r="AH105" s="12">
        <v>8</v>
      </c>
      <c r="AI105" s="12">
        <v>8</v>
      </c>
      <c r="AJ105" s="12">
        <v>8</v>
      </c>
      <c r="AK105" s="12">
        <v>8</v>
      </c>
      <c r="AL105" s="12">
        <v>1</v>
      </c>
      <c r="AM105" s="12">
        <v>1</v>
      </c>
      <c r="AN105" s="12">
        <v>2</v>
      </c>
      <c r="AO105" s="12">
        <v>3</v>
      </c>
      <c r="AP105" s="12">
        <v>1</v>
      </c>
    </row>
    <row r="106" spans="1:42" x14ac:dyDescent="0.25">
      <c r="A106" s="2">
        <v>105</v>
      </c>
      <c r="B106" s="12" t="s">
        <v>548</v>
      </c>
      <c r="C106" s="12" t="s">
        <v>556</v>
      </c>
      <c r="D106" s="12">
        <v>2</v>
      </c>
      <c r="E106" s="12">
        <v>5</v>
      </c>
      <c r="F106" s="12">
        <v>2</v>
      </c>
      <c r="G106" s="12">
        <v>1</v>
      </c>
      <c r="H106" s="12">
        <v>1</v>
      </c>
      <c r="I106" s="12">
        <v>2</v>
      </c>
      <c r="J106" s="12">
        <v>2</v>
      </c>
      <c r="K106" s="12">
        <v>2</v>
      </c>
      <c r="L106" s="12">
        <v>4</v>
      </c>
      <c r="M106" s="12">
        <v>5</v>
      </c>
      <c r="N106" s="12">
        <v>1</v>
      </c>
      <c r="O106" s="12">
        <v>3</v>
      </c>
      <c r="P106" s="12">
        <v>4</v>
      </c>
      <c r="Q106" s="12">
        <v>1</v>
      </c>
      <c r="R106" s="12">
        <v>2</v>
      </c>
      <c r="S106" s="12">
        <v>2</v>
      </c>
      <c r="T106" s="12">
        <v>2</v>
      </c>
      <c r="U106" s="12">
        <v>2</v>
      </c>
      <c r="V106" s="12">
        <v>2</v>
      </c>
      <c r="W106" s="12">
        <v>2</v>
      </c>
      <c r="X106" s="12">
        <v>2</v>
      </c>
      <c r="Y106" s="12">
        <v>8</v>
      </c>
      <c r="Z106" s="12">
        <v>2</v>
      </c>
      <c r="AA106" s="12">
        <v>1</v>
      </c>
      <c r="AB106" s="12">
        <v>2</v>
      </c>
      <c r="AC106" s="12">
        <v>1</v>
      </c>
      <c r="AD106" s="12">
        <v>2</v>
      </c>
      <c r="AE106" s="12">
        <v>2</v>
      </c>
      <c r="AF106" s="12">
        <v>8</v>
      </c>
      <c r="AG106" s="12">
        <v>2</v>
      </c>
      <c r="AH106" s="12">
        <v>3</v>
      </c>
      <c r="AI106" s="12">
        <v>4</v>
      </c>
      <c r="AJ106" s="12">
        <v>5</v>
      </c>
      <c r="AK106" s="12">
        <v>6</v>
      </c>
      <c r="AL106" s="12">
        <v>2</v>
      </c>
      <c r="AM106" s="12">
        <v>2</v>
      </c>
      <c r="AN106" s="12">
        <v>4</v>
      </c>
      <c r="AO106" s="12">
        <v>3</v>
      </c>
      <c r="AP106" s="12">
        <v>1</v>
      </c>
    </row>
    <row r="107" spans="1:42" x14ac:dyDescent="0.25">
      <c r="A107" s="2">
        <v>106</v>
      </c>
      <c r="B107" s="12" t="s">
        <v>548</v>
      </c>
      <c r="C107" s="12" t="s">
        <v>556</v>
      </c>
      <c r="D107" s="12">
        <v>2</v>
      </c>
      <c r="E107" s="12">
        <v>5</v>
      </c>
      <c r="F107" s="12">
        <v>2</v>
      </c>
      <c r="G107" s="12">
        <v>1</v>
      </c>
      <c r="H107" s="12">
        <v>2</v>
      </c>
      <c r="I107" s="12">
        <v>2</v>
      </c>
      <c r="J107" s="12">
        <v>2</v>
      </c>
      <c r="K107" s="12">
        <v>1</v>
      </c>
      <c r="L107" s="12">
        <v>3</v>
      </c>
      <c r="M107" s="12">
        <v>5</v>
      </c>
      <c r="N107" s="12">
        <v>1</v>
      </c>
      <c r="O107" s="12">
        <v>1</v>
      </c>
      <c r="P107" s="12">
        <v>1</v>
      </c>
      <c r="Q107" s="12">
        <v>1</v>
      </c>
      <c r="R107" s="12">
        <v>1</v>
      </c>
      <c r="S107" s="12">
        <v>1</v>
      </c>
      <c r="T107" s="12">
        <v>1</v>
      </c>
      <c r="U107" s="12">
        <v>1</v>
      </c>
      <c r="V107" s="12">
        <v>1</v>
      </c>
      <c r="W107" s="12">
        <v>1</v>
      </c>
      <c r="X107" s="12">
        <v>1</v>
      </c>
      <c r="Y107" s="12">
        <v>2</v>
      </c>
      <c r="Z107" s="12">
        <v>1</v>
      </c>
      <c r="AA107" s="12">
        <v>1</v>
      </c>
      <c r="AB107" s="12">
        <v>1</v>
      </c>
      <c r="AC107" s="12">
        <v>1</v>
      </c>
      <c r="AD107" s="12">
        <v>1</v>
      </c>
      <c r="AE107" s="12">
        <v>1</v>
      </c>
      <c r="AF107" s="12">
        <v>1</v>
      </c>
      <c r="AG107" s="12">
        <v>8</v>
      </c>
      <c r="AH107" s="12">
        <v>8</v>
      </c>
      <c r="AI107" s="12">
        <v>8</v>
      </c>
      <c r="AJ107" s="12">
        <v>8</v>
      </c>
      <c r="AK107" s="12">
        <v>8</v>
      </c>
      <c r="AL107" s="12">
        <v>3</v>
      </c>
      <c r="AM107" s="12">
        <v>3</v>
      </c>
      <c r="AN107" s="12">
        <v>1</v>
      </c>
      <c r="AO107" s="12">
        <v>3</v>
      </c>
      <c r="AP107" s="12">
        <v>1</v>
      </c>
    </row>
    <row r="108" spans="1:42" x14ac:dyDescent="0.25">
      <c r="A108" s="2">
        <v>107</v>
      </c>
      <c r="B108" s="12" t="s">
        <v>548</v>
      </c>
      <c r="C108" s="12" t="s">
        <v>557</v>
      </c>
      <c r="D108" s="12">
        <v>2</v>
      </c>
      <c r="E108" s="12">
        <v>5</v>
      </c>
      <c r="F108" s="12">
        <v>2</v>
      </c>
      <c r="G108" s="12">
        <v>2</v>
      </c>
      <c r="H108" s="12">
        <v>2</v>
      </c>
      <c r="I108" s="12">
        <v>2</v>
      </c>
      <c r="J108" s="12">
        <v>2</v>
      </c>
      <c r="K108" s="12">
        <v>1</v>
      </c>
      <c r="L108" s="12">
        <v>3</v>
      </c>
      <c r="M108" s="12">
        <v>5</v>
      </c>
      <c r="N108" s="12">
        <v>1</v>
      </c>
      <c r="O108" s="12">
        <v>4</v>
      </c>
      <c r="P108" s="12">
        <v>1</v>
      </c>
      <c r="Q108" s="12">
        <v>1</v>
      </c>
      <c r="R108" s="12">
        <v>1</v>
      </c>
      <c r="S108" s="12">
        <v>1</v>
      </c>
      <c r="T108" s="12">
        <v>1</v>
      </c>
      <c r="U108" s="12">
        <v>1</v>
      </c>
      <c r="V108" s="12">
        <v>1</v>
      </c>
      <c r="W108" s="12">
        <v>1</v>
      </c>
      <c r="X108" s="12">
        <v>1</v>
      </c>
      <c r="Y108" s="12">
        <v>1</v>
      </c>
      <c r="Z108" s="12">
        <v>1</v>
      </c>
      <c r="AA108" s="12">
        <v>1</v>
      </c>
      <c r="AB108" s="12">
        <v>1</v>
      </c>
      <c r="AC108" s="12">
        <v>1</v>
      </c>
      <c r="AD108" s="12">
        <v>1</v>
      </c>
      <c r="AE108" s="12">
        <v>1</v>
      </c>
      <c r="AF108" s="12">
        <v>1</v>
      </c>
      <c r="AG108" s="12">
        <v>8</v>
      </c>
      <c r="AH108" s="12">
        <v>8</v>
      </c>
      <c r="AI108" s="12">
        <v>8</v>
      </c>
      <c r="AJ108" s="12">
        <v>8</v>
      </c>
      <c r="AK108" s="12">
        <v>8</v>
      </c>
      <c r="AL108" s="12">
        <v>3</v>
      </c>
      <c r="AM108" s="12">
        <v>3</v>
      </c>
      <c r="AN108" s="12">
        <v>2</v>
      </c>
      <c r="AO108" s="12">
        <v>3</v>
      </c>
      <c r="AP108" s="12">
        <v>1</v>
      </c>
    </row>
    <row r="109" spans="1:42" x14ac:dyDescent="0.25">
      <c r="A109" s="2">
        <v>108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</sheetData>
  <pageMargins left="0.7" right="0.7" top="0.75" bottom="0.75" header="0.3" footer="0.3"/>
  <pageSetup paperSize="9" orientation="portrait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22"/>
  <sheetViews>
    <sheetView topLeftCell="AQ106" zoomScale="60" zoomScaleNormal="60" workbookViewId="0">
      <selection activeCell="AR118" sqref="AR118"/>
    </sheetView>
  </sheetViews>
  <sheetFormatPr defaultRowHeight="15" x14ac:dyDescent="0.25"/>
  <cols>
    <col min="1" max="1" width="9.7109375" hidden="1" customWidth="1"/>
    <col min="2" max="2" width="11.85546875" hidden="1" customWidth="1"/>
    <col min="3" max="3" width="8.42578125" hidden="1" customWidth="1"/>
    <col min="4" max="4" width="11.85546875" hidden="1" customWidth="1"/>
    <col min="5" max="5" width="14.42578125" bestFit="1" customWidth="1"/>
    <col min="6" max="6" width="13.7109375" bestFit="1" customWidth="1"/>
    <col min="7" max="7" width="14.7109375" bestFit="1" customWidth="1"/>
    <col min="8" max="8" width="34" bestFit="1" customWidth="1"/>
    <col min="9" max="9" width="9.140625" bestFit="1" customWidth="1"/>
    <col min="10" max="10" width="80.85546875" bestFit="1" customWidth="1"/>
    <col min="11" max="11" width="54" bestFit="1" customWidth="1"/>
    <col min="12" max="12" width="24.7109375" bestFit="1" customWidth="1"/>
    <col min="13" max="13" width="31.5703125" bestFit="1" customWidth="1"/>
    <col min="14" max="14" width="47.5703125" bestFit="1" customWidth="1"/>
    <col min="15" max="15" width="32.7109375" bestFit="1" customWidth="1"/>
    <col min="16" max="16" width="49.42578125" bestFit="1" customWidth="1"/>
    <col min="17" max="17" width="39" bestFit="1" customWidth="1"/>
    <col min="18" max="18" width="48.7109375" bestFit="1" customWidth="1"/>
    <col min="19" max="19" width="109.7109375" bestFit="1" customWidth="1"/>
    <col min="20" max="20" width="110.85546875" bestFit="1" customWidth="1"/>
    <col min="21" max="21" width="81.85546875" bestFit="1" customWidth="1"/>
    <col min="22" max="22" width="62" bestFit="1" customWidth="1"/>
    <col min="23" max="24" width="32" bestFit="1" customWidth="1"/>
    <col min="25" max="25" width="42.7109375" bestFit="1" customWidth="1"/>
    <col min="26" max="26" width="27.7109375" bestFit="1" customWidth="1"/>
    <col min="27" max="27" width="58.42578125" bestFit="1" customWidth="1"/>
    <col min="28" max="28" width="41.28515625" bestFit="1" customWidth="1"/>
    <col min="29" max="29" width="70.5703125" bestFit="1" customWidth="1"/>
    <col min="30" max="30" width="28.28515625" bestFit="1" customWidth="1"/>
    <col min="31" max="31" width="27.5703125" bestFit="1" customWidth="1"/>
    <col min="32" max="32" width="21.85546875" bestFit="1" customWidth="1"/>
    <col min="33" max="33" width="24.140625" bestFit="1" customWidth="1"/>
    <col min="34" max="34" width="33.42578125" bestFit="1" customWidth="1"/>
    <col min="35" max="35" width="22" bestFit="1" customWidth="1"/>
    <col min="36" max="36" width="51.28515625" bestFit="1" customWidth="1"/>
    <col min="37" max="37" width="57.7109375" bestFit="1" customWidth="1"/>
    <col min="38" max="38" width="59" bestFit="1" customWidth="1"/>
    <col min="39" max="39" width="64.140625" bestFit="1" customWidth="1"/>
    <col min="40" max="40" width="63.7109375" bestFit="1" customWidth="1"/>
    <col min="41" max="41" width="77.7109375" bestFit="1" customWidth="1"/>
    <col min="42" max="42" width="83.28515625" bestFit="1" customWidth="1"/>
    <col min="43" max="43" width="83.7109375" bestFit="1" customWidth="1"/>
    <col min="44" max="44" width="102.7109375" bestFit="1" customWidth="1"/>
    <col min="45" max="46" width="110.5703125" bestFit="1" customWidth="1"/>
    <col min="47" max="47" width="20.5703125" bestFit="1" customWidth="1"/>
    <col min="48" max="48" width="37.7109375" bestFit="1" customWidth="1"/>
    <col min="49" max="49" width="20.5703125" bestFit="1" customWidth="1"/>
    <col min="50" max="52" width="110.5703125" customWidth="1"/>
    <col min="54" max="54" width="28.28515625" customWidth="1"/>
    <col min="55" max="55" width="28.7109375" customWidth="1"/>
    <col min="56" max="56" width="11.140625" customWidth="1"/>
    <col min="57" max="57" width="15.5703125" customWidth="1"/>
    <col min="58" max="58" width="11.7109375" customWidth="1"/>
    <col min="59" max="59" width="67.7109375" customWidth="1"/>
    <col min="60" max="60" width="28.7109375" bestFit="1" customWidth="1"/>
    <col min="61" max="61" width="11.140625" customWidth="1"/>
    <col min="62" max="62" width="15.5703125" customWidth="1"/>
    <col min="63" max="63" width="9.7109375" customWidth="1"/>
    <col min="64" max="64" width="11.140625" customWidth="1"/>
    <col min="65" max="65" width="13.42578125" customWidth="1"/>
    <col min="66" max="67" width="15.5703125" customWidth="1"/>
    <col min="68" max="68" width="5.85546875" customWidth="1"/>
    <col min="69" max="69" width="6.5703125" customWidth="1"/>
    <col min="70" max="70" width="13.7109375" customWidth="1"/>
    <col min="71" max="71" width="72.28515625" customWidth="1"/>
    <col min="72" max="72" width="28.7109375" bestFit="1" customWidth="1"/>
    <col min="73" max="73" width="6.85546875" customWidth="1"/>
    <col min="74" max="74" width="5.85546875" customWidth="1"/>
    <col min="75" max="75" width="6.5703125" customWidth="1"/>
    <col min="76" max="76" width="15.5703125" customWidth="1"/>
    <col min="77" max="77" width="13" customWidth="1"/>
    <col min="78" max="78" width="7.85546875" customWidth="1"/>
    <col min="79" max="79" width="6.85546875" customWidth="1"/>
    <col min="80" max="80" width="35.42578125" customWidth="1"/>
    <col min="81" max="81" width="28.7109375" customWidth="1"/>
    <col min="82" max="82" width="6.85546875" customWidth="1"/>
    <col min="83" max="83" width="5.85546875" customWidth="1"/>
    <col min="84" max="84" width="6.5703125" customWidth="1"/>
    <col min="85" max="85" width="15.5703125" customWidth="1"/>
    <col min="86" max="86" width="13.7109375" customWidth="1"/>
    <col min="87" max="87" width="11.140625" bestFit="1" customWidth="1"/>
    <col min="88" max="88" width="34.85546875" bestFit="1" customWidth="1"/>
    <col min="89" max="89" width="55.140625" bestFit="1" customWidth="1"/>
    <col min="90" max="91" width="25.140625" bestFit="1" customWidth="1"/>
    <col min="92" max="92" width="36.28515625" customWidth="1"/>
    <col min="93" max="93" width="35.42578125" bestFit="1" customWidth="1"/>
    <col min="94" max="94" width="51.85546875" bestFit="1" customWidth="1"/>
    <col min="95" max="95" width="34.42578125" bestFit="1" customWidth="1"/>
    <col min="96" max="96" width="13.7109375" customWidth="1"/>
    <col min="97" max="97" width="6.85546875" customWidth="1"/>
    <col min="98" max="98" width="78" customWidth="1"/>
    <col min="99" max="99" width="28.7109375" customWidth="1"/>
    <col min="100" max="100" width="6.85546875" customWidth="1"/>
    <col min="101" max="101" width="5.85546875" customWidth="1"/>
    <col min="102" max="103" width="15.5703125" customWidth="1"/>
    <col min="104" max="104" width="34.140625" customWidth="1"/>
    <col min="105" max="105" width="28.7109375" customWidth="1"/>
    <col min="106" max="106" width="4.85546875" customWidth="1"/>
    <col min="107" max="107" width="13.7109375" customWidth="1"/>
    <col min="108" max="108" width="6.85546875" customWidth="1"/>
    <col min="109" max="109" width="15.5703125" customWidth="1"/>
    <col min="110" max="110" width="16.5703125" customWidth="1"/>
    <col min="111" max="111" width="15.5703125" customWidth="1"/>
    <col min="112" max="114" width="13.7109375" customWidth="1"/>
    <col min="115" max="116" width="14" customWidth="1"/>
    <col min="117" max="118" width="13.7109375" customWidth="1"/>
    <col min="119" max="119" width="15.5703125" customWidth="1"/>
    <col min="120" max="120" width="13.7109375" customWidth="1"/>
    <col min="121" max="121" width="14" customWidth="1"/>
    <col min="122" max="122" width="8.140625" customWidth="1"/>
    <col min="123" max="125" width="14" customWidth="1"/>
    <col min="126" max="126" width="7.85546875" customWidth="1"/>
    <col min="127" max="132" width="13.7109375" customWidth="1"/>
    <col min="133" max="133" width="14" customWidth="1"/>
    <col min="134" max="134" width="7.140625" customWidth="1"/>
    <col min="135" max="135" width="13" customWidth="1"/>
    <col min="136" max="136" width="7.85546875" customWidth="1"/>
    <col min="137" max="137" width="13.7109375" customWidth="1"/>
    <col min="138" max="139" width="13" customWidth="1"/>
    <col min="140" max="140" width="7.85546875" customWidth="1"/>
    <col min="141" max="141" width="13" customWidth="1"/>
    <col min="142" max="143" width="13.7109375" customWidth="1"/>
    <col min="144" max="145" width="13" customWidth="1"/>
    <col min="146" max="146" width="7.85546875" customWidth="1"/>
    <col min="147" max="148" width="13" customWidth="1"/>
    <col min="149" max="149" width="13.7109375" customWidth="1"/>
    <col min="150" max="150" width="13" customWidth="1"/>
    <col min="151" max="151" width="13.7109375" customWidth="1"/>
    <col min="152" max="152" width="13" customWidth="1"/>
    <col min="153" max="153" width="7.85546875" customWidth="1"/>
    <col min="154" max="158" width="13" customWidth="1"/>
    <col min="159" max="159" width="7.85546875" customWidth="1"/>
    <col min="160" max="163" width="13" customWidth="1"/>
    <col min="164" max="165" width="13.7109375" customWidth="1"/>
    <col min="166" max="166" width="13" customWidth="1"/>
    <col min="167" max="167" width="7.85546875" customWidth="1"/>
    <col min="168" max="173" width="13" customWidth="1"/>
    <col min="174" max="174" width="8.140625" customWidth="1"/>
    <col min="175" max="175" width="14" customWidth="1"/>
    <col min="176" max="176" width="7.85546875" customWidth="1"/>
    <col min="177" max="177" width="13.7109375" bestFit="1" customWidth="1"/>
    <col min="178" max="178" width="14" bestFit="1" customWidth="1"/>
    <col min="179" max="179" width="8.140625" customWidth="1"/>
    <col min="180" max="180" width="14" bestFit="1" customWidth="1"/>
    <col min="181" max="181" width="13.7109375" customWidth="1"/>
    <col min="182" max="182" width="14" customWidth="1"/>
    <col min="183" max="183" width="8.140625" customWidth="1"/>
    <col min="184" max="184" width="14" customWidth="1"/>
    <col min="185" max="185" width="13.7109375" customWidth="1"/>
    <col min="186" max="186" width="13" customWidth="1"/>
    <col min="187" max="187" width="8.140625" customWidth="1"/>
    <col min="188" max="188" width="14" customWidth="1"/>
    <col min="189" max="189" width="7.85546875" customWidth="1"/>
    <col min="190" max="190" width="13.7109375" customWidth="1"/>
    <col min="191" max="191" width="14" customWidth="1"/>
    <col min="192" max="192" width="13.7109375" customWidth="1"/>
    <col min="193" max="194" width="14" customWidth="1"/>
    <col min="195" max="195" width="8.140625" customWidth="1"/>
    <col min="196" max="196" width="13.7109375" customWidth="1"/>
    <col min="197" max="197" width="14" customWidth="1"/>
    <col min="198" max="198" width="13.7109375" customWidth="1"/>
    <col min="199" max="199" width="14" customWidth="1"/>
    <col min="200" max="200" width="13.7109375" customWidth="1"/>
    <col min="201" max="201" width="14" customWidth="1"/>
    <col min="202" max="202" width="7.140625" customWidth="1"/>
    <col min="203" max="208" width="13" customWidth="1"/>
    <col min="209" max="209" width="8.140625" customWidth="1"/>
    <col min="210" max="210" width="13.7109375" customWidth="1"/>
    <col min="211" max="212" width="14" bestFit="1" customWidth="1"/>
    <col min="213" max="213" width="8.140625" customWidth="1"/>
    <col min="214" max="215" width="14" bestFit="1" customWidth="1"/>
    <col min="216" max="216" width="8.140625" customWidth="1"/>
    <col min="217" max="217" width="14" customWidth="1"/>
    <col min="218" max="218" width="7.85546875" customWidth="1"/>
    <col min="219" max="221" width="13.7109375" customWidth="1"/>
    <col min="222" max="223" width="14" bestFit="1" customWidth="1"/>
    <col min="224" max="225" width="13.7109375" customWidth="1"/>
    <col min="226" max="226" width="15.5703125" customWidth="1"/>
    <col min="227" max="228" width="13.7109375" bestFit="1" customWidth="1"/>
    <col min="229" max="229" width="13.7109375" customWidth="1"/>
    <col min="230" max="231" width="14" bestFit="1" customWidth="1"/>
    <col min="232" max="232" width="13.7109375" bestFit="1" customWidth="1"/>
    <col min="233" max="233" width="13.7109375" customWidth="1"/>
    <col min="234" max="234" width="18.140625" customWidth="1"/>
    <col min="235" max="241" width="24.140625" bestFit="1" customWidth="1"/>
    <col min="242" max="242" width="15.5703125" bestFit="1" customWidth="1"/>
  </cols>
  <sheetData>
    <row r="1" spans="1:109" x14ac:dyDescent="0.25">
      <c r="A1" t="s">
        <v>857</v>
      </c>
      <c r="B1" t="s">
        <v>297</v>
      </c>
      <c r="C1" s="1" t="s">
        <v>854</v>
      </c>
      <c r="D1" s="1" t="s">
        <v>549</v>
      </c>
      <c r="E1" s="2" t="s">
        <v>559</v>
      </c>
      <c r="F1" s="2" t="s">
        <v>591</v>
      </c>
      <c r="G1" s="2" t="s">
        <v>592</v>
      </c>
      <c r="H1" s="2" t="s">
        <v>593</v>
      </c>
      <c r="I1" s="2" t="s">
        <v>523</v>
      </c>
      <c r="J1" s="2" t="s">
        <v>594</v>
      </c>
      <c r="K1" s="2" t="s">
        <v>961</v>
      </c>
      <c r="L1" s="2" t="s">
        <v>596</v>
      </c>
      <c r="M1" s="2" t="s">
        <v>597</v>
      </c>
      <c r="N1" s="2" t="s">
        <v>598</v>
      </c>
      <c r="O1" s="2" t="s">
        <v>599</v>
      </c>
      <c r="P1" s="2" t="s">
        <v>600</v>
      </c>
      <c r="Q1" s="2" t="s">
        <v>601</v>
      </c>
      <c r="R1" s="2" t="s">
        <v>633</v>
      </c>
      <c r="S1" s="2" t="s">
        <v>603</v>
      </c>
      <c r="T1" s="2" t="s">
        <v>604</v>
      </c>
      <c r="U1" s="2" t="s">
        <v>962</v>
      </c>
      <c r="V1" s="2" t="s">
        <v>606</v>
      </c>
      <c r="W1" s="2" t="s">
        <v>619</v>
      </c>
      <c r="X1" s="2" t="s">
        <v>620</v>
      </c>
      <c r="Y1" s="2" t="s">
        <v>621</v>
      </c>
      <c r="Z1" s="2" t="s">
        <v>622</v>
      </c>
      <c r="AA1" s="2" t="s">
        <v>623</v>
      </c>
      <c r="AB1" s="2" t="s">
        <v>624</v>
      </c>
      <c r="AC1" s="2" t="s">
        <v>607</v>
      </c>
      <c r="AD1" s="2" t="s">
        <v>608</v>
      </c>
      <c r="AE1" s="2" t="s">
        <v>609</v>
      </c>
      <c r="AF1" s="2" t="s">
        <v>610</v>
      </c>
      <c r="AG1" s="2" t="s">
        <v>611</v>
      </c>
      <c r="AH1" s="2" t="s">
        <v>612</v>
      </c>
      <c r="AI1" s="2" t="s">
        <v>613</v>
      </c>
      <c r="AJ1" s="2" t="s">
        <v>625</v>
      </c>
      <c r="AK1" s="2" t="s">
        <v>626</v>
      </c>
      <c r="AL1" s="2" t="s">
        <v>627</v>
      </c>
      <c r="AM1" s="2" t="s">
        <v>628</v>
      </c>
      <c r="AN1" s="2" t="s">
        <v>629</v>
      </c>
      <c r="AO1" s="2" t="s">
        <v>630</v>
      </c>
      <c r="AP1" s="2" t="s">
        <v>614</v>
      </c>
      <c r="AQ1" s="2" t="s">
        <v>615</v>
      </c>
      <c r="AR1" s="2" t="s">
        <v>616</v>
      </c>
      <c r="AS1" s="2" t="s">
        <v>617</v>
      </c>
      <c r="AT1" s="2" t="s">
        <v>618</v>
      </c>
      <c r="AU1" s="2" t="s">
        <v>870</v>
      </c>
      <c r="AV1" s="2" t="s">
        <v>871</v>
      </c>
      <c r="AW1" s="2" t="s">
        <v>872</v>
      </c>
      <c r="AX1" s="88"/>
      <c r="AY1" s="88"/>
      <c r="AZ1" s="88"/>
      <c r="BB1" s="8" t="s">
        <v>635</v>
      </c>
      <c r="BC1" s="8" t="s">
        <v>631</v>
      </c>
      <c r="BG1" s="8" t="s">
        <v>636</v>
      </c>
      <c r="BH1" s="8" t="s">
        <v>631</v>
      </c>
      <c r="CJ1" s="255" t="s">
        <v>662</v>
      </c>
      <c r="CK1" s="255"/>
      <c r="CL1" s="255"/>
      <c r="CM1" s="255"/>
      <c r="CN1" s="255"/>
      <c r="CO1" s="255"/>
      <c r="CP1" s="255"/>
      <c r="CQ1" s="255"/>
    </row>
    <row r="2" spans="1:109" x14ac:dyDescent="0.25">
      <c r="A2" t="s">
        <v>858</v>
      </c>
      <c r="B2" t="s">
        <v>859</v>
      </c>
      <c r="C2">
        <v>1</v>
      </c>
      <c r="D2" t="s">
        <v>855</v>
      </c>
      <c r="E2" s="2" t="str">
        <f t="shared" ref="E2:E22" si="0">+CONCATENATE(D2,C2)</f>
        <v>Y1</v>
      </c>
      <c r="F2" s="12">
        <v>1</v>
      </c>
      <c r="G2" s="12">
        <v>2</v>
      </c>
      <c r="H2" s="12">
        <v>1</v>
      </c>
      <c r="I2" s="12">
        <v>1</v>
      </c>
      <c r="J2" s="12">
        <v>2</v>
      </c>
      <c r="K2" s="12">
        <v>1</v>
      </c>
      <c r="L2" s="12">
        <v>2</v>
      </c>
      <c r="M2" s="12">
        <v>2</v>
      </c>
      <c r="N2" s="12">
        <v>4</v>
      </c>
      <c r="O2" s="12">
        <v>2</v>
      </c>
      <c r="P2" s="12" t="s">
        <v>587</v>
      </c>
      <c r="Q2" s="12">
        <v>4</v>
      </c>
      <c r="R2" s="12">
        <v>2</v>
      </c>
      <c r="S2" s="12">
        <v>1</v>
      </c>
      <c r="T2" s="12">
        <v>2</v>
      </c>
      <c r="U2" s="12">
        <v>1</v>
      </c>
      <c r="V2" s="12">
        <v>1</v>
      </c>
      <c r="W2" s="12">
        <v>1</v>
      </c>
      <c r="X2" s="12">
        <v>1</v>
      </c>
      <c r="Y2" s="12">
        <v>1</v>
      </c>
      <c r="Z2" s="12">
        <v>1</v>
      </c>
      <c r="AA2" s="12">
        <v>1</v>
      </c>
      <c r="AB2" s="12">
        <v>1</v>
      </c>
      <c r="AC2" s="12">
        <v>1</v>
      </c>
      <c r="AD2" s="12">
        <v>1</v>
      </c>
      <c r="AE2" s="12">
        <v>1</v>
      </c>
      <c r="AF2" s="12">
        <v>1</v>
      </c>
      <c r="AG2" s="12">
        <v>1</v>
      </c>
      <c r="AH2" s="12">
        <v>1</v>
      </c>
      <c r="AI2" s="12">
        <v>1</v>
      </c>
      <c r="AJ2" s="12">
        <v>1</v>
      </c>
      <c r="AK2" s="12">
        <v>2</v>
      </c>
      <c r="AL2" s="12">
        <v>2</v>
      </c>
      <c r="AM2" s="12">
        <v>2</v>
      </c>
      <c r="AN2" s="12">
        <v>2</v>
      </c>
      <c r="AO2" s="12">
        <v>2</v>
      </c>
      <c r="AP2" s="12">
        <v>3</v>
      </c>
      <c r="AQ2" s="12">
        <v>3</v>
      </c>
      <c r="AR2" s="12">
        <v>1</v>
      </c>
      <c r="AS2" s="12">
        <v>3</v>
      </c>
      <c r="AT2" s="12">
        <v>2</v>
      </c>
      <c r="AU2" s="72">
        <v>0</v>
      </c>
      <c r="AV2" s="72">
        <v>0</v>
      </c>
      <c r="AW2" s="72">
        <v>2</v>
      </c>
      <c r="AX2" s="89"/>
      <c r="AY2" s="89"/>
      <c r="AZ2" s="89"/>
      <c r="BB2" s="8" t="s">
        <v>553</v>
      </c>
      <c r="BC2" t="s">
        <v>548</v>
      </c>
      <c r="BD2" t="s">
        <v>547</v>
      </c>
      <c r="BE2" t="s">
        <v>336</v>
      </c>
      <c r="BG2" s="8" t="s">
        <v>553</v>
      </c>
      <c r="BH2" t="s">
        <v>548</v>
      </c>
      <c r="BI2" t="s">
        <v>547</v>
      </c>
      <c r="BJ2" t="s">
        <v>336</v>
      </c>
      <c r="CJ2" s="20" t="s">
        <v>653</v>
      </c>
      <c r="CK2" s="20" t="s">
        <v>655</v>
      </c>
      <c r="CL2" s="20" t="s">
        <v>656</v>
      </c>
      <c r="CM2" s="20" t="s">
        <v>657</v>
      </c>
      <c r="CN2" s="20" t="s">
        <v>658</v>
      </c>
      <c r="CO2" s="20" t="s">
        <v>659</v>
      </c>
      <c r="CP2" s="20" t="s">
        <v>660</v>
      </c>
      <c r="CQ2" s="20" t="s">
        <v>661</v>
      </c>
    </row>
    <row r="3" spans="1:109" x14ac:dyDescent="0.25">
      <c r="A3" t="s">
        <v>858</v>
      </c>
      <c r="B3" t="s">
        <v>859</v>
      </c>
      <c r="C3">
        <v>2</v>
      </c>
      <c r="D3" t="s">
        <v>855</v>
      </c>
      <c r="E3" s="2" t="str">
        <f t="shared" si="0"/>
        <v>Y2</v>
      </c>
      <c r="F3" s="12">
        <v>1</v>
      </c>
      <c r="G3" s="12">
        <v>2</v>
      </c>
      <c r="H3" s="12">
        <v>1</v>
      </c>
      <c r="I3" s="12">
        <v>1</v>
      </c>
      <c r="J3" s="12">
        <v>2</v>
      </c>
      <c r="K3" s="12">
        <v>1</v>
      </c>
      <c r="L3" s="12">
        <v>2</v>
      </c>
      <c r="M3" s="12">
        <v>2</v>
      </c>
      <c r="N3" s="12">
        <v>4</v>
      </c>
      <c r="O3" s="12">
        <v>2</v>
      </c>
      <c r="P3" s="12">
        <v>4</v>
      </c>
      <c r="Q3" s="12">
        <v>4</v>
      </c>
      <c r="R3" s="12">
        <v>2</v>
      </c>
      <c r="S3" s="12">
        <v>1</v>
      </c>
      <c r="T3" s="12">
        <v>2</v>
      </c>
      <c r="U3" s="12">
        <v>1</v>
      </c>
      <c r="V3" s="12">
        <v>2</v>
      </c>
      <c r="W3" s="12">
        <v>2</v>
      </c>
      <c r="X3" s="12">
        <v>2</v>
      </c>
      <c r="Y3" s="12">
        <v>1</v>
      </c>
      <c r="Z3" s="12">
        <v>1</v>
      </c>
      <c r="AA3" s="12">
        <v>1</v>
      </c>
      <c r="AB3" s="12">
        <v>1</v>
      </c>
      <c r="AC3" s="12">
        <v>1</v>
      </c>
      <c r="AD3" s="12">
        <v>1</v>
      </c>
      <c r="AE3" s="12">
        <v>1</v>
      </c>
      <c r="AF3" s="12">
        <v>2</v>
      </c>
      <c r="AG3" s="12">
        <v>1</v>
      </c>
      <c r="AH3" s="12">
        <v>1</v>
      </c>
      <c r="AI3" s="12">
        <v>1</v>
      </c>
      <c r="AJ3" s="12">
        <v>1</v>
      </c>
      <c r="AK3" s="12">
        <v>2</v>
      </c>
      <c r="AL3" s="12">
        <v>2</v>
      </c>
      <c r="AM3" s="12">
        <v>2</v>
      </c>
      <c r="AN3" s="12">
        <v>2</v>
      </c>
      <c r="AO3" s="12">
        <v>2</v>
      </c>
      <c r="AP3" s="12">
        <v>1</v>
      </c>
      <c r="AQ3" s="12">
        <v>2</v>
      </c>
      <c r="AR3" s="12">
        <v>1</v>
      </c>
      <c r="AS3" s="12">
        <v>3</v>
      </c>
      <c r="AT3" s="12">
        <v>2</v>
      </c>
      <c r="AU3" s="72">
        <v>0</v>
      </c>
      <c r="AV3" s="91">
        <v>0</v>
      </c>
      <c r="AW3" s="92">
        <v>0</v>
      </c>
      <c r="AX3" s="89"/>
      <c r="AY3" s="89"/>
      <c r="AZ3" s="89"/>
      <c r="BB3" s="11" t="s">
        <v>557</v>
      </c>
      <c r="BC3" s="9">
        <v>2</v>
      </c>
      <c r="BD3" s="9">
        <v>2</v>
      </c>
      <c r="BE3" s="9">
        <v>4</v>
      </c>
      <c r="BG3" s="11" t="s">
        <v>550</v>
      </c>
      <c r="BH3" s="9">
        <v>26</v>
      </c>
      <c r="BI3" s="9">
        <v>23</v>
      </c>
      <c r="BJ3" s="9">
        <v>49</v>
      </c>
      <c r="BS3" s="8" t="s">
        <v>963</v>
      </c>
      <c r="BT3" s="8" t="s">
        <v>631</v>
      </c>
      <c r="CB3" s="8" t="s">
        <v>646</v>
      </c>
      <c r="CC3" s="8" t="s">
        <v>631</v>
      </c>
      <c r="CI3" s="17" t="s">
        <v>548</v>
      </c>
      <c r="CJ3" s="19" t="e">
        <f>+CJ4+CJNinguém me ajuda</f>
        <v>#NAME?</v>
      </c>
      <c r="CK3" s="19">
        <v>8</v>
      </c>
      <c r="CL3" s="19">
        <v>7</v>
      </c>
      <c r="CM3" s="19">
        <v>3</v>
      </c>
      <c r="CN3" s="19" t="s">
        <v>964</v>
      </c>
      <c r="CO3" s="19">
        <v>6</v>
      </c>
      <c r="CP3" s="19">
        <v>13</v>
      </c>
      <c r="CQ3" s="19">
        <v>4</v>
      </c>
      <c r="CT3" s="8" t="s">
        <v>671</v>
      </c>
      <c r="CU3" s="8" t="s">
        <v>631</v>
      </c>
      <c r="CZ3" s="8" t="s">
        <v>869</v>
      </c>
      <c r="DA3" s="8" t="s">
        <v>631</v>
      </c>
    </row>
    <row r="4" spans="1:109" x14ac:dyDescent="0.25">
      <c r="A4" t="s">
        <v>858</v>
      </c>
      <c r="B4" t="s">
        <v>859</v>
      </c>
      <c r="C4">
        <v>3</v>
      </c>
      <c r="D4" t="s">
        <v>855</v>
      </c>
      <c r="E4" s="2" t="str">
        <f t="shared" si="0"/>
        <v>Y3</v>
      </c>
      <c r="F4" s="12">
        <v>1</v>
      </c>
      <c r="G4" s="12">
        <v>2</v>
      </c>
      <c r="H4" s="12">
        <v>1</v>
      </c>
      <c r="I4" s="12">
        <v>1</v>
      </c>
      <c r="J4" s="12">
        <v>2</v>
      </c>
      <c r="K4" s="12">
        <v>1</v>
      </c>
      <c r="L4" s="12">
        <v>2</v>
      </c>
      <c r="M4" s="12">
        <v>2</v>
      </c>
      <c r="N4" s="12">
        <v>4</v>
      </c>
      <c r="O4" s="12">
        <v>2</v>
      </c>
      <c r="P4" s="12">
        <v>4</v>
      </c>
      <c r="Q4" s="12">
        <v>4</v>
      </c>
      <c r="R4" s="12">
        <v>1</v>
      </c>
      <c r="S4" s="12">
        <v>2</v>
      </c>
      <c r="T4" s="12">
        <v>1</v>
      </c>
      <c r="U4" s="12">
        <v>1</v>
      </c>
      <c r="V4" s="12">
        <v>1</v>
      </c>
      <c r="W4" s="12">
        <v>1</v>
      </c>
      <c r="X4" s="12">
        <v>1</v>
      </c>
      <c r="Y4" s="12">
        <v>1</v>
      </c>
      <c r="Z4" s="12">
        <v>1</v>
      </c>
      <c r="AA4" s="12">
        <v>1</v>
      </c>
      <c r="AB4" s="12">
        <v>1</v>
      </c>
      <c r="AC4" s="12">
        <v>1</v>
      </c>
      <c r="AD4" s="12">
        <v>1</v>
      </c>
      <c r="AE4" s="12">
        <v>1</v>
      </c>
      <c r="AF4" s="12">
        <v>1</v>
      </c>
      <c r="AG4" s="12">
        <v>1</v>
      </c>
      <c r="AH4" s="12">
        <v>1</v>
      </c>
      <c r="AI4" s="12">
        <v>1</v>
      </c>
      <c r="AJ4" s="12">
        <v>1</v>
      </c>
      <c r="AK4" s="12">
        <v>2</v>
      </c>
      <c r="AL4" s="12">
        <v>2</v>
      </c>
      <c r="AM4" s="12">
        <v>2</v>
      </c>
      <c r="AN4" s="12">
        <v>2</v>
      </c>
      <c r="AO4" s="12">
        <v>2</v>
      </c>
      <c r="AP4" s="12">
        <v>3</v>
      </c>
      <c r="AQ4" s="12">
        <v>3</v>
      </c>
      <c r="AR4" s="12">
        <v>1</v>
      </c>
      <c r="AS4" s="12">
        <v>3</v>
      </c>
      <c r="AT4" s="12">
        <v>2</v>
      </c>
      <c r="AU4" s="72">
        <v>0</v>
      </c>
      <c r="AV4" s="91">
        <v>0</v>
      </c>
      <c r="AW4" s="92">
        <v>2</v>
      </c>
      <c r="AX4" s="89"/>
      <c r="AY4" s="89"/>
      <c r="AZ4" s="89"/>
      <c r="BB4" s="11" t="s">
        <v>558</v>
      </c>
      <c r="BC4" s="9"/>
      <c r="BD4" s="9">
        <v>1</v>
      </c>
      <c r="BE4" s="9">
        <v>1</v>
      </c>
      <c r="BG4" s="11" t="s">
        <v>560</v>
      </c>
      <c r="BH4" s="9">
        <v>21</v>
      </c>
      <c r="BI4" s="9">
        <v>17</v>
      </c>
      <c r="BJ4" s="9">
        <v>38</v>
      </c>
      <c r="BS4" s="8" t="s">
        <v>553</v>
      </c>
      <c r="BT4" t="s">
        <v>561</v>
      </c>
      <c r="BU4" t="s">
        <v>309</v>
      </c>
      <c r="BV4" t="s">
        <v>562</v>
      </c>
      <c r="BW4" t="s">
        <v>336</v>
      </c>
      <c r="CB4" s="8" t="s">
        <v>553</v>
      </c>
      <c r="CC4" t="s">
        <v>545</v>
      </c>
      <c r="CD4" t="s">
        <v>561</v>
      </c>
      <c r="CE4" t="s">
        <v>309</v>
      </c>
      <c r="CF4" t="s">
        <v>562</v>
      </c>
      <c r="CG4" t="s">
        <v>336</v>
      </c>
      <c r="CI4" s="17" t="s">
        <v>550</v>
      </c>
      <c r="CJ4" s="9">
        <f>+BV6</f>
        <v>8</v>
      </c>
      <c r="CK4" s="9">
        <v>7</v>
      </c>
      <c r="CL4" s="9" t="s">
        <v>587</v>
      </c>
      <c r="CM4" s="9">
        <v>2</v>
      </c>
      <c r="CN4" s="9">
        <v>8</v>
      </c>
      <c r="CO4" s="9">
        <v>2</v>
      </c>
      <c r="CP4" s="9">
        <v>9</v>
      </c>
      <c r="CQ4" s="9">
        <v>3</v>
      </c>
      <c r="CT4" s="8" t="s">
        <v>553</v>
      </c>
      <c r="CU4" t="s">
        <v>561</v>
      </c>
      <c r="CV4" t="s">
        <v>580</v>
      </c>
      <c r="CW4" t="s">
        <v>309</v>
      </c>
      <c r="CX4" t="s">
        <v>336</v>
      </c>
      <c r="CZ4" s="8" t="s">
        <v>553</v>
      </c>
      <c r="DA4">
        <v>1</v>
      </c>
      <c r="DB4">
        <v>2</v>
      </c>
      <c r="DC4" t="s">
        <v>565</v>
      </c>
      <c r="DD4" t="s">
        <v>561</v>
      </c>
      <c r="DE4" t="s">
        <v>336</v>
      </c>
    </row>
    <row r="5" spans="1:109" x14ac:dyDescent="0.25">
      <c r="A5" t="s">
        <v>858</v>
      </c>
      <c r="B5" t="s">
        <v>859</v>
      </c>
      <c r="C5">
        <v>4</v>
      </c>
      <c r="D5" t="s">
        <v>855</v>
      </c>
      <c r="E5" s="2" t="e">
        <f>+CONCATENATE(DNinguém me ajuda,CNinguém me ajuda)</f>
        <v>#NAME?</v>
      </c>
      <c r="F5" s="12">
        <v>1</v>
      </c>
      <c r="G5" s="12">
        <v>2</v>
      </c>
      <c r="H5" s="12">
        <v>1</v>
      </c>
      <c r="I5" s="12">
        <v>1</v>
      </c>
      <c r="J5" s="12">
        <v>2</v>
      </c>
      <c r="K5" s="12">
        <v>1</v>
      </c>
      <c r="L5" s="12">
        <v>1</v>
      </c>
      <c r="M5" s="12">
        <v>2</v>
      </c>
      <c r="N5" s="12">
        <v>0</v>
      </c>
      <c r="O5" s="12">
        <v>2</v>
      </c>
      <c r="P5" s="12">
        <v>0</v>
      </c>
      <c r="Q5" s="12">
        <v>4</v>
      </c>
      <c r="R5" s="12">
        <v>2</v>
      </c>
      <c r="S5" s="12">
        <v>1</v>
      </c>
      <c r="T5" s="12">
        <v>3</v>
      </c>
      <c r="U5" s="12">
        <v>1</v>
      </c>
      <c r="V5" s="12">
        <v>2</v>
      </c>
      <c r="W5" s="12">
        <v>1</v>
      </c>
      <c r="X5" s="12">
        <v>2</v>
      </c>
      <c r="Y5" s="12">
        <v>2</v>
      </c>
      <c r="Z5" s="12">
        <v>1</v>
      </c>
      <c r="AA5" s="12">
        <v>1</v>
      </c>
      <c r="AB5" s="12">
        <v>2</v>
      </c>
      <c r="AC5" s="12">
        <v>1</v>
      </c>
      <c r="AD5" s="12">
        <v>2</v>
      </c>
      <c r="AE5" s="12">
        <v>1</v>
      </c>
      <c r="AF5" s="12">
        <v>2</v>
      </c>
      <c r="AG5" s="12">
        <v>1</v>
      </c>
      <c r="AH5" s="12">
        <v>1</v>
      </c>
      <c r="AI5" s="12">
        <v>2</v>
      </c>
      <c r="AJ5" s="12">
        <v>2</v>
      </c>
      <c r="AK5" s="12">
        <v>2</v>
      </c>
      <c r="AL5" s="12">
        <v>2</v>
      </c>
      <c r="AM5" s="12">
        <v>2</v>
      </c>
      <c r="AN5" s="12">
        <v>2</v>
      </c>
      <c r="AO5" s="12">
        <v>2</v>
      </c>
      <c r="AP5" s="12">
        <v>1</v>
      </c>
      <c r="AQ5" s="12">
        <v>2</v>
      </c>
      <c r="AR5" s="12">
        <v>2</v>
      </c>
      <c r="AS5" s="12">
        <v>3</v>
      </c>
      <c r="AT5" s="12">
        <v>1</v>
      </c>
      <c r="AU5" s="72">
        <v>0</v>
      </c>
      <c r="AV5" s="91">
        <v>0</v>
      </c>
      <c r="AW5" s="92">
        <v>0</v>
      </c>
      <c r="AX5" s="89"/>
      <c r="AY5" s="89"/>
      <c r="AZ5" s="89"/>
      <c r="BB5" s="11" t="s">
        <v>554</v>
      </c>
      <c r="BC5" s="9">
        <v>1</v>
      </c>
      <c r="BD5" s="9"/>
      <c r="BE5" s="9">
        <v>1</v>
      </c>
      <c r="BG5" s="11" t="s">
        <v>336</v>
      </c>
      <c r="BH5" s="9">
        <v>47</v>
      </c>
      <c r="BI5" s="9">
        <v>40</v>
      </c>
      <c r="BJ5" s="9">
        <v>87</v>
      </c>
      <c r="BS5" s="11" t="s">
        <v>548</v>
      </c>
      <c r="BT5" s="9">
        <v>27</v>
      </c>
      <c r="BU5" s="9">
        <v>5</v>
      </c>
      <c r="BV5" s="9">
        <v>15</v>
      </c>
      <c r="BW5" s="9">
        <v>47</v>
      </c>
      <c r="CB5" s="11" t="s">
        <v>548</v>
      </c>
      <c r="CC5" s="9">
        <v>1</v>
      </c>
      <c r="CD5" s="9">
        <v>26</v>
      </c>
      <c r="CE5" s="9">
        <v>8</v>
      </c>
      <c r="CF5" s="9">
        <v>12</v>
      </c>
      <c r="CG5" s="9">
        <v>47</v>
      </c>
      <c r="CI5" s="17" t="s">
        <v>560</v>
      </c>
      <c r="CJ5" s="9">
        <f>+BV7</f>
        <v>7</v>
      </c>
      <c r="CK5" s="9">
        <v>1</v>
      </c>
      <c r="CL5" s="9">
        <v>2</v>
      </c>
      <c r="CM5" s="9">
        <v>1</v>
      </c>
      <c r="CN5" s="9">
        <v>7</v>
      </c>
      <c r="CO5" s="9">
        <v>4</v>
      </c>
      <c r="CP5" s="9">
        <v>4</v>
      </c>
      <c r="CQ5" s="9">
        <v>1</v>
      </c>
      <c r="CT5" s="11" t="s">
        <v>548</v>
      </c>
      <c r="CU5" s="9">
        <v>20</v>
      </c>
      <c r="CV5" s="9">
        <v>26</v>
      </c>
      <c r="CW5" s="9">
        <v>1</v>
      </c>
      <c r="CX5" s="9">
        <v>47</v>
      </c>
      <c r="CZ5" s="11" t="s">
        <v>548</v>
      </c>
      <c r="DA5" s="9">
        <v>21</v>
      </c>
      <c r="DB5" s="9">
        <v>6</v>
      </c>
      <c r="DC5" s="9">
        <v>5</v>
      </c>
      <c r="DD5" s="9">
        <v>15</v>
      </c>
      <c r="DE5" s="9">
        <v>47</v>
      </c>
    </row>
    <row r="6" spans="1:109" x14ac:dyDescent="0.25">
      <c r="A6" t="s">
        <v>858</v>
      </c>
      <c r="B6" t="s">
        <v>859</v>
      </c>
      <c r="C6">
        <v>5</v>
      </c>
      <c r="D6" t="s">
        <v>855</v>
      </c>
      <c r="E6" s="2" t="str">
        <f t="shared" si="0"/>
        <v>Y5</v>
      </c>
      <c r="F6" s="12">
        <v>1</v>
      </c>
      <c r="G6" s="12">
        <v>2</v>
      </c>
      <c r="H6" s="12">
        <v>1</v>
      </c>
      <c r="I6" s="12">
        <v>1</v>
      </c>
      <c r="J6" s="12">
        <v>2</v>
      </c>
      <c r="K6" s="12">
        <v>1</v>
      </c>
      <c r="L6" s="12">
        <v>2</v>
      </c>
      <c r="M6" s="12">
        <v>2</v>
      </c>
      <c r="N6" s="12">
        <v>4</v>
      </c>
      <c r="O6" s="12">
        <v>2</v>
      </c>
      <c r="P6" s="12">
        <v>4</v>
      </c>
      <c r="Q6" s="12">
        <v>4</v>
      </c>
      <c r="R6" s="12">
        <v>0</v>
      </c>
      <c r="S6" s="12">
        <v>2</v>
      </c>
      <c r="T6" s="12">
        <v>2</v>
      </c>
      <c r="U6" s="12">
        <v>2</v>
      </c>
      <c r="V6" s="12">
        <v>2</v>
      </c>
      <c r="W6" s="12">
        <v>1</v>
      </c>
      <c r="X6" s="12">
        <v>1</v>
      </c>
      <c r="Y6" s="12">
        <v>2</v>
      </c>
      <c r="Z6" s="12">
        <v>2</v>
      </c>
      <c r="AA6" s="12">
        <v>2</v>
      </c>
      <c r="AB6" s="12">
        <v>2</v>
      </c>
      <c r="AC6" s="12">
        <v>2</v>
      </c>
      <c r="AD6" s="12">
        <v>1</v>
      </c>
      <c r="AE6" s="12">
        <v>1</v>
      </c>
      <c r="AF6" s="12">
        <v>2</v>
      </c>
      <c r="AG6" s="12">
        <v>2</v>
      </c>
      <c r="AH6" s="12">
        <v>1</v>
      </c>
      <c r="AI6" s="12">
        <v>2</v>
      </c>
      <c r="AJ6" s="12">
        <v>2</v>
      </c>
      <c r="AK6" s="12">
        <v>2</v>
      </c>
      <c r="AL6" s="12">
        <v>2</v>
      </c>
      <c r="AM6" s="12">
        <v>4</v>
      </c>
      <c r="AN6" s="12">
        <v>2</v>
      </c>
      <c r="AO6" s="12">
        <v>2</v>
      </c>
      <c r="AP6" s="12">
        <v>2</v>
      </c>
      <c r="AQ6" s="12">
        <v>2</v>
      </c>
      <c r="AR6" s="12">
        <v>2</v>
      </c>
      <c r="AS6" s="12">
        <v>3</v>
      </c>
      <c r="AT6" s="12">
        <v>2</v>
      </c>
      <c r="AU6" s="72">
        <v>0</v>
      </c>
      <c r="AV6" s="91">
        <v>0</v>
      </c>
      <c r="AW6" s="92">
        <v>2</v>
      </c>
      <c r="AX6" s="89"/>
      <c r="AY6" s="89"/>
      <c r="AZ6" s="89"/>
      <c r="BB6" s="11" t="s">
        <v>555</v>
      </c>
      <c r="BC6" s="9">
        <v>25</v>
      </c>
      <c r="BD6" s="9">
        <v>20</v>
      </c>
      <c r="BE6" s="9">
        <v>45</v>
      </c>
      <c r="BS6" s="18" t="s">
        <v>550</v>
      </c>
      <c r="BT6" s="9">
        <v>17</v>
      </c>
      <c r="BU6" s="9">
        <v>1</v>
      </c>
      <c r="BV6" s="9">
        <v>8</v>
      </c>
      <c r="BW6" s="9">
        <v>26</v>
      </c>
      <c r="CB6" s="18" t="s">
        <v>550</v>
      </c>
      <c r="CC6" s="9">
        <v>1</v>
      </c>
      <c r="CD6" s="9">
        <v>18</v>
      </c>
      <c r="CE6" s="9">
        <v>3</v>
      </c>
      <c r="CF6" s="9">
        <v>4</v>
      </c>
      <c r="CG6" s="9">
        <v>26</v>
      </c>
      <c r="CI6" s="17" t="s">
        <v>547</v>
      </c>
      <c r="CJ6" s="19">
        <f>+CJ7+CJ8</f>
        <v>9</v>
      </c>
      <c r="CK6" s="19">
        <f t="shared" ref="CK6:CQ6" si="1">+CK7+CK8</f>
        <v>15</v>
      </c>
      <c r="CL6" s="19">
        <f t="shared" si="1"/>
        <v>3</v>
      </c>
      <c r="CM6" s="19">
        <f t="shared" si="1"/>
        <v>6</v>
      </c>
      <c r="CN6" s="19">
        <f t="shared" si="1"/>
        <v>17</v>
      </c>
      <c r="CO6" s="19">
        <f t="shared" si="1"/>
        <v>6</v>
      </c>
      <c r="CP6" s="19">
        <f t="shared" si="1"/>
        <v>6</v>
      </c>
      <c r="CQ6" s="19">
        <f t="shared" si="1"/>
        <v>5</v>
      </c>
      <c r="CT6" s="18" t="s">
        <v>550</v>
      </c>
      <c r="CU6" s="9">
        <v>12</v>
      </c>
      <c r="CV6" s="9">
        <v>14</v>
      </c>
      <c r="CW6" s="9"/>
      <c r="CX6" s="9">
        <v>26</v>
      </c>
      <c r="CZ6" s="11" t="s">
        <v>547</v>
      </c>
      <c r="DA6" s="9">
        <v>25</v>
      </c>
      <c r="DB6" s="9">
        <v>4</v>
      </c>
      <c r="DC6" s="9">
        <v>3</v>
      </c>
      <c r="DD6" s="9">
        <v>8</v>
      </c>
      <c r="DE6" s="9">
        <v>40</v>
      </c>
    </row>
    <row r="7" spans="1:109" x14ac:dyDescent="0.25">
      <c r="A7" t="s">
        <v>858</v>
      </c>
      <c r="B7" t="s">
        <v>859</v>
      </c>
      <c r="C7">
        <v>6</v>
      </c>
      <c r="D7" t="s">
        <v>855</v>
      </c>
      <c r="E7" s="2" t="str">
        <f t="shared" si="0"/>
        <v>Y6</v>
      </c>
      <c r="F7" s="12">
        <v>1</v>
      </c>
      <c r="G7" s="12">
        <v>2</v>
      </c>
      <c r="H7" s="12">
        <v>1</v>
      </c>
      <c r="I7" s="12">
        <v>1</v>
      </c>
      <c r="J7" s="12">
        <v>2</v>
      </c>
      <c r="K7" s="12">
        <v>1</v>
      </c>
      <c r="L7" s="12">
        <v>1</v>
      </c>
      <c r="M7" s="12">
        <v>2</v>
      </c>
      <c r="N7" s="12">
        <v>0</v>
      </c>
      <c r="O7" s="12">
        <v>2</v>
      </c>
      <c r="P7" s="12">
        <v>6</v>
      </c>
      <c r="Q7" s="12">
        <v>4</v>
      </c>
      <c r="R7" s="12">
        <v>1</v>
      </c>
      <c r="S7" s="12">
        <v>1</v>
      </c>
      <c r="T7" s="12">
        <v>1</v>
      </c>
      <c r="U7" s="12">
        <v>1</v>
      </c>
      <c r="V7" s="12">
        <v>1</v>
      </c>
      <c r="W7" s="12">
        <v>1</v>
      </c>
      <c r="X7" s="12">
        <v>1</v>
      </c>
      <c r="Y7" s="12">
        <v>1</v>
      </c>
      <c r="Z7" s="12">
        <v>1</v>
      </c>
      <c r="AA7" s="12">
        <v>1</v>
      </c>
      <c r="AB7" s="12">
        <v>1</v>
      </c>
      <c r="AC7" s="12">
        <v>1</v>
      </c>
      <c r="AD7" s="12">
        <v>1</v>
      </c>
      <c r="AE7" s="12">
        <v>1</v>
      </c>
      <c r="AF7" s="12">
        <v>1</v>
      </c>
      <c r="AG7" s="12">
        <v>1</v>
      </c>
      <c r="AH7" s="12">
        <v>1</v>
      </c>
      <c r="AI7" s="12">
        <v>1</v>
      </c>
      <c r="AJ7" s="12">
        <v>1</v>
      </c>
      <c r="AK7" s="12">
        <v>2</v>
      </c>
      <c r="AL7" s="12">
        <v>2</v>
      </c>
      <c r="AM7" s="12">
        <v>2</v>
      </c>
      <c r="AN7" s="12">
        <v>2</v>
      </c>
      <c r="AO7" s="12">
        <v>2</v>
      </c>
      <c r="AP7" s="12">
        <v>1</v>
      </c>
      <c r="AQ7" s="12">
        <v>1</v>
      </c>
      <c r="AR7" s="12">
        <v>1</v>
      </c>
      <c r="AS7" s="12">
        <v>2</v>
      </c>
      <c r="AT7" s="12">
        <v>2</v>
      </c>
      <c r="AU7" s="72">
        <v>0</v>
      </c>
      <c r="AV7" s="91">
        <v>0</v>
      </c>
      <c r="AW7" s="92">
        <v>0</v>
      </c>
      <c r="AX7" s="89"/>
      <c r="AY7" s="89"/>
      <c r="AZ7" s="89"/>
      <c r="BB7" s="11" t="s">
        <v>556</v>
      </c>
      <c r="BC7" s="9">
        <v>19</v>
      </c>
      <c r="BD7" s="9">
        <v>17</v>
      </c>
      <c r="BE7" s="9">
        <v>36</v>
      </c>
      <c r="BS7" s="18" t="s">
        <v>560</v>
      </c>
      <c r="BT7" s="9">
        <v>10</v>
      </c>
      <c r="BU7" s="9">
        <v>4</v>
      </c>
      <c r="BV7" s="9">
        <v>7</v>
      </c>
      <c r="BW7" s="9">
        <v>21</v>
      </c>
      <c r="CB7" s="18" t="s">
        <v>560</v>
      </c>
      <c r="CC7" s="9"/>
      <c r="CD7" s="9">
        <v>8</v>
      </c>
      <c r="CE7" s="9">
        <v>5</v>
      </c>
      <c r="CF7" s="9">
        <v>8</v>
      </c>
      <c r="CG7" s="9">
        <v>21</v>
      </c>
      <c r="CI7" s="17" t="s">
        <v>550</v>
      </c>
      <c r="CJ7" s="9">
        <f>+BV9</f>
        <v>5</v>
      </c>
      <c r="CK7" s="9">
        <v>8</v>
      </c>
      <c r="CL7" s="9">
        <v>2</v>
      </c>
      <c r="CM7" s="9">
        <v>3</v>
      </c>
      <c r="CN7" s="9">
        <v>6</v>
      </c>
      <c r="CO7" s="9">
        <v>4</v>
      </c>
      <c r="CP7" s="9">
        <v>3</v>
      </c>
      <c r="CQ7" s="9">
        <v>2</v>
      </c>
      <c r="CT7" s="18" t="s">
        <v>560</v>
      </c>
      <c r="CU7" s="9">
        <v>8</v>
      </c>
      <c r="CV7" s="9">
        <v>12</v>
      </c>
      <c r="CW7" s="9">
        <v>1</v>
      </c>
      <c r="CX7" s="9">
        <v>21</v>
      </c>
      <c r="CZ7" s="11" t="s">
        <v>336</v>
      </c>
      <c r="DA7" s="9">
        <v>46</v>
      </c>
      <c r="DB7" s="9">
        <v>10</v>
      </c>
      <c r="DC7" s="9">
        <v>8</v>
      </c>
      <c r="DD7" s="9">
        <v>23</v>
      </c>
      <c r="DE7" s="9">
        <v>87</v>
      </c>
    </row>
    <row r="8" spans="1:109" x14ac:dyDescent="0.25">
      <c r="A8" t="s">
        <v>858</v>
      </c>
      <c r="B8" t="s">
        <v>859</v>
      </c>
      <c r="C8">
        <v>7</v>
      </c>
      <c r="D8" t="s">
        <v>855</v>
      </c>
      <c r="E8" s="2" t="str">
        <f t="shared" si="0"/>
        <v>Y7</v>
      </c>
      <c r="F8" s="12">
        <v>1</v>
      </c>
      <c r="G8" s="12">
        <v>2</v>
      </c>
      <c r="H8" s="12">
        <v>1</v>
      </c>
      <c r="I8" s="12">
        <v>1</v>
      </c>
      <c r="J8" s="12">
        <v>2</v>
      </c>
      <c r="K8" s="12">
        <v>1</v>
      </c>
      <c r="L8" s="12">
        <v>1</v>
      </c>
      <c r="M8" s="12">
        <v>2</v>
      </c>
      <c r="N8" s="12">
        <v>0</v>
      </c>
      <c r="O8" s="12">
        <v>1</v>
      </c>
      <c r="P8" s="12">
        <v>0</v>
      </c>
      <c r="Q8" s="12">
        <v>4</v>
      </c>
      <c r="R8" s="12">
        <v>2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>
        <v>1</v>
      </c>
      <c r="AE8" s="12">
        <v>1</v>
      </c>
      <c r="AF8" s="12">
        <v>1</v>
      </c>
      <c r="AG8" s="12">
        <v>1</v>
      </c>
      <c r="AH8" s="12">
        <v>1</v>
      </c>
      <c r="AI8" s="12">
        <v>1</v>
      </c>
      <c r="AJ8" s="12">
        <v>1</v>
      </c>
      <c r="AK8" s="12">
        <v>2</v>
      </c>
      <c r="AL8" s="12">
        <v>2</v>
      </c>
      <c r="AM8" s="12">
        <v>2</v>
      </c>
      <c r="AN8" s="12">
        <v>2</v>
      </c>
      <c r="AO8" s="12">
        <v>2</v>
      </c>
      <c r="AP8" s="12">
        <v>1</v>
      </c>
      <c r="AQ8" s="12">
        <v>1</v>
      </c>
      <c r="AR8" s="12">
        <v>1</v>
      </c>
      <c r="AS8" s="12">
        <v>3</v>
      </c>
      <c r="AT8" s="12">
        <v>1</v>
      </c>
      <c r="AU8" s="72">
        <v>0</v>
      </c>
      <c r="AV8" s="91">
        <v>0</v>
      </c>
      <c r="AW8" s="92">
        <v>0</v>
      </c>
      <c r="AX8" s="89"/>
      <c r="AY8" s="89"/>
      <c r="AZ8" s="89"/>
      <c r="BB8" s="11" t="s">
        <v>336</v>
      </c>
      <c r="BC8" s="9">
        <v>47</v>
      </c>
      <c r="BD8" s="9">
        <v>40</v>
      </c>
      <c r="BE8" s="9">
        <v>87</v>
      </c>
      <c r="BG8" s="8" t="s">
        <v>632</v>
      </c>
      <c r="BH8" s="8" t="s">
        <v>631</v>
      </c>
      <c r="BS8" s="11" t="s">
        <v>547</v>
      </c>
      <c r="BT8" s="9">
        <v>27</v>
      </c>
      <c r="BU8" s="9">
        <v>4</v>
      </c>
      <c r="BV8" s="9">
        <v>9</v>
      </c>
      <c r="BW8" s="9">
        <v>40</v>
      </c>
      <c r="CB8" s="11" t="s">
        <v>547</v>
      </c>
      <c r="CC8" s="9"/>
      <c r="CD8" s="9">
        <v>24</v>
      </c>
      <c r="CE8" s="9">
        <v>4</v>
      </c>
      <c r="CF8" s="9">
        <v>12</v>
      </c>
      <c r="CG8" s="9">
        <v>40</v>
      </c>
      <c r="CI8" s="17" t="s">
        <v>560</v>
      </c>
      <c r="CJ8" s="9">
        <f>+BV10</f>
        <v>4</v>
      </c>
      <c r="CK8" s="9">
        <v>7</v>
      </c>
      <c r="CL8" s="9">
        <v>1</v>
      </c>
      <c r="CM8" s="9">
        <v>3</v>
      </c>
      <c r="CN8" s="9">
        <v>11</v>
      </c>
      <c r="CO8" s="9">
        <v>2</v>
      </c>
      <c r="CP8" s="9">
        <v>3</v>
      </c>
      <c r="CQ8" s="9">
        <v>3</v>
      </c>
      <c r="CT8" s="11" t="s">
        <v>547</v>
      </c>
      <c r="CU8" s="9">
        <v>18</v>
      </c>
      <c r="CV8" s="9">
        <v>19</v>
      </c>
      <c r="CW8" s="9">
        <v>3</v>
      </c>
      <c r="CX8" s="9">
        <v>40</v>
      </c>
    </row>
    <row r="9" spans="1:109" x14ac:dyDescent="0.25">
      <c r="A9" t="s">
        <v>858</v>
      </c>
      <c r="B9" t="s">
        <v>859</v>
      </c>
      <c r="C9">
        <v>8</v>
      </c>
      <c r="D9" t="s">
        <v>855</v>
      </c>
      <c r="E9" s="2" t="str">
        <f t="shared" si="0"/>
        <v>Y8</v>
      </c>
      <c r="F9" s="12">
        <v>1</v>
      </c>
      <c r="G9" s="12">
        <v>2</v>
      </c>
      <c r="H9" s="12">
        <v>1</v>
      </c>
      <c r="I9" s="12">
        <v>1</v>
      </c>
      <c r="J9" s="12">
        <v>2</v>
      </c>
      <c r="K9" s="12">
        <v>1</v>
      </c>
      <c r="L9" s="12">
        <v>1</v>
      </c>
      <c r="M9" s="12">
        <v>2</v>
      </c>
      <c r="N9" s="12">
        <v>4</v>
      </c>
      <c r="O9" s="12">
        <v>2</v>
      </c>
      <c r="P9" s="12">
        <v>4</v>
      </c>
      <c r="Q9" s="12">
        <v>4</v>
      </c>
      <c r="R9" s="12">
        <v>1</v>
      </c>
      <c r="S9" s="12">
        <v>1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12">
        <v>1</v>
      </c>
      <c r="AE9" s="12">
        <v>1</v>
      </c>
      <c r="AF9" s="12">
        <v>1</v>
      </c>
      <c r="AG9" s="12">
        <v>1</v>
      </c>
      <c r="AH9" s="12">
        <v>1</v>
      </c>
      <c r="AI9" s="12">
        <v>1</v>
      </c>
      <c r="AJ9" s="12">
        <v>1</v>
      </c>
      <c r="AK9" s="12">
        <v>2</v>
      </c>
      <c r="AL9" s="12">
        <v>2</v>
      </c>
      <c r="AM9" s="12">
        <v>2</v>
      </c>
      <c r="AN9" s="12">
        <v>2</v>
      </c>
      <c r="AO9" s="12">
        <v>2</v>
      </c>
      <c r="AP9" s="12">
        <v>1</v>
      </c>
      <c r="AQ9" s="12">
        <v>0</v>
      </c>
      <c r="AR9" s="12">
        <v>1</v>
      </c>
      <c r="AS9" s="12">
        <v>1</v>
      </c>
      <c r="AT9" s="12">
        <v>1</v>
      </c>
      <c r="AU9" s="72">
        <v>0</v>
      </c>
      <c r="AV9" s="91">
        <v>0</v>
      </c>
      <c r="AW9" s="92">
        <v>0</v>
      </c>
      <c r="AX9" s="89"/>
      <c r="AY9" s="89"/>
      <c r="AZ9" s="89"/>
      <c r="BG9" s="8" t="s">
        <v>553</v>
      </c>
      <c r="BH9" t="s">
        <v>548</v>
      </c>
      <c r="BI9" t="s">
        <v>547</v>
      </c>
      <c r="BJ9" t="s">
        <v>336</v>
      </c>
      <c r="BS9" s="18" t="s">
        <v>550</v>
      </c>
      <c r="BT9" s="9">
        <v>15</v>
      </c>
      <c r="BU9" s="9">
        <v>3</v>
      </c>
      <c r="BV9" s="9">
        <v>5</v>
      </c>
      <c r="BW9" s="9">
        <v>23</v>
      </c>
      <c r="CB9" s="18" t="s">
        <v>550</v>
      </c>
      <c r="CC9" s="9"/>
      <c r="CD9" s="9">
        <v>13</v>
      </c>
      <c r="CE9" s="9">
        <v>3</v>
      </c>
      <c r="CF9" s="9">
        <v>7</v>
      </c>
      <c r="CG9" s="9">
        <v>23</v>
      </c>
      <c r="CI9" s="17" t="s">
        <v>654</v>
      </c>
      <c r="CJ9" s="17" t="e">
        <f>+CJ3+CJ6</f>
        <v>#NAME?</v>
      </c>
      <c r="CK9" s="17">
        <f>+CK3+CK6</f>
        <v>23</v>
      </c>
      <c r="CL9" s="17">
        <f t="shared" ref="CL9:CQ9" si="2">+CL3+CL6</f>
        <v>10</v>
      </c>
      <c r="CM9" s="17">
        <f t="shared" si="2"/>
        <v>9</v>
      </c>
      <c r="CN9" s="17" t="e">
        <f t="shared" si="2"/>
        <v>#VALUE!</v>
      </c>
      <c r="CO9" s="17">
        <f t="shared" si="2"/>
        <v>12</v>
      </c>
      <c r="CP9" s="17">
        <f t="shared" si="2"/>
        <v>19</v>
      </c>
      <c r="CQ9" s="17">
        <f t="shared" si="2"/>
        <v>9</v>
      </c>
      <c r="CT9" s="18" t="s">
        <v>550</v>
      </c>
      <c r="CU9" s="9">
        <v>8</v>
      </c>
      <c r="CV9" s="9">
        <v>13</v>
      </c>
      <c r="CW9" s="9">
        <v>2</v>
      </c>
      <c r="CX9" s="9">
        <v>23</v>
      </c>
    </row>
    <row r="10" spans="1:109" x14ac:dyDescent="0.25">
      <c r="A10" t="s">
        <v>858</v>
      </c>
      <c r="B10" t="s">
        <v>859</v>
      </c>
      <c r="C10">
        <v>9</v>
      </c>
      <c r="D10" t="s">
        <v>855</v>
      </c>
      <c r="E10" s="2" t="str">
        <f t="shared" si="0"/>
        <v>Y9</v>
      </c>
      <c r="F10" s="12">
        <v>1</v>
      </c>
      <c r="G10" s="12">
        <v>3</v>
      </c>
      <c r="H10" s="12">
        <v>1</v>
      </c>
      <c r="I10" s="12">
        <v>1</v>
      </c>
      <c r="J10" s="12">
        <v>2</v>
      </c>
      <c r="K10" s="12">
        <v>2</v>
      </c>
      <c r="L10" s="12">
        <v>3</v>
      </c>
      <c r="M10" s="12">
        <v>2</v>
      </c>
      <c r="N10" s="12">
        <v>0</v>
      </c>
      <c r="O10" s="12">
        <v>2</v>
      </c>
      <c r="P10" s="12">
        <v>0</v>
      </c>
      <c r="Q10" s="12">
        <v>4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  <c r="AF10" s="12">
        <v>1</v>
      </c>
      <c r="AG10" s="12">
        <v>1</v>
      </c>
      <c r="AH10" s="12">
        <v>1</v>
      </c>
      <c r="AI10" s="12">
        <v>1</v>
      </c>
      <c r="AJ10" s="12">
        <v>1</v>
      </c>
      <c r="AK10" s="12">
        <v>2</v>
      </c>
      <c r="AL10" s="12">
        <v>2</v>
      </c>
      <c r="AM10" s="12">
        <v>2</v>
      </c>
      <c r="AN10" s="12">
        <v>2</v>
      </c>
      <c r="AO10" s="12">
        <v>2</v>
      </c>
      <c r="AP10" s="12">
        <v>3</v>
      </c>
      <c r="AQ10" s="12">
        <v>3</v>
      </c>
      <c r="AR10" s="12">
        <v>1</v>
      </c>
      <c r="AS10" s="12">
        <v>3</v>
      </c>
      <c r="AT10" s="12">
        <v>2</v>
      </c>
      <c r="AU10" s="72">
        <v>0</v>
      </c>
      <c r="AV10" s="91">
        <v>0</v>
      </c>
      <c r="AW10" s="92">
        <v>0</v>
      </c>
      <c r="AX10" s="89"/>
      <c r="AY10" s="89"/>
      <c r="AZ10" s="89"/>
      <c r="BG10" s="11" t="s">
        <v>561</v>
      </c>
      <c r="BH10" s="9">
        <v>4</v>
      </c>
      <c r="BI10" s="9">
        <v>4</v>
      </c>
      <c r="BJ10" s="9">
        <v>8</v>
      </c>
      <c r="BS10" s="18" t="s">
        <v>560</v>
      </c>
      <c r="BT10" s="9">
        <v>12</v>
      </c>
      <c r="BU10" s="9">
        <v>1</v>
      </c>
      <c r="BV10" s="9">
        <v>4</v>
      </c>
      <c r="BW10" s="9">
        <v>17</v>
      </c>
      <c r="CB10" s="18" t="s">
        <v>560</v>
      </c>
      <c r="CC10" s="9"/>
      <c r="CD10" s="9">
        <v>11</v>
      </c>
      <c r="CE10" s="9">
        <v>1</v>
      </c>
      <c r="CF10" s="9">
        <v>5</v>
      </c>
      <c r="CG10" s="9">
        <v>17</v>
      </c>
      <c r="CT10" s="18" t="s">
        <v>560</v>
      </c>
      <c r="CU10" s="9">
        <v>10</v>
      </c>
      <c r="CV10" s="9">
        <v>6</v>
      </c>
      <c r="CW10" s="9">
        <v>1</v>
      </c>
      <c r="CX10" s="9">
        <v>17</v>
      </c>
      <c r="CZ10" t="s">
        <v>869</v>
      </c>
      <c r="DA10" t="s">
        <v>631</v>
      </c>
    </row>
    <row r="11" spans="1:109" x14ac:dyDescent="0.25">
      <c r="A11" t="s">
        <v>858</v>
      </c>
      <c r="B11" t="s">
        <v>859</v>
      </c>
      <c r="C11">
        <v>10</v>
      </c>
      <c r="D11" t="s">
        <v>855</v>
      </c>
      <c r="E11" s="2" t="str">
        <f t="shared" si="0"/>
        <v>Y10</v>
      </c>
      <c r="F11" s="12">
        <v>1</v>
      </c>
      <c r="G11" s="12">
        <v>3</v>
      </c>
      <c r="H11" s="12">
        <v>1</v>
      </c>
      <c r="I11" s="12">
        <v>0</v>
      </c>
      <c r="J11" s="12">
        <v>0</v>
      </c>
      <c r="K11" s="12">
        <v>2</v>
      </c>
      <c r="L11" s="12">
        <v>4</v>
      </c>
      <c r="M11" s="12">
        <v>2</v>
      </c>
      <c r="N11" s="12">
        <v>0</v>
      </c>
      <c r="O11" s="12">
        <v>2</v>
      </c>
      <c r="P11" s="12">
        <v>0</v>
      </c>
      <c r="Q11" s="12">
        <v>4</v>
      </c>
      <c r="R11" s="12">
        <v>1</v>
      </c>
      <c r="S11" s="12">
        <v>1</v>
      </c>
      <c r="T11" s="12">
        <v>3</v>
      </c>
      <c r="U11" s="12">
        <v>2</v>
      </c>
      <c r="V11" s="12">
        <v>2</v>
      </c>
      <c r="W11" s="12">
        <v>1</v>
      </c>
      <c r="X11" s="12">
        <v>1</v>
      </c>
      <c r="Y11" s="12">
        <v>2</v>
      </c>
      <c r="Z11" s="12">
        <v>2</v>
      </c>
      <c r="AA11" s="12">
        <v>1</v>
      </c>
      <c r="AB11" s="12">
        <v>1</v>
      </c>
      <c r="AC11" s="12">
        <v>1</v>
      </c>
      <c r="AD11" s="12">
        <v>2</v>
      </c>
      <c r="AE11" s="12">
        <v>1</v>
      </c>
      <c r="AF11" s="12">
        <v>2</v>
      </c>
      <c r="AG11" s="12">
        <v>1</v>
      </c>
      <c r="AH11" s="12">
        <v>1</v>
      </c>
      <c r="AI11" s="12">
        <v>1</v>
      </c>
      <c r="AJ11" s="12">
        <v>2</v>
      </c>
      <c r="AK11" s="12">
        <v>2</v>
      </c>
      <c r="AL11" s="12">
        <v>2</v>
      </c>
      <c r="AM11" s="12">
        <v>2</v>
      </c>
      <c r="AN11" s="12">
        <v>2</v>
      </c>
      <c r="AO11" s="12">
        <v>6</v>
      </c>
      <c r="AP11" s="12">
        <v>1</v>
      </c>
      <c r="AQ11" s="12">
        <v>2</v>
      </c>
      <c r="AR11" s="12">
        <v>3</v>
      </c>
      <c r="AS11" s="12">
        <v>3</v>
      </c>
      <c r="AT11" s="12">
        <v>2</v>
      </c>
      <c r="AU11" s="72">
        <v>0</v>
      </c>
      <c r="AV11" s="72">
        <v>1</v>
      </c>
      <c r="AW11" s="92">
        <v>1</v>
      </c>
      <c r="AX11" s="89"/>
      <c r="AY11" s="89"/>
      <c r="AZ11" s="89"/>
      <c r="BB11" t="s">
        <v>635</v>
      </c>
      <c r="BG11" s="11" t="s">
        <v>309</v>
      </c>
      <c r="BH11" s="9">
        <v>2</v>
      </c>
      <c r="BI11" s="9">
        <v>2</v>
      </c>
      <c r="BJ11" s="9">
        <v>4</v>
      </c>
      <c r="BS11" s="11" t="s">
        <v>336</v>
      </c>
      <c r="BT11" s="9">
        <v>54</v>
      </c>
      <c r="BU11" s="9">
        <v>9</v>
      </c>
      <c r="BV11" s="9">
        <v>24</v>
      </c>
      <c r="BW11" s="9">
        <v>87</v>
      </c>
      <c r="CB11" s="11" t="s">
        <v>336</v>
      </c>
      <c r="CC11" s="9">
        <v>1</v>
      </c>
      <c r="CD11" s="9">
        <v>50</v>
      </c>
      <c r="CE11" s="9">
        <v>12</v>
      </c>
      <c r="CF11" s="9">
        <v>24</v>
      </c>
      <c r="CG11" s="9">
        <v>87</v>
      </c>
      <c r="CJ11" s="255" t="s">
        <v>664</v>
      </c>
      <c r="CK11" s="255"/>
      <c r="CL11" s="255"/>
      <c r="CM11" s="255"/>
      <c r="CN11" s="255"/>
      <c r="CO11" s="255"/>
      <c r="CP11" s="255"/>
      <c r="CT11" s="11" t="s">
        <v>336</v>
      </c>
      <c r="CU11" s="9">
        <v>38</v>
      </c>
      <c r="CV11" s="9">
        <v>45</v>
      </c>
      <c r="CW11" s="9">
        <v>4</v>
      </c>
      <c r="CX11" s="9">
        <v>87</v>
      </c>
      <c r="CZ11" t="s">
        <v>553</v>
      </c>
      <c r="DA11">
        <v>1</v>
      </c>
      <c r="DB11">
        <v>2</v>
      </c>
      <c r="DC11" t="s">
        <v>565</v>
      </c>
      <c r="DD11" t="s">
        <v>561</v>
      </c>
      <c r="DE11" t="s">
        <v>336</v>
      </c>
    </row>
    <row r="12" spans="1:109" x14ac:dyDescent="0.25">
      <c r="A12" t="s">
        <v>858</v>
      </c>
      <c r="B12" t="s">
        <v>859</v>
      </c>
      <c r="C12">
        <v>11</v>
      </c>
      <c r="D12" t="s">
        <v>855</v>
      </c>
      <c r="E12" s="2" t="str">
        <f t="shared" si="0"/>
        <v>Y11</v>
      </c>
      <c r="F12" s="12">
        <v>1</v>
      </c>
      <c r="G12" s="12">
        <v>2</v>
      </c>
      <c r="H12" s="12">
        <v>1</v>
      </c>
      <c r="I12" s="12">
        <v>1</v>
      </c>
      <c r="J12" s="12">
        <v>2</v>
      </c>
      <c r="K12" s="12">
        <v>1</v>
      </c>
      <c r="L12" s="12">
        <v>4</v>
      </c>
      <c r="M12" s="12">
        <v>2</v>
      </c>
      <c r="N12" s="12">
        <v>2</v>
      </c>
      <c r="O12" s="12">
        <v>1</v>
      </c>
      <c r="P12" s="12">
        <v>0</v>
      </c>
      <c r="Q12" s="12">
        <v>4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  <c r="AF12" s="12">
        <v>1</v>
      </c>
      <c r="AG12" s="12">
        <v>1</v>
      </c>
      <c r="AH12" s="12">
        <v>1</v>
      </c>
      <c r="AI12" s="12">
        <v>1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72">
        <v>0</v>
      </c>
      <c r="AV12" s="92">
        <v>1</v>
      </c>
      <c r="AW12" s="92">
        <v>1</v>
      </c>
      <c r="AX12" s="89"/>
      <c r="AY12" s="89"/>
      <c r="AZ12" s="89"/>
      <c r="BB12" s="9">
        <v>90</v>
      </c>
      <c r="BG12" s="11" t="s">
        <v>562</v>
      </c>
      <c r="BH12" s="9">
        <v>41</v>
      </c>
      <c r="BI12" s="9">
        <v>34</v>
      </c>
      <c r="BJ12" s="9">
        <v>75</v>
      </c>
      <c r="CJ12" s="20" t="s">
        <v>663</v>
      </c>
      <c r="CK12" s="20" t="s">
        <v>665</v>
      </c>
      <c r="CL12" s="20" t="s">
        <v>666</v>
      </c>
      <c r="CM12" s="20" t="s">
        <v>667</v>
      </c>
      <c r="CN12" s="20" t="s">
        <v>670</v>
      </c>
      <c r="CO12" s="20" t="s">
        <v>669</v>
      </c>
      <c r="CP12" s="20" t="s">
        <v>668</v>
      </c>
      <c r="CZ12" t="s">
        <v>548</v>
      </c>
      <c r="DA12">
        <v>21</v>
      </c>
      <c r="DB12">
        <v>6</v>
      </c>
      <c r="DC12">
        <v>5</v>
      </c>
      <c r="DD12">
        <v>15</v>
      </c>
      <c r="DE12">
        <v>47</v>
      </c>
    </row>
    <row r="13" spans="1:109" x14ac:dyDescent="0.25">
      <c r="A13" t="s">
        <v>858</v>
      </c>
      <c r="B13" t="s">
        <v>859</v>
      </c>
      <c r="C13">
        <v>1</v>
      </c>
      <c r="D13" t="s">
        <v>856</v>
      </c>
      <c r="E13" s="2" t="str">
        <f t="shared" si="0"/>
        <v>X1</v>
      </c>
      <c r="F13" s="12">
        <v>2</v>
      </c>
      <c r="G13" s="12">
        <v>2</v>
      </c>
      <c r="H13" s="12">
        <v>1</v>
      </c>
      <c r="I13" s="12">
        <v>1</v>
      </c>
      <c r="J13" s="12">
        <v>2</v>
      </c>
      <c r="K13" s="12">
        <v>1</v>
      </c>
      <c r="L13" s="12">
        <v>2</v>
      </c>
      <c r="M13" s="12">
        <v>2</v>
      </c>
      <c r="N13" s="12">
        <v>0</v>
      </c>
      <c r="O13" s="12">
        <v>2</v>
      </c>
      <c r="P13" s="12">
        <v>0</v>
      </c>
      <c r="Q13" s="12">
        <v>4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  <c r="AF13" s="12">
        <v>1</v>
      </c>
      <c r="AG13" s="12">
        <v>1</v>
      </c>
      <c r="AH13" s="12">
        <v>1</v>
      </c>
      <c r="AI13" s="12">
        <v>1</v>
      </c>
      <c r="AJ13" s="12">
        <v>1</v>
      </c>
      <c r="AK13" s="12">
        <v>2</v>
      </c>
      <c r="AL13" s="12">
        <v>2</v>
      </c>
      <c r="AM13" s="12">
        <v>2</v>
      </c>
      <c r="AN13" s="12">
        <v>2</v>
      </c>
      <c r="AO13" s="12">
        <v>2</v>
      </c>
      <c r="AP13" s="12">
        <v>3</v>
      </c>
      <c r="AQ13" s="12">
        <v>3</v>
      </c>
      <c r="AR13" s="12">
        <v>1</v>
      </c>
      <c r="AS13" s="12">
        <v>3</v>
      </c>
      <c r="AT13" s="12">
        <v>1</v>
      </c>
      <c r="AU13" s="72">
        <v>0</v>
      </c>
      <c r="AV13" s="91">
        <v>0</v>
      </c>
      <c r="AW13" s="92">
        <v>0</v>
      </c>
      <c r="AX13" s="89"/>
      <c r="AY13" s="89"/>
      <c r="AZ13" s="89"/>
      <c r="BG13" s="11" t="s">
        <v>336</v>
      </c>
      <c r="BH13" s="9">
        <v>47</v>
      </c>
      <c r="BI13" s="9">
        <v>40</v>
      </c>
      <c r="BJ13" s="9">
        <v>87</v>
      </c>
      <c r="CI13" s="17" t="s">
        <v>548</v>
      </c>
      <c r="CJ13" s="19">
        <f>+CJ14+CJ15</f>
        <v>12</v>
      </c>
      <c r="CK13" s="19">
        <f t="shared" ref="CK13:CP13" si="3">+CK14+CK15</f>
        <v>5</v>
      </c>
      <c r="CL13" s="19">
        <f t="shared" si="3"/>
        <v>18</v>
      </c>
      <c r="CM13" s="19">
        <f t="shared" si="3"/>
        <v>2</v>
      </c>
      <c r="CN13" s="19">
        <f t="shared" si="3"/>
        <v>2</v>
      </c>
      <c r="CO13" s="19">
        <f t="shared" si="3"/>
        <v>47</v>
      </c>
      <c r="CP13" s="19">
        <f t="shared" si="3"/>
        <v>2</v>
      </c>
      <c r="CZ13" t="s">
        <v>547</v>
      </c>
      <c r="DA13">
        <v>25</v>
      </c>
      <c r="DB13">
        <v>4</v>
      </c>
      <c r="DC13">
        <v>3</v>
      </c>
      <c r="DD13">
        <v>8</v>
      </c>
      <c r="DE13">
        <v>40</v>
      </c>
    </row>
    <row r="14" spans="1:109" x14ac:dyDescent="0.25">
      <c r="A14" t="s">
        <v>858</v>
      </c>
      <c r="B14" t="s">
        <v>859</v>
      </c>
      <c r="C14">
        <v>2</v>
      </c>
      <c r="D14" t="s">
        <v>856</v>
      </c>
      <c r="E14" s="2" t="str">
        <f t="shared" si="0"/>
        <v>X2</v>
      </c>
      <c r="F14" s="12">
        <v>2</v>
      </c>
      <c r="G14" s="12">
        <v>2</v>
      </c>
      <c r="H14" s="12">
        <v>1</v>
      </c>
      <c r="I14" s="12">
        <v>1</v>
      </c>
      <c r="J14" s="12">
        <v>2</v>
      </c>
      <c r="K14" s="12">
        <v>1</v>
      </c>
      <c r="L14" s="12">
        <v>2</v>
      </c>
      <c r="M14" s="12">
        <v>2</v>
      </c>
      <c r="N14" s="12">
        <v>0</v>
      </c>
      <c r="O14" s="12">
        <v>1</v>
      </c>
      <c r="P14" s="12">
        <v>0</v>
      </c>
      <c r="Q14" s="12">
        <v>4</v>
      </c>
      <c r="R14" s="12">
        <v>1</v>
      </c>
      <c r="S14" s="12">
        <v>2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  <c r="AF14" s="12">
        <v>1</v>
      </c>
      <c r="AG14" s="12">
        <v>1</v>
      </c>
      <c r="AH14" s="12">
        <v>1</v>
      </c>
      <c r="AI14" s="12">
        <v>1</v>
      </c>
      <c r="AJ14" s="12">
        <v>1</v>
      </c>
      <c r="AK14" s="12">
        <v>2</v>
      </c>
      <c r="AL14" s="12">
        <v>2</v>
      </c>
      <c r="AM14" s="12">
        <v>2</v>
      </c>
      <c r="AN14" s="12">
        <v>2</v>
      </c>
      <c r="AO14" s="12">
        <v>2</v>
      </c>
      <c r="AP14" s="12">
        <v>3</v>
      </c>
      <c r="AQ14" s="12">
        <v>2</v>
      </c>
      <c r="AR14" s="12">
        <v>1</v>
      </c>
      <c r="AS14" s="12">
        <v>3</v>
      </c>
      <c r="AT14" s="12">
        <v>1</v>
      </c>
      <c r="AU14" s="72">
        <v>0</v>
      </c>
      <c r="AV14" s="91">
        <v>0</v>
      </c>
      <c r="AW14" s="92">
        <v>0</v>
      </c>
      <c r="AX14" s="89"/>
      <c r="AY14" s="89"/>
      <c r="AZ14" s="89"/>
      <c r="BS14" s="8" t="s">
        <v>639</v>
      </c>
      <c r="BT14" s="8" t="s">
        <v>631</v>
      </c>
      <c r="CB14" s="8" t="s">
        <v>647</v>
      </c>
      <c r="CC14" s="8" t="s">
        <v>631</v>
      </c>
      <c r="CI14" s="17" t="s">
        <v>550</v>
      </c>
      <c r="CJ14" s="9">
        <v>4</v>
      </c>
      <c r="CK14" s="9">
        <v>2</v>
      </c>
      <c r="CL14" s="9">
        <v>11</v>
      </c>
      <c r="CM14" s="9">
        <v>2</v>
      </c>
      <c r="CN14" s="9"/>
      <c r="CO14" s="9">
        <v>26</v>
      </c>
      <c r="CP14" s="9">
        <v>1</v>
      </c>
      <c r="CT14" s="8" t="s">
        <v>672</v>
      </c>
      <c r="CU14" s="8" t="s">
        <v>631</v>
      </c>
      <c r="CZ14" t="s">
        <v>336</v>
      </c>
      <c r="DA14">
        <v>46</v>
      </c>
      <c r="DB14">
        <v>10</v>
      </c>
      <c r="DC14">
        <v>8</v>
      </c>
      <c r="DD14">
        <v>23</v>
      </c>
      <c r="DE14">
        <v>87</v>
      </c>
    </row>
    <row r="15" spans="1:109" x14ac:dyDescent="0.25">
      <c r="A15" t="s">
        <v>858</v>
      </c>
      <c r="B15" t="s">
        <v>859</v>
      </c>
      <c r="C15">
        <v>3</v>
      </c>
      <c r="D15" t="s">
        <v>856</v>
      </c>
      <c r="E15" s="2" t="str">
        <f t="shared" si="0"/>
        <v>X3</v>
      </c>
      <c r="F15" s="12">
        <v>2</v>
      </c>
      <c r="G15" s="12">
        <v>2</v>
      </c>
      <c r="H15" s="12">
        <v>1</v>
      </c>
      <c r="I15" s="12">
        <v>1</v>
      </c>
      <c r="J15" s="12">
        <v>2</v>
      </c>
      <c r="K15" s="12">
        <v>1</v>
      </c>
      <c r="L15" s="12">
        <v>1</v>
      </c>
      <c r="M15" s="12">
        <v>2</v>
      </c>
      <c r="N15" s="12">
        <v>0</v>
      </c>
      <c r="O15" s="12">
        <v>2</v>
      </c>
      <c r="P15" s="12">
        <v>0</v>
      </c>
      <c r="Q15" s="12">
        <v>4</v>
      </c>
      <c r="R15" s="12">
        <v>2</v>
      </c>
      <c r="S15" s="12">
        <v>1</v>
      </c>
      <c r="T15" s="12">
        <v>2</v>
      </c>
      <c r="U15" s="12">
        <v>1</v>
      </c>
      <c r="V15" s="12">
        <v>1</v>
      </c>
      <c r="W15" s="12">
        <v>2</v>
      </c>
      <c r="X15" s="12">
        <v>1</v>
      </c>
      <c r="Y15" s="12">
        <v>1</v>
      </c>
      <c r="Z15" s="12">
        <v>1</v>
      </c>
      <c r="AA15" s="12">
        <v>2</v>
      </c>
      <c r="AB15" s="12">
        <v>1</v>
      </c>
      <c r="AC15" s="12">
        <v>1</v>
      </c>
      <c r="AD15" s="12">
        <v>1</v>
      </c>
      <c r="AE15" s="12">
        <v>1</v>
      </c>
      <c r="AF15" s="12">
        <v>1</v>
      </c>
      <c r="AG15" s="12">
        <v>1</v>
      </c>
      <c r="AH15" s="12">
        <v>1</v>
      </c>
      <c r="AI15" s="12">
        <v>1</v>
      </c>
      <c r="AJ15" s="12">
        <v>2</v>
      </c>
      <c r="AK15" s="12">
        <v>2</v>
      </c>
      <c r="AL15" s="12">
        <v>2</v>
      </c>
      <c r="AM15" s="12">
        <v>2</v>
      </c>
      <c r="AN15" s="12">
        <v>2</v>
      </c>
      <c r="AO15" s="12">
        <v>2</v>
      </c>
      <c r="AP15" s="12">
        <v>2</v>
      </c>
      <c r="AQ15" s="12">
        <v>2</v>
      </c>
      <c r="AR15" s="12">
        <v>2</v>
      </c>
      <c r="AS15" s="12">
        <v>3</v>
      </c>
      <c r="AT15" s="12">
        <v>1</v>
      </c>
      <c r="AU15" s="72">
        <v>0</v>
      </c>
      <c r="AV15" s="91">
        <v>0</v>
      </c>
      <c r="AW15" s="92">
        <v>0</v>
      </c>
      <c r="AX15" s="89"/>
      <c r="AY15" s="89"/>
      <c r="AZ15" s="89"/>
      <c r="BS15" s="8" t="s">
        <v>553</v>
      </c>
      <c r="BT15" t="s">
        <v>545</v>
      </c>
      <c r="BU15" t="s">
        <v>561</v>
      </c>
      <c r="BV15" t="s">
        <v>309</v>
      </c>
      <c r="BW15" t="s">
        <v>562</v>
      </c>
      <c r="BX15" t="s">
        <v>336</v>
      </c>
      <c r="CB15" s="8" t="s">
        <v>553</v>
      </c>
      <c r="CC15" t="s">
        <v>545</v>
      </c>
      <c r="CD15" t="s">
        <v>561</v>
      </c>
      <c r="CE15" t="s">
        <v>309</v>
      </c>
      <c r="CF15" t="s">
        <v>562</v>
      </c>
      <c r="CG15" t="s">
        <v>336</v>
      </c>
      <c r="CI15" s="17" t="s">
        <v>560</v>
      </c>
      <c r="CJ15" s="9">
        <v>8</v>
      </c>
      <c r="CK15" s="9">
        <v>3</v>
      </c>
      <c r="CL15" s="9">
        <v>7</v>
      </c>
      <c r="CM15" s="9"/>
      <c r="CN15" s="9">
        <v>2</v>
      </c>
      <c r="CO15" s="9">
        <v>21</v>
      </c>
      <c r="CP15" s="9">
        <v>1</v>
      </c>
      <c r="CT15" s="8" t="s">
        <v>553</v>
      </c>
      <c r="CU15" t="s">
        <v>561</v>
      </c>
      <c r="CV15" t="s">
        <v>309</v>
      </c>
      <c r="CW15" t="s">
        <v>581</v>
      </c>
      <c r="CX15" t="s">
        <v>336</v>
      </c>
    </row>
    <row r="16" spans="1:109" x14ac:dyDescent="0.25">
      <c r="A16" t="s">
        <v>858</v>
      </c>
      <c r="B16" t="s">
        <v>859</v>
      </c>
      <c r="C16">
        <v>4</v>
      </c>
      <c r="D16" t="s">
        <v>856</v>
      </c>
      <c r="E16" s="2" t="str">
        <f t="shared" si="0"/>
        <v>X4</v>
      </c>
      <c r="F16" s="12">
        <v>2</v>
      </c>
      <c r="G16" s="12">
        <v>2</v>
      </c>
      <c r="H16" s="12">
        <v>1</v>
      </c>
      <c r="I16" s="12">
        <v>1</v>
      </c>
      <c r="J16" s="12">
        <v>0</v>
      </c>
      <c r="K16" s="12">
        <v>1</v>
      </c>
      <c r="L16" s="12">
        <v>1</v>
      </c>
      <c r="M16" s="12">
        <v>2</v>
      </c>
      <c r="N16" s="12">
        <v>5</v>
      </c>
      <c r="O16" s="12">
        <v>1</v>
      </c>
      <c r="P16" s="12">
        <v>5</v>
      </c>
      <c r="Q16" s="12">
        <v>4</v>
      </c>
      <c r="R16" s="12">
        <v>1</v>
      </c>
      <c r="S16" s="12">
        <v>2</v>
      </c>
      <c r="T16" s="12">
        <v>3</v>
      </c>
      <c r="U16" s="12">
        <v>2</v>
      </c>
      <c r="V16" s="12">
        <v>2</v>
      </c>
      <c r="W16" s="12">
        <v>1</v>
      </c>
      <c r="X16" s="12">
        <v>1</v>
      </c>
      <c r="Y16" s="12">
        <v>1</v>
      </c>
      <c r="Z16" s="12">
        <v>1</v>
      </c>
      <c r="AA16" s="12">
        <v>2</v>
      </c>
      <c r="AB16" s="12">
        <v>1</v>
      </c>
      <c r="AC16" s="12">
        <v>1</v>
      </c>
      <c r="AD16" s="12">
        <v>1</v>
      </c>
      <c r="AE16" s="12">
        <v>1</v>
      </c>
      <c r="AF16" s="12">
        <v>2</v>
      </c>
      <c r="AG16" s="12">
        <v>1</v>
      </c>
      <c r="AH16" s="12">
        <v>1</v>
      </c>
      <c r="AI16" s="12">
        <v>1</v>
      </c>
      <c r="AJ16" s="12">
        <v>2</v>
      </c>
      <c r="AK16" s="12">
        <v>2</v>
      </c>
      <c r="AL16" s="12">
        <v>2</v>
      </c>
      <c r="AM16" s="12">
        <v>2</v>
      </c>
      <c r="AN16" s="12">
        <v>2</v>
      </c>
      <c r="AO16" s="12">
        <v>2</v>
      </c>
      <c r="AP16" s="12">
        <v>1</v>
      </c>
      <c r="AQ16" s="12">
        <v>2</v>
      </c>
      <c r="AR16" s="12">
        <v>3</v>
      </c>
      <c r="AS16" s="12">
        <v>2</v>
      </c>
      <c r="AT16" s="12">
        <v>1</v>
      </c>
      <c r="AU16" s="72">
        <v>0</v>
      </c>
      <c r="AV16" s="91">
        <v>0</v>
      </c>
      <c r="AW16" s="92">
        <v>0</v>
      </c>
      <c r="AX16" s="89"/>
      <c r="AY16" s="89"/>
      <c r="AZ16" s="89"/>
      <c r="BS16" s="11" t="s">
        <v>548</v>
      </c>
      <c r="BT16" s="9">
        <v>1</v>
      </c>
      <c r="BU16" s="9">
        <v>32</v>
      </c>
      <c r="BV16" s="9">
        <v>6</v>
      </c>
      <c r="BW16" s="9">
        <v>8</v>
      </c>
      <c r="BX16" s="9">
        <v>47</v>
      </c>
      <c r="CB16" s="11" t="s">
        <v>548</v>
      </c>
      <c r="CC16" s="9">
        <v>1</v>
      </c>
      <c r="CD16" s="9">
        <v>33</v>
      </c>
      <c r="CE16" s="9">
        <v>8</v>
      </c>
      <c r="CF16" s="9">
        <v>5</v>
      </c>
      <c r="CG16" s="9">
        <v>47</v>
      </c>
      <c r="CI16" s="17" t="s">
        <v>547</v>
      </c>
      <c r="CJ16" s="19">
        <f>+CJ17+CJ18</f>
        <v>12</v>
      </c>
      <c r="CK16" s="19">
        <f t="shared" ref="CK16:CP16" si="4">+CK17+CK18</f>
        <v>6</v>
      </c>
      <c r="CL16" s="19">
        <f t="shared" si="4"/>
        <v>18</v>
      </c>
      <c r="CM16" s="19">
        <f t="shared" si="4"/>
        <v>3</v>
      </c>
      <c r="CN16" s="19">
        <f t="shared" si="4"/>
        <v>1</v>
      </c>
      <c r="CO16" s="19">
        <f t="shared" si="4"/>
        <v>40</v>
      </c>
      <c r="CP16" s="19">
        <f t="shared" si="4"/>
        <v>4</v>
      </c>
      <c r="CT16" s="11" t="s">
        <v>548</v>
      </c>
      <c r="CU16" s="9">
        <v>34</v>
      </c>
      <c r="CV16" s="9">
        <v>1</v>
      </c>
      <c r="CW16" s="9">
        <v>12</v>
      </c>
      <c r="CX16" s="9">
        <v>47</v>
      </c>
    </row>
    <row r="17" spans="1:102" x14ac:dyDescent="0.25">
      <c r="A17" t="s">
        <v>858</v>
      </c>
      <c r="B17" t="s">
        <v>859</v>
      </c>
      <c r="C17">
        <v>5</v>
      </c>
      <c r="D17" t="s">
        <v>856</v>
      </c>
      <c r="E17" s="2" t="str">
        <f t="shared" si="0"/>
        <v>X5</v>
      </c>
      <c r="F17" s="12">
        <v>2</v>
      </c>
      <c r="G17" s="12">
        <v>3</v>
      </c>
      <c r="H17" s="12">
        <v>1</v>
      </c>
      <c r="I17" s="12">
        <v>1</v>
      </c>
      <c r="J17" s="12">
        <v>2</v>
      </c>
      <c r="K17" s="12">
        <v>2</v>
      </c>
      <c r="L17" s="12">
        <v>3</v>
      </c>
      <c r="M17" s="12">
        <v>2</v>
      </c>
      <c r="N17" s="12">
        <v>2</v>
      </c>
      <c r="O17" s="12">
        <v>2</v>
      </c>
      <c r="P17" s="12">
        <v>5</v>
      </c>
      <c r="Q17" s="12">
        <v>4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  <c r="AF17" s="12">
        <v>1</v>
      </c>
      <c r="AG17" s="12">
        <v>1</v>
      </c>
      <c r="AH17" s="12">
        <v>1</v>
      </c>
      <c r="AI17" s="12">
        <v>1</v>
      </c>
      <c r="AJ17" s="12">
        <v>1</v>
      </c>
      <c r="AK17" s="12">
        <v>2</v>
      </c>
      <c r="AL17" s="12">
        <v>2</v>
      </c>
      <c r="AM17" s="12">
        <v>2</v>
      </c>
      <c r="AN17" s="12">
        <v>2</v>
      </c>
      <c r="AO17" s="12">
        <v>2</v>
      </c>
      <c r="AP17" s="12">
        <v>1</v>
      </c>
      <c r="AQ17" s="12">
        <v>2</v>
      </c>
      <c r="AR17" s="12">
        <v>1</v>
      </c>
      <c r="AS17" s="12">
        <v>3</v>
      </c>
      <c r="AT17" s="12">
        <v>1</v>
      </c>
      <c r="AU17" s="72">
        <v>0</v>
      </c>
      <c r="AV17" s="91">
        <v>0</v>
      </c>
      <c r="AW17" s="92">
        <v>1</v>
      </c>
      <c r="AX17" s="89"/>
      <c r="AY17" s="89"/>
      <c r="AZ17" s="89"/>
      <c r="BS17" s="18" t="s">
        <v>550</v>
      </c>
      <c r="BT17" s="9">
        <v>1</v>
      </c>
      <c r="BU17" s="9">
        <v>17</v>
      </c>
      <c r="BV17" s="9">
        <v>1</v>
      </c>
      <c r="BW17" s="9">
        <v>7</v>
      </c>
      <c r="BX17" s="9">
        <v>26</v>
      </c>
      <c r="CB17" s="18" t="s">
        <v>550</v>
      </c>
      <c r="CC17" s="9">
        <v>1</v>
      </c>
      <c r="CD17" s="9">
        <v>20</v>
      </c>
      <c r="CE17" s="9">
        <v>3</v>
      </c>
      <c r="CF17" s="9">
        <v>2</v>
      </c>
      <c r="CG17" s="9">
        <v>26</v>
      </c>
      <c r="CI17" s="17" t="s">
        <v>550</v>
      </c>
      <c r="CJ17" s="9">
        <v>7</v>
      </c>
      <c r="CK17" s="9">
        <v>3</v>
      </c>
      <c r="CL17" s="9">
        <v>9</v>
      </c>
      <c r="CM17" s="9">
        <v>2</v>
      </c>
      <c r="CN17" s="9"/>
      <c r="CO17" s="9">
        <v>23</v>
      </c>
      <c r="CP17" s="9">
        <v>2</v>
      </c>
      <c r="CT17" s="18" t="s">
        <v>550</v>
      </c>
      <c r="CU17" s="9">
        <v>19</v>
      </c>
      <c r="CV17" s="9"/>
      <c r="CW17" s="9">
        <v>7</v>
      </c>
      <c r="CX17" s="9">
        <v>26</v>
      </c>
    </row>
    <row r="18" spans="1:102" x14ac:dyDescent="0.25">
      <c r="A18" t="s">
        <v>858</v>
      </c>
      <c r="B18" t="s">
        <v>859</v>
      </c>
      <c r="C18">
        <v>6</v>
      </c>
      <c r="D18" t="s">
        <v>856</v>
      </c>
      <c r="E18" s="2" t="str">
        <f t="shared" si="0"/>
        <v>X6</v>
      </c>
      <c r="F18" s="12">
        <v>2</v>
      </c>
      <c r="G18" s="12">
        <v>2</v>
      </c>
      <c r="H18" s="12">
        <v>1</v>
      </c>
      <c r="I18" s="12">
        <v>1</v>
      </c>
      <c r="J18" s="12">
        <v>2</v>
      </c>
      <c r="K18" s="12">
        <v>1</v>
      </c>
      <c r="L18" s="12">
        <v>4</v>
      </c>
      <c r="M18" s="12">
        <v>2</v>
      </c>
      <c r="N18" s="12">
        <v>6</v>
      </c>
      <c r="O18" s="12">
        <v>2</v>
      </c>
      <c r="P18" s="12">
        <v>6</v>
      </c>
      <c r="Q18" s="12">
        <v>4</v>
      </c>
      <c r="R18" s="12">
        <v>2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  <c r="AF18" s="12">
        <v>1</v>
      </c>
      <c r="AG18" s="12">
        <v>1</v>
      </c>
      <c r="AH18" s="12">
        <v>1</v>
      </c>
      <c r="AI18" s="12">
        <v>1</v>
      </c>
      <c r="AJ18" s="12">
        <v>1</v>
      </c>
      <c r="AK18" s="12">
        <v>2</v>
      </c>
      <c r="AL18" s="12">
        <v>2</v>
      </c>
      <c r="AM18" s="12">
        <v>2</v>
      </c>
      <c r="AN18" s="12">
        <v>2</v>
      </c>
      <c r="AO18" s="12">
        <v>2</v>
      </c>
      <c r="AP18" s="12">
        <v>3</v>
      </c>
      <c r="AQ18" s="12">
        <v>3</v>
      </c>
      <c r="AR18" s="12">
        <v>1</v>
      </c>
      <c r="AS18" s="12">
        <v>3</v>
      </c>
      <c r="AT18" s="12">
        <v>1</v>
      </c>
      <c r="AU18" s="72">
        <v>0</v>
      </c>
      <c r="AV18" s="91">
        <v>0</v>
      </c>
      <c r="AW18" s="92">
        <v>0</v>
      </c>
      <c r="AX18" s="89"/>
      <c r="AY18" s="89"/>
      <c r="AZ18" s="89"/>
      <c r="BG18" s="8" t="s">
        <v>634</v>
      </c>
      <c r="BH18" s="8" t="s">
        <v>631</v>
      </c>
      <c r="BS18" s="18" t="s">
        <v>560</v>
      </c>
      <c r="BT18" s="9"/>
      <c r="BU18" s="9">
        <v>15</v>
      </c>
      <c r="BV18" s="9">
        <v>5</v>
      </c>
      <c r="BW18" s="9">
        <v>1</v>
      </c>
      <c r="BX18" s="9">
        <v>21</v>
      </c>
      <c r="CB18" s="18" t="s">
        <v>560</v>
      </c>
      <c r="CC18" s="9"/>
      <c r="CD18" s="9">
        <v>13</v>
      </c>
      <c r="CE18" s="9">
        <v>5</v>
      </c>
      <c r="CF18" s="9">
        <v>3</v>
      </c>
      <c r="CG18" s="9">
        <v>21</v>
      </c>
      <c r="CI18" s="17" t="s">
        <v>560</v>
      </c>
      <c r="CJ18" s="9">
        <v>5</v>
      </c>
      <c r="CK18" s="9">
        <v>3</v>
      </c>
      <c r="CL18" s="9">
        <v>9</v>
      </c>
      <c r="CM18" s="9">
        <v>1</v>
      </c>
      <c r="CN18" s="9">
        <v>1</v>
      </c>
      <c r="CO18" s="9">
        <v>17</v>
      </c>
      <c r="CP18" s="9">
        <v>2</v>
      </c>
      <c r="CT18" s="18" t="s">
        <v>560</v>
      </c>
      <c r="CU18" s="9">
        <v>15</v>
      </c>
      <c r="CV18" s="9">
        <v>1</v>
      </c>
      <c r="CW18" s="9">
        <v>5</v>
      </c>
      <c r="CX18" s="9">
        <v>21</v>
      </c>
    </row>
    <row r="19" spans="1:102" x14ac:dyDescent="0.25">
      <c r="A19" t="s">
        <v>858</v>
      </c>
      <c r="B19" t="s">
        <v>859</v>
      </c>
      <c r="C19">
        <v>7</v>
      </c>
      <c r="D19" t="s">
        <v>856</v>
      </c>
      <c r="E19" s="2" t="str">
        <f t="shared" si="0"/>
        <v>X7</v>
      </c>
      <c r="F19" s="12">
        <v>2</v>
      </c>
      <c r="G19" s="12">
        <v>1</v>
      </c>
      <c r="H19" s="12">
        <v>1</v>
      </c>
      <c r="I19" s="12">
        <v>1</v>
      </c>
      <c r="J19" s="12">
        <v>2</v>
      </c>
      <c r="K19" s="12">
        <v>1</v>
      </c>
      <c r="L19" s="12">
        <v>1</v>
      </c>
      <c r="M19" s="12">
        <v>2</v>
      </c>
      <c r="N19" s="12">
        <v>0</v>
      </c>
      <c r="O19" s="12">
        <v>2</v>
      </c>
      <c r="P19" s="12">
        <v>0</v>
      </c>
      <c r="Q19" s="12">
        <v>4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  <c r="AF19" s="12">
        <v>1</v>
      </c>
      <c r="AG19" s="12">
        <v>1</v>
      </c>
      <c r="AH19" s="12">
        <v>1</v>
      </c>
      <c r="AI19" s="12">
        <v>1</v>
      </c>
      <c r="AJ19" s="12">
        <v>1</v>
      </c>
      <c r="AK19" s="12">
        <v>2</v>
      </c>
      <c r="AL19" s="12">
        <v>2</v>
      </c>
      <c r="AM19" s="12">
        <v>2</v>
      </c>
      <c r="AN19" s="12">
        <v>2</v>
      </c>
      <c r="AO19" s="12">
        <v>2</v>
      </c>
      <c r="AP19" s="12">
        <v>3</v>
      </c>
      <c r="AQ19" s="12">
        <v>3</v>
      </c>
      <c r="AR19" s="12">
        <v>1</v>
      </c>
      <c r="AS19" s="12">
        <v>3</v>
      </c>
      <c r="AT19" s="12">
        <v>1</v>
      </c>
      <c r="AU19" s="72">
        <v>0</v>
      </c>
      <c r="AV19" s="91">
        <v>0</v>
      </c>
      <c r="AW19" s="92">
        <v>0</v>
      </c>
      <c r="AX19" s="89"/>
      <c r="AY19" s="89"/>
      <c r="AZ19" s="89"/>
      <c r="BG19" s="8" t="s">
        <v>553</v>
      </c>
      <c r="BH19" t="s">
        <v>577</v>
      </c>
      <c r="BI19" t="s">
        <v>576</v>
      </c>
      <c r="BJ19" t="s">
        <v>575</v>
      </c>
      <c r="BK19" t="s">
        <v>868</v>
      </c>
      <c r="BL19" t="s">
        <v>336</v>
      </c>
      <c r="BS19" s="11" t="s">
        <v>547</v>
      </c>
      <c r="BT19" s="9"/>
      <c r="BU19" s="9">
        <v>21</v>
      </c>
      <c r="BV19" s="9">
        <v>4</v>
      </c>
      <c r="BW19" s="9">
        <v>15</v>
      </c>
      <c r="BX19" s="9">
        <v>40</v>
      </c>
      <c r="CB19" s="11" t="s">
        <v>547</v>
      </c>
      <c r="CC19" s="9"/>
      <c r="CD19" s="9">
        <v>28</v>
      </c>
      <c r="CE19" s="9">
        <v>6</v>
      </c>
      <c r="CF19" s="9">
        <v>6</v>
      </c>
      <c r="CG19" s="9">
        <v>40</v>
      </c>
      <c r="CI19" s="17" t="s">
        <v>654</v>
      </c>
      <c r="CJ19" s="17">
        <f>+CJ13+CJ16</f>
        <v>24</v>
      </c>
      <c r="CK19" s="17">
        <f t="shared" ref="CK19:CP19" si="5">+CK13+CK16</f>
        <v>11</v>
      </c>
      <c r="CL19" s="17">
        <f t="shared" si="5"/>
        <v>36</v>
      </c>
      <c r="CM19" s="17">
        <f t="shared" si="5"/>
        <v>5</v>
      </c>
      <c r="CN19" s="17">
        <f t="shared" si="5"/>
        <v>3</v>
      </c>
      <c r="CO19" s="17">
        <f t="shared" si="5"/>
        <v>87</v>
      </c>
      <c r="CP19" s="17">
        <f t="shared" si="5"/>
        <v>6</v>
      </c>
      <c r="CT19" s="11" t="s">
        <v>547</v>
      </c>
      <c r="CU19" s="9">
        <v>28</v>
      </c>
      <c r="CV19" s="9">
        <v>3</v>
      </c>
      <c r="CW19" s="9">
        <v>9</v>
      </c>
      <c r="CX19" s="9">
        <v>40</v>
      </c>
    </row>
    <row r="20" spans="1:102" x14ac:dyDescent="0.25">
      <c r="A20" t="s">
        <v>858</v>
      </c>
      <c r="B20" t="s">
        <v>859</v>
      </c>
      <c r="C20">
        <v>8</v>
      </c>
      <c r="D20" t="s">
        <v>856</v>
      </c>
      <c r="E20" s="2" t="str">
        <f t="shared" si="0"/>
        <v>X8</v>
      </c>
      <c r="F20" s="12">
        <v>2</v>
      </c>
      <c r="G20" s="12">
        <v>2</v>
      </c>
      <c r="H20" s="12">
        <v>1</v>
      </c>
      <c r="I20" s="12">
        <v>1</v>
      </c>
      <c r="J20" s="12">
        <v>2</v>
      </c>
      <c r="K20" s="12">
        <v>1</v>
      </c>
      <c r="L20" s="12">
        <v>2</v>
      </c>
      <c r="M20" s="12">
        <v>2</v>
      </c>
      <c r="N20" s="12">
        <v>4</v>
      </c>
      <c r="O20" s="12">
        <v>1</v>
      </c>
      <c r="P20" s="12">
        <v>6</v>
      </c>
      <c r="Q20" s="12">
        <v>4</v>
      </c>
      <c r="R20" s="12">
        <v>2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  <c r="AF20" s="12">
        <v>1</v>
      </c>
      <c r="AG20" s="12">
        <v>1</v>
      </c>
      <c r="AH20" s="12">
        <v>1</v>
      </c>
      <c r="AI20" s="12">
        <v>1</v>
      </c>
      <c r="AJ20" s="12">
        <v>1</v>
      </c>
      <c r="AK20" s="12">
        <v>2</v>
      </c>
      <c r="AL20" s="12">
        <v>2</v>
      </c>
      <c r="AM20" s="12">
        <v>2</v>
      </c>
      <c r="AN20" s="12">
        <v>2</v>
      </c>
      <c r="AO20" s="12">
        <v>2</v>
      </c>
      <c r="AP20" s="12">
        <v>3</v>
      </c>
      <c r="AQ20" s="12">
        <v>3</v>
      </c>
      <c r="AR20" s="12">
        <v>1</v>
      </c>
      <c r="AS20" s="12">
        <v>3</v>
      </c>
      <c r="AT20" s="12">
        <v>1</v>
      </c>
      <c r="AU20" s="72">
        <v>0</v>
      </c>
      <c r="AV20" s="72">
        <v>1</v>
      </c>
      <c r="AW20" s="92">
        <v>1</v>
      </c>
      <c r="AX20" s="89"/>
      <c r="AY20" s="89"/>
      <c r="AZ20" s="89"/>
      <c r="BG20" s="11" t="s">
        <v>548</v>
      </c>
      <c r="BH20" s="9">
        <v>2</v>
      </c>
      <c r="BI20" s="9">
        <v>14</v>
      </c>
      <c r="BJ20" s="9">
        <v>30</v>
      </c>
      <c r="BK20" s="9">
        <v>1</v>
      </c>
      <c r="BL20" s="9">
        <v>47</v>
      </c>
      <c r="BS20" s="18" t="s">
        <v>550</v>
      </c>
      <c r="BT20" s="9"/>
      <c r="BU20" s="9">
        <v>12</v>
      </c>
      <c r="BV20" s="9">
        <v>3</v>
      </c>
      <c r="BW20" s="9">
        <v>8</v>
      </c>
      <c r="BX20" s="9">
        <v>23</v>
      </c>
      <c r="CB20" s="18" t="s">
        <v>550</v>
      </c>
      <c r="CC20" s="9"/>
      <c r="CD20" s="9">
        <v>16</v>
      </c>
      <c r="CE20" s="9">
        <v>4</v>
      </c>
      <c r="CF20" s="9">
        <v>3</v>
      </c>
      <c r="CG20" s="9">
        <v>23</v>
      </c>
      <c r="CT20" s="18" t="s">
        <v>550</v>
      </c>
      <c r="CU20" s="9">
        <v>16</v>
      </c>
      <c r="CV20" s="9">
        <v>2</v>
      </c>
      <c r="CW20" s="9">
        <v>5</v>
      </c>
      <c r="CX20" s="9">
        <v>23</v>
      </c>
    </row>
    <row r="21" spans="1:102" x14ac:dyDescent="0.25">
      <c r="A21" t="s">
        <v>858</v>
      </c>
      <c r="B21" t="s">
        <v>859</v>
      </c>
      <c r="C21">
        <v>9</v>
      </c>
      <c r="D21" t="s">
        <v>856</v>
      </c>
      <c r="E21" s="2" t="str">
        <f t="shared" si="0"/>
        <v>X9</v>
      </c>
      <c r="F21" s="12">
        <v>2</v>
      </c>
      <c r="G21" s="12">
        <v>2</v>
      </c>
      <c r="H21" s="12">
        <v>1</v>
      </c>
      <c r="I21" s="12">
        <v>1</v>
      </c>
      <c r="J21" s="12">
        <v>2</v>
      </c>
      <c r="K21" s="12">
        <v>1</v>
      </c>
      <c r="L21" s="12">
        <v>3</v>
      </c>
      <c r="M21" s="12">
        <v>2</v>
      </c>
      <c r="N21" s="12">
        <v>2</v>
      </c>
      <c r="O21" s="12">
        <v>1</v>
      </c>
      <c r="P21" s="12">
        <v>2</v>
      </c>
      <c r="Q21" s="12">
        <v>4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  <c r="AF21" s="12">
        <v>1</v>
      </c>
      <c r="AG21" s="12">
        <v>1</v>
      </c>
      <c r="AH21" s="12">
        <v>1</v>
      </c>
      <c r="AI21" s="12">
        <v>1</v>
      </c>
      <c r="AJ21" s="12">
        <v>1</v>
      </c>
      <c r="AK21" s="12">
        <v>2</v>
      </c>
      <c r="AL21" s="12">
        <v>2</v>
      </c>
      <c r="AM21" s="12">
        <v>2</v>
      </c>
      <c r="AN21" s="12">
        <v>2</v>
      </c>
      <c r="AO21" s="12">
        <v>2</v>
      </c>
      <c r="AP21" s="12">
        <v>3</v>
      </c>
      <c r="AQ21" s="12">
        <v>3</v>
      </c>
      <c r="AR21" s="12">
        <v>1</v>
      </c>
      <c r="AS21" s="12">
        <v>3</v>
      </c>
      <c r="AT21" s="12">
        <v>1</v>
      </c>
      <c r="AU21" s="72">
        <v>0</v>
      </c>
      <c r="AV21" s="91">
        <v>0</v>
      </c>
      <c r="AW21" s="92">
        <v>2</v>
      </c>
      <c r="AX21" s="89"/>
      <c r="AY21" s="89"/>
      <c r="AZ21" s="89"/>
      <c r="BG21" s="18" t="s">
        <v>550</v>
      </c>
      <c r="BH21" s="9">
        <v>1</v>
      </c>
      <c r="BI21" s="9">
        <v>10</v>
      </c>
      <c r="BJ21" s="9">
        <v>15</v>
      </c>
      <c r="BK21" s="9"/>
      <c r="BL21" s="9">
        <v>26</v>
      </c>
      <c r="BS21" s="18" t="s">
        <v>560</v>
      </c>
      <c r="BT21" s="9"/>
      <c r="BU21" s="9">
        <v>9</v>
      </c>
      <c r="BV21" s="9">
        <v>1</v>
      </c>
      <c r="BW21" s="9">
        <v>7</v>
      </c>
      <c r="BX21" s="9">
        <v>17</v>
      </c>
      <c r="CB21" s="18" t="s">
        <v>560</v>
      </c>
      <c r="CC21" s="9"/>
      <c r="CD21" s="9">
        <v>12</v>
      </c>
      <c r="CE21" s="9">
        <v>2</v>
      </c>
      <c r="CF21" s="9">
        <v>3</v>
      </c>
      <c r="CG21" s="9">
        <v>17</v>
      </c>
      <c r="CJ21" s="255" t="s">
        <v>662</v>
      </c>
      <c r="CK21" s="255"/>
      <c r="CL21" s="255"/>
      <c r="CM21" s="255"/>
      <c r="CN21" s="255"/>
      <c r="CO21" s="255"/>
      <c r="CP21" s="255"/>
      <c r="CQ21" s="255"/>
      <c r="CT21" s="18" t="s">
        <v>560</v>
      </c>
      <c r="CU21" s="9">
        <v>12</v>
      </c>
      <c r="CV21" s="9">
        <v>1</v>
      </c>
      <c r="CW21" s="9">
        <v>4</v>
      </c>
      <c r="CX21" s="9">
        <v>17</v>
      </c>
    </row>
    <row r="22" spans="1:102" x14ac:dyDescent="0.25">
      <c r="A22" t="s">
        <v>858</v>
      </c>
      <c r="B22" t="s">
        <v>859</v>
      </c>
      <c r="C22">
        <v>10</v>
      </c>
      <c r="D22" t="s">
        <v>856</v>
      </c>
      <c r="E22" s="2" t="str">
        <f t="shared" si="0"/>
        <v>X10</v>
      </c>
      <c r="F22" s="12">
        <v>2</v>
      </c>
      <c r="G22" s="12">
        <v>2</v>
      </c>
      <c r="H22" s="12">
        <v>1</v>
      </c>
      <c r="I22" s="12">
        <v>1</v>
      </c>
      <c r="J22" s="12">
        <v>2</v>
      </c>
      <c r="K22" s="12">
        <v>1</v>
      </c>
      <c r="L22" s="12">
        <v>2</v>
      </c>
      <c r="M22" s="12">
        <v>2</v>
      </c>
      <c r="N22" s="12">
        <v>0</v>
      </c>
      <c r="O22" s="12">
        <v>2</v>
      </c>
      <c r="P22" s="12">
        <v>4</v>
      </c>
      <c r="Q22" s="12">
        <v>4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  <c r="AF22" s="12">
        <v>1</v>
      </c>
      <c r="AG22" s="12">
        <v>1</v>
      </c>
      <c r="AH22" s="12">
        <v>1</v>
      </c>
      <c r="AI22" s="12">
        <v>1</v>
      </c>
      <c r="AJ22" s="12">
        <v>1</v>
      </c>
      <c r="AK22" s="12">
        <v>2</v>
      </c>
      <c r="AL22" s="12">
        <v>2</v>
      </c>
      <c r="AM22" s="12">
        <v>2</v>
      </c>
      <c r="AN22" s="12">
        <v>2</v>
      </c>
      <c r="AO22" s="12">
        <v>2</v>
      </c>
      <c r="AP22" s="12">
        <v>3</v>
      </c>
      <c r="AQ22" s="12">
        <v>3</v>
      </c>
      <c r="AR22" s="12">
        <v>1</v>
      </c>
      <c r="AS22" s="12">
        <v>3</v>
      </c>
      <c r="AT22" s="12">
        <v>1</v>
      </c>
      <c r="AU22" s="72">
        <v>0</v>
      </c>
      <c r="AV22" s="91">
        <v>0</v>
      </c>
      <c r="AW22" s="92">
        <v>0</v>
      </c>
      <c r="AX22" s="89"/>
      <c r="AY22" s="89"/>
      <c r="AZ22" s="89"/>
      <c r="BG22" s="18" t="s">
        <v>560</v>
      </c>
      <c r="BH22" s="9">
        <v>1</v>
      </c>
      <c r="BI22" s="9">
        <v>4</v>
      </c>
      <c r="BJ22" s="9">
        <v>15</v>
      </c>
      <c r="BK22" s="9">
        <v>1</v>
      </c>
      <c r="BL22" s="9">
        <v>21</v>
      </c>
      <c r="BS22" s="11" t="s">
        <v>336</v>
      </c>
      <c r="BT22" s="9">
        <v>1</v>
      </c>
      <c r="BU22" s="9">
        <v>53</v>
      </c>
      <c r="BV22" s="9">
        <v>10</v>
      </c>
      <c r="BW22" s="9">
        <v>23</v>
      </c>
      <c r="BX22" s="9">
        <v>87</v>
      </c>
      <c r="CB22" s="11" t="s">
        <v>336</v>
      </c>
      <c r="CC22" s="9">
        <v>1</v>
      </c>
      <c r="CD22" s="9">
        <v>61</v>
      </c>
      <c r="CE22" s="9">
        <v>14</v>
      </c>
      <c r="CF22" s="9">
        <v>11</v>
      </c>
      <c r="CG22" s="9">
        <v>87</v>
      </c>
      <c r="CJ22" s="20" t="s">
        <v>653</v>
      </c>
      <c r="CK22" s="20" t="s">
        <v>655</v>
      </c>
      <c r="CL22" s="20" t="s">
        <v>656</v>
      </c>
      <c r="CM22" s="20" t="s">
        <v>657</v>
      </c>
      <c r="CN22" s="20" t="s">
        <v>658</v>
      </c>
      <c r="CO22" s="20" t="s">
        <v>659</v>
      </c>
      <c r="CP22" s="20" t="s">
        <v>660</v>
      </c>
      <c r="CQ22" s="20" t="s">
        <v>661</v>
      </c>
      <c r="CT22" s="11" t="s">
        <v>336</v>
      </c>
      <c r="CU22" s="9">
        <v>62</v>
      </c>
      <c r="CV22" s="9">
        <v>4</v>
      </c>
      <c r="CW22" s="9">
        <v>21</v>
      </c>
      <c r="CX22" s="9">
        <v>87</v>
      </c>
    </row>
    <row r="23" spans="1:102" x14ac:dyDescent="0.25">
      <c r="A23" t="s">
        <v>858</v>
      </c>
      <c r="B23" t="s">
        <v>859</v>
      </c>
      <c r="E23" s="2" t="s">
        <v>120</v>
      </c>
      <c r="F23" s="12">
        <v>9</v>
      </c>
      <c r="G23" s="12">
        <v>9</v>
      </c>
      <c r="H23" s="12">
        <v>9</v>
      </c>
      <c r="I23" s="12">
        <v>9</v>
      </c>
      <c r="J23" s="12">
        <v>9</v>
      </c>
      <c r="K23" s="12">
        <v>9</v>
      </c>
      <c r="L23" s="12">
        <v>9</v>
      </c>
      <c r="M23" s="12">
        <v>9</v>
      </c>
      <c r="N23" s="12">
        <v>9</v>
      </c>
      <c r="O23" s="12">
        <v>9</v>
      </c>
      <c r="P23" s="12">
        <v>9</v>
      </c>
      <c r="Q23" s="12">
        <v>9</v>
      </c>
      <c r="R23" s="12">
        <v>9</v>
      </c>
      <c r="S23" s="12">
        <v>9</v>
      </c>
      <c r="T23" s="12">
        <v>9</v>
      </c>
      <c r="U23" s="12">
        <v>9</v>
      </c>
      <c r="V23" s="12">
        <v>9</v>
      </c>
      <c r="W23" s="12">
        <v>9</v>
      </c>
      <c r="X23" s="12">
        <v>9</v>
      </c>
      <c r="Y23" s="12">
        <v>9</v>
      </c>
      <c r="Z23" s="12">
        <v>9</v>
      </c>
      <c r="AA23" s="12">
        <v>9</v>
      </c>
      <c r="AB23" s="12">
        <v>9</v>
      </c>
      <c r="AC23" s="12">
        <v>9</v>
      </c>
      <c r="AD23" s="12">
        <v>9</v>
      </c>
      <c r="AE23" s="12">
        <v>9</v>
      </c>
      <c r="AF23" s="12">
        <v>9</v>
      </c>
      <c r="AG23" s="12">
        <v>9</v>
      </c>
      <c r="AH23" s="12">
        <v>9</v>
      </c>
      <c r="AI23" s="12">
        <v>9</v>
      </c>
      <c r="AJ23" s="12">
        <v>9</v>
      </c>
      <c r="AK23" s="12">
        <v>9</v>
      </c>
      <c r="AL23" s="12">
        <v>9</v>
      </c>
      <c r="AM23" s="12">
        <v>9</v>
      </c>
      <c r="AN23" s="12">
        <v>9</v>
      </c>
      <c r="AO23" s="12">
        <v>9</v>
      </c>
      <c r="AP23" s="12">
        <v>9</v>
      </c>
      <c r="AQ23" s="12">
        <v>9</v>
      </c>
      <c r="AR23" s="12">
        <v>9</v>
      </c>
      <c r="AS23" s="12">
        <v>9</v>
      </c>
      <c r="AT23" s="12">
        <v>9</v>
      </c>
      <c r="AU23" s="72">
        <v>0</v>
      </c>
      <c r="AV23" s="91">
        <v>0</v>
      </c>
      <c r="AW23" s="92">
        <v>1</v>
      </c>
      <c r="AX23" s="89"/>
      <c r="AY23" s="89"/>
      <c r="AZ23" s="89"/>
      <c r="BG23" s="11" t="s">
        <v>547</v>
      </c>
      <c r="BH23" s="9"/>
      <c r="BI23" s="9">
        <v>4</v>
      </c>
      <c r="BJ23" s="9">
        <v>36</v>
      </c>
      <c r="BK23" s="9"/>
      <c r="BL23" s="9">
        <v>40</v>
      </c>
      <c r="CI23" s="17" t="s">
        <v>550</v>
      </c>
      <c r="CJ23" s="19">
        <f>+CJ4+CJ7</f>
        <v>13</v>
      </c>
      <c r="CK23" s="19">
        <f t="shared" ref="CK23:CQ23" si="6">+CK4+CK7</f>
        <v>15</v>
      </c>
      <c r="CL23" s="19" t="e">
        <f t="shared" si="6"/>
        <v>#VALUE!</v>
      </c>
      <c r="CM23" s="19">
        <f t="shared" si="6"/>
        <v>5</v>
      </c>
      <c r="CN23" s="19">
        <f t="shared" si="6"/>
        <v>14</v>
      </c>
      <c r="CO23" s="19">
        <f t="shared" si="6"/>
        <v>6</v>
      </c>
      <c r="CP23" s="19">
        <f t="shared" si="6"/>
        <v>12</v>
      </c>
      <c r="CQ23" s="19">
        <f t="shared" si="6"/>
        <v>5</v>
      </c>
    </row>
    <row r="24" spans="1:102" x14ac:dyDescent="0.25">
      <c r="A24" t="s">
        <v>858</v>
      </c>
      <c r="B24" t="s">
        <v>860</v>
      </c>
      <c r="C24">
        <v>12</v>
      </c>
      <c r="D24" t="s">
        <v>855</v>
      </c>
      <c r="E24" s="2" t="str">
        <f t="shared" ref="E24:E46" si="7">+CONCATENATE(D24,C24)</f>
        <v>Y12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72">
        <v>0</v>
      </c>
      <c r="AV24" s="91">
        <v>0</v>
      </c>
      <c r="AW24" s="92">
        <v>2</v>
      </c>
      <c r="AX24" s="89"/>
      <c r="AY24" s="89"/>
      <c r="AZ24" s="89"/>
      <c r="BG24" s="18" t="s">
        <v>550</v>
      </c>
      <c r="BH24" s="9"/>
      <c r="BI24" s="9">
        <v>3</v>
      </c>
      <c r="BJ24" s="9">
        <v>20</v>
      </c>
      <c r="BK24" s="9"/>
      <c r="BL24" s="9">
        <v>23</v>
      </c>
      <c r="CI24" s="17" t="s">
        <v>548</v>
      </c>
      <c r="CJ24" s="9">
        <f>+CJ4</f>
        <v>8</v>
      </c>
      <c r="CK24" s="9">
        <f t="shared" ref="CK24:CQ24" si="8">+CK4</f>
        <v>7</v>
      </c>
      <c r="CL24" s="9" t="str">
        <f t="shared" si="8"/>
        <v>Ninguém me ajuda</v>
      </c>
      <c r="CM24" s="9">
        <f t="shared" si="8"/>
        <v>2</v>
      </c>
      <c r="CN24" s="9">
        <f t="shared" si="8"/>
        <v>8</v>
      </c>
      <c r="CO24" s="9">
        <f t="shared" si="8"/>
        <v>2</v>
      </c>
      <c r="CP24" s="9">
        <f t="shared" si="8"/>
        <v>9</v>
      </c>
      <c r="CQ24" s="9">
        <f t="shared" si="8"/>
        <v>3</v>
      </c>
    </row>
    <row r="25" spans="1:102" x14ac:dyDescent="0.25">
      <c r="A25" t="s">
        <v>858</v>
      </c>
      <c r="B25" t="s">
        <v>860</v>
      </c>
      <c r="C25">
        <v>13</v>
      </c>
      <c r="D25" t="s">
        <v>855</v>
      </c>
      <c r="E25" s="2" t="str">
        <f t="shared" si="7"/>
        <v>Y13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72">
        <v>0</v>
      </c>
      <c r="AV25" s="91">
        <v>0</v>
      </c>
      <c r="AW25" s="92">
        <v>2</v>
      </c>
      <c r="AX25" s="89"/>
      <c r="AY25" s="89"/>
      <c r="AZ25" s="89"/>
      <c r="BG25" s="18" t="s">
        <v>560</v>
      </c>
      <c r="BH25" s="9"/>
      <c r="BI25" s="9">
        <v>1</v>
      </c>
      <c r="BJ25" s="9">
        <v>16</v>
      </c>
      <c r="BK25" s="9"/>
      <c r="BL25" s="9">
        <v>17</v>
      </c>
      <c r="CI25" s="17" t="s">
        <v>547</v>
      </c>
      <c r="CJ25" s="9">
        <f>+CJ7</f>
        <v>5</v>
      </c>
      <c r="CK25" s="9">
        <f t="shared" ref="CK25:CQ25" si="9">+CK7</f>
        <v>8</v>
      </c>
      <c r="CL25" s="9">
        <f t="shared" si="9"/>
        <v>2</v>
      </c>
      <c r="CM25" s="9">
        <f t="shared" si="9"/>
        <v>3</v>
      </c>
      <c r="CN25" s="9">
        <f t="shared" si="9"/>
        <v>6</v>
      </c>
      <c r="CO25" s="9">
        <f t="shared" si="9"/>
        <v>4</v>
      </c>
      <c r="CP25" s="9">
        <f t="shared" si="9"/>
        <v>3</v>
      </c>
      <c r="CQ25" s="9">
        <f t="shared" si="9"/>
        <v>2</v>
      </c>
    </row>
    <row r="26" spans="1:102" x14ac:dyDescent="0.25">
      <c r="A26" t="s">
        <v>858</v>
      </c>
      <c r="B26" t="s">
        <v>860</v>
      </c>
      <c r="C26">
        <v>14</v>
      </c>
      <c r="D26" t="s">
        <v>855</v>
      </c>
      <c r="E26" s="2" t="str">
        <f t="shared" si="7"/>
        <v>Y14</v>
      </c>
      <c r="F26" s="12">
        <v>1</v>
      </c>
      <c r="G26" s="12">
        <v>2</v>
      </c>
      <c r="H26" s="12">
        <v>1</v>
      </c>
      <c r="I26" s="12">
        <v>2</v>
      </c>
      <c r="J26" s="12">
        <v>2</v>
      </c>
      <c r="K26" s="12">
        <v>1</v>
      </c>
      <c r="L26" s="12">
        <v>1</v>
      </c>
      <c r="M26" s="12">
        <v>1</v>
      </c>
      <c r="N26" s="12">
        <v>3</v>
      </c>
      <c r="O26" s="12">
        <v>2</v>
      </c>
      <c r="P26" s="12">
        <v>5</v>
      </c>
      <c r="Q26" s="12">
        <v>4</v>
      </c>
      <c r="R26" s="12">
        <v>1</v>
      </c>
      <c r="S26" s="12">
        <v>1</v>
      </c>
      <c r="T26" s="12">
        <v>1</v>
      </c>
      <c r="U26" s="12">
        <v>2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2</v>
      </c>
      <c r="AD26" s="12">
        <v>1</v>
      </c>
      <c r="AE26" s="12">
        <v>1</v>
      </c>
      <c r="AF26" s="12">
        <v>1</v>
      </c>
      <c r="AG26" s="12">
        <v>1</v>
      </c>
      <c r="AH26" s="12">
        <v>1</v>
      </c>
      <c r="AI26" s="12">
        <v>1</v>
      </c>
      <c r="AJ26" s="12">
        <v>1</v>
      </c>
      <c r="AK26" s="12">
        <v>2</v>
      </c>
      <c r="AL26" s="12">
        <v>2</v>
      </c>
      <c r="AM26" s="12">
        <v>2</v>
      </c>
      <c r="AN26" s="12">
        <v>2</v>
      </c>
      <c r="AO26" s="12">
        <v>2</v>
      </c>
      <c r="AP26" s="12">
        <v>3</v>
      </c>
      <c r="AQ26" s="12">
        <v>3</v>
      </c>
      <c r="AR26" s="12">
        <v>1</v>
      </c>
      <c r="AS26" s="12">
        <v>3</v>
      </c>
      <c r="AT26" s="12">
        <v>1</v>
      </c>
      <c r="AU26" s="72">
        <v>0</v>
      </c>
      <c r="AV26" s="91">
        <v>0</v>
      </c>
      <c r="AW26" s="92">
        <v>0</v>
      </c>
      <c r="AX26" s="89"/>
      <c r="AY26" s="89"/>
      <c r="AZ26" s="89"/>
      <c r="BG26" s="11" t="s">
        <v>336</v>
      </c>
      <c r="BH26" s="9">
        <v>2</v>
      </c>
      <c r="BI26" s="9">
        <v>18</v>
      </c>
      <c r="BJ26" s="9">
        <v>66</v>
      </c>
      <c r="BK26" s="9">
        <v>1</v>
      </c>
      <c r="BL26" s="9">
        <v>87</v>
      </c>
      <c r="BS26" s="8" t="s">
        <v>640</v>
      </c>
      <c r="BT26" s="8" t="s">
        <v>631</v>
      </c>
      <c r="CB26" s="8" t="s">
        <v>648</v>
      </c>
      <c r="CC26" s="8" t="s">
        <v>631</v>
      </c>
      <c r="CI26" s="17" t="s">
        <v>560</v>
      </c>
      <c r="CJ26" s="19">
        <f>+CJ5+CJ8</f>
        <v>11</v>
      </c>
      <c r="CK26" s="19">
        <f t="shared" ref="CK26:CQ26" si="10">+CK5+CK8</f>
        <v>8</v>
      </c>
      <c r="CL26" s="19">
        <f t="shared" si="10"/>
        <v>3</v>
      </c>
      <c r="CM26" s="19">
        <f t="shared" si="10"/>
        <v>4</v>
      </c>
      <c r="CN26" s="19">
        <f t="shared" si="10"/>
        <v>18</v>
      </c>
      <c r="CO26" s="19">
        <f t="shared" si="10"/>
        <v>6</v>
      </c>
      <c r="CP26" s="19">
        <f t="shared" si="10"/>
        <v>7</v>
      </c>
      <c r="CQ26" s="19">
        <f t="shared" si="10"/>
        <v>4</v>
      </c>
      <c r="CT26" s="8" t="s">
        <v>673</v>
      </c>
      <c r="CU26" s="8" t="s">
        <v>631</v>
      </c>
    </row>
    <row r="27" spans="1:102" x14ac:dyDescent="0.25">
      <c r="A27" t="s">
        <v>858</v>
      </c>
      <c r="B27" t="s">
        <v>860</v>
      </c>
      <c r="C27">
        <v>15</v>
      </c>
      <c r="D27" t="s">
        <v>855</v>
      </c>
      <c r="E27" s="2" t="str">
        <f t="shared" si="7"/>
        <v>Y15</v>
      </c>
      <c r="F27" s="12">
        <v>1</v>
      </c>
      <c r="G27" s="12">
        <v>2</v>
      </c>
      <c r="H27" s="12">
        <v>1</v>
      </c>
      <c r="I27" s="12">
        <v>2</v>
      </c>
      <c r="J27" s="12">
        <v>2</v>
      </c>
      <c r="K27" s="12">
        <v>1</v>
      </c>
      <c r="L27" s="12">
        <v>2</v>
      </c>
      <c r="M27" s="12">
        <v>2</v>
      </c>
      <c r="N27" s="12">
        <v>5</v>
      </c>
      <c r="O27" s="12">
        <v>2</v>
      </c>
      <c r="P27" s="12">
        <v>6</v>
      </c>
      <c r="Q27" s="12">
        <v>4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2</v>
      </c>
      <c r="AB27" s="12">
        <v>1</v>
      </c>
      <c r="AC27" s="12">
        <v>2</v>
      </c>
      <c r="AD27" s="12">
        <v>1</v>
      </c>
      <c r="AE27" s="12">
        <v>1</v>
      </c>
      <c r="AF27" s="12">
        <v>2</v>
      </c>
      <c r="AG27" s="12">
        <v>1</v>
      </c>
      <c r="AH27" s="12">
        <v>1</v>
      </c>
      <c r="AI27" s="12">
        <v>1</v>
      </c>
      <c r="AJ27" s="12">
        <v>2</v>
      </c>
      <c r="AK27" s="12">
        <v>2</v>
      </c>
      <c r="AL27" s="12">
        <v>2</v>
      </c>
      <c r="AM27" s="12">
        <v>2</v>
      </c>
      <c r="AN27" s="12">
        <v>2</v>
      </c>
      <c r="AO27" s="12">
        <v>2</v>
      </c>
      <c r="AP27" s="12">
        <v>2</v>
      </c>
      <c r="AQ27" s="12">
        <v>2</v>
      </c>
      <c r="AR27" s="12">
        <v>4</v>
      </c>
      <c r="AS27" s="12">
        <v>3</v>
      </c>
      <c r="AT27" s="12">
        <v>1</v>
      </c>
      <c r="AU27" s="72">
        <v>0</v>
      </c>
      <c r="AV27" s="91">
        <v>0</v>
      </c>
      <c r="AW27" s="92">
        <v>0</v>
      </c>
      <c r="AX27" s="89"/>
      <c r="AY27" s="89"/>
      <c r="AZ27" s="89"/>
      <c r="BS27" s="8" t="s">
        <v>553</v>
      </c>
      <c r="BT27" t="s">
        <v>545</v>
      </c>
      <c r="BU27" t="s">
        <v>561</v>
      </c>
      <c r="BV27" t="s">
        <v>309</v>
      </c>
      <c r="BW27" t="s">
        <v>562</v>
      </c>
      <c r="BX27" t="s">
        <v>336</v>
      </c>
      <c r="CB27" s="8" t="s">
        <v>553</v>
      </c>
      <c r="CC27" t="s">
        <v>545</v>
      </c>
      <c r="CD27" t="s">
        <v>561</v>
      </c>
      <c r="CE27" t="s">
        <v>309</v>
      </c>
      <c r="CF27" t="s">
        <v>562</v>
      </c>
      <c r="CG27" t="s">
        <v>336</v>
      </c>
      <c r="CI27" s="17" t="s">
        <v>548</v>
      </c>
      <c r="CJ27" s="9">
        <f>+CJ5</f>
        <v>7</v>
      </c>
      <c r="CK27" s="9">
        <f t="shared" ref="CK27:CQ27" si="11">+CK5</f>
        <v>1</v>
      </c>
      <c r="CL27" s="9">
        <f t="shared" si="11"/>
        <v>2</v>
      </c>
      <c r="CM27" s="9">
        <f t="shared" si="11"/>
        <v>1</v>
      </c>
      <c r="CN27" s="9">
        <f t="shared" si="11"/>
        <v>7</v>
      </c>
      <c r="CO27" s="9">
        <f t="shared" si="11"/>
        <v>4</v>
      </c>
      <c r="CP27" s="9">
        <f t="shared" si="11"/>
        <v>4</v>
      </c>
      <c r="CQ27" s="9">
        <f t="shared" si="11"/>
        <v>1</v>
      </c>
      <c r="CT27" s="8" t="s">
        <v>553</v>
      </c>
      <c r="CU27" t="s">
        <v>561</v>
      </c>
      <c r="CV27" t="s">
        <v>309</v>
      </c>
      <c r="CW27" t="s">
        <v>582</v>
      </c>
      <c r="CX27" t="s">
        <v>336</v>
      </c>
    </row>
    <row r="28" spans="1:102" x14ac:dyDescent="0.25">
      <c r="A28" t="s">
        <v>858</v>
      </c>
      <c r="B28" t="s">
        <v>860</v>
      </c>
      <c r="C28">
        <v>16</v>
      </c>
      <c r="D28" t="s">
        <v>855</v>
      </c>
      <c r="E28" s="2" t="str">
        <f t="shared" si="7"/>
        <v>Y16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72">
        <v>0</v>
      </c>
      <c r="AV28" s="72">
        <v>1</v>
      </c>
      <c r="AW28" s="92">
        <v>1</v>
      </c>
      <c r="AX28" s="89"/>
      <c r="AY28" s="89"/>
      <c r="AZ28" s="89"/>
      <c r="BS28" s="11" t="s">
        <v>548</v>
      </c>
      <c r="BT28" s="9">
        <v>1</v>
      </c>
      <c r="BU28" s="9">
        <v>34</v>
      </c>
      <c r="BV28" s="9">
        <v>5</v>
      </c>
      <c r="BW28" s="9">
        <v>7</v>
      </c>
      <c r="BX28" s="9">
        <v>47</v>
      </c>
      <c r="CB28" s="11" t="s">
        <v>548</v>
      </c>
      <c r="CC28" s="9">
        <v>1</v>
      </c>
      <c r="CD28" s="9">
        <v>23</v>
      </c>
      <c r="CE28" s="9">
        <v>5</v>
      </c>
      <c r="CF28" s="9">
        <v>18</v>
      </c>
      <c r="CG28" s="9">
        <v>47</v>
      </c>
      <c r="CI28" s="17" t="s">
        <v>547</v>
      </c>
      <c r="CJ28" s="9">
        <f>+CJ8</f>
        <v>4</v>
      </c>
      <c r="CK28" s="9">
        <f t="shared" ref="CK28:CQ28" si="12">+CK8</f>
        <v>7</v>
      </c>
      <c r="CL28" s="9">
        <f t="shared" si="12"/>
        <v>1</v>
      </c>
      <c r="CM28" s="9">
        <f t="shared" si="12"/>
        <v>3</v>
      </c>
      <c r="CN28" s="9">
        <f t="shared" si="12"/>
        <v>11</v>
      </c>
      <c r="CO28" s="9">
        <f t="shared" si="12"/>
        <v>2</v>
      </c>
      <c r="CP28" s="9">
        <f t="shared" si="12"/>
        <v>3</v>
      </c>
      <c r="CQ28" s="9">
        <f t="shared" si="12"/>
        <v>3</v>
      </c>
      <c r="CT28" s="11" t="s">
        <v>550</v>
      </c>
      <c r="CU28" s="9">
        <v>45</v>
      </c>
      <c r="CV28" s="9">
        <v>2</v>
      </c>
      <c r="CW28" s="9">
        <v>2</v>
      </c>
      <c r="CX28" s="9">
        <v>49</v>
      </c>
    </row>
    <row r="29" spans="1:102" x14ac:dyDescent="0.25">
      <c r="A29" t="s">
        <v>858</v>
      </c>
      <c r="B29" t="s">
        <v>860</v>
      </c>
      <c r="C29">
        <v>17</v>
      </c>
      <c r="D29" t="s">
        <v>855</v>
      </c>
      <c r="E29" s="2" t="str">
        <f t="shared" si="7"/>
        <v>Y17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72">
        <v>0</v>
      </c>
      <c r="AV29" s="91">
        <v>0</v>
      </c>
      <c r="AW29" s="92">
        <v>2</v>
      </c>
      <c r="AX29" s="89"/>
      <c r="AY29" s="89"/>
      <c r="AZ29" s="89"/>
      <c r="BS29" s="18" t="s">
        <v>550</v>
      </c>
      <c r="BT29" s="9">
        <v>1</v>
      </c>
      <c r="BU29" s="9">
        <v>19</v>
      </c>
      <c r="BV29" s="9">
        <v>1</v>
      </c>
      <c r="BW29" s="9">
        <v>5</v>
      </c>
      <c r="BX29" s="9">
        <v>26</v>
      </c>
      <c r="CB29" s="18" t="s">
        <v>550</v>
      </c>
      <c r="CC29" s="9">
        <v>1</v>
      </c>
      <c r="CD29" s="9">
        <v>12</v>
      </c>
      <c r="CE29" s="9">
        <v>2</v>
      </c>
      <c r="CF29" s="9">
        <v>11</v>
      </c>
      <c r="CG29" s="9">
        <v>26</v>
      </c>
      <c r="CI29" s="17" t="s">
        <v>654</v>
      </c>
      <c r="CJ29" s="17">
        <f>+CJ23+CJ26</f>
        <v>24</v>
      </c>
      <c r="CK29" s="17">
        <f t="shared" ref="CK29:CQ29" si="13">+CK23+CK26</f>
        <v>23</v>
      </c>
      <c r="CL29" s="17" t="e">
        <f t="shared" si="13"/>
        <v>#VALUE!</v>
      </c>
      <c r="CM29" s="17">
        <f t="shared" si="13"/>
        <v>9</v>
      </c>
      <c r="CN29" s="17">
        <f t="shared" si="13"/>
        <v>32</v>
      </c>
      <c r="CO29" s="17">
        <f t="shared" si="13"/>
        <v>12</v>
      </c>
      <c r="CP29" s="17">
        <f t="shared" si="13"/>
        <v>19</v>
      </c>
      <c r="CQ29" s="17">
        <f t="shared" si="13"/>
        <v>9</v>
      </c>
      <c r="CT29" s="18" t="s">
        <v>548</v>
      </c>
      <c r="CU29" s="9">
        <v>25</v>
      </c>
      <c r="CV29" s="9"/>
      <c r="CW29" s="9">
        <v>1</v>
      </c>
      <c r="CX29" s="9">
        <v>26</v>
      </c>
    </row>
    <row r="30" spans="1:102" x14ac:dyDescent="0.25">
      <c r="A30" t="s">
        <v>858</v>
      </c>
      <c r="B30" t="s">
        <v>860</v>
      </c>
      <c r="C30">
        <v>18</v>
      </c>
      <c r="D30" t="s">
        <v>855</v>
      </c>
      <c r="E30" s="2" t="str">
        <f t="shared" si="7"/>
        <v>Y18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72">
        <v>0</v>
      </c>
      <c r="AV30" s="91">
        <v>0</v>
      </c>
      <c r="AW30" s="92">
        <v>0</v>
      </c>
      <c r="AX30" s="89"/>
      <c r="AY30" s="89"/>
      <c r="AZ30" s="89"/>
      <c r="BG30" s="8" t="s">
        <v>637</v>
      </c>
      <c r="BH30" s="8" t="s">
        <v>631</v>
      </c>
      <c r="BS30" s="18" t="s">
        <v>560</v>
      </c>
      <c r="BT30" s="9"/>
      <c r="BU30" s="9">
        <v>15</v>
      </c>
      <c r="BV30" s="9">
        <v>4</v>
      </c>
      <c r="BW30" s="9">
        <v>2</v>
      </c>
      <c r="BX30" s="9">
        <v>21</v>
      </c>
      <c r="CB30" s="18" t="s">
        <v>560</v>
      </c>
      <c r="CC30" s="9"/>
      <c r="CD30" s="9">
        <v>11</v>
      </c>
      <c r="CE30" s="9">
        <v>3</v>
      </c>
      <c r="CF30" s="9">
        <v>7</v>
      </c>
      <c r="CG30" s="9">
        <v>21</v>
      </c>
      <c r="CT30" s="18" t="s">
        <v>547</v>
      </c>
      <c r="CU30" s="9">
        <v>20</v>
      </c>
      <c r="CV30" s="9">
        <v>2</v>
      </c>
      <c r="CW30" s="9">
        <v>1</v>
      </c>
      <c r="CX30" s="9">
        <v>23</v>
      </c>
    </row>
    <row r="31" spans="1:102" x14ac:dyDescent="0.25">
      <c r="A31" t="s">
        <v>858</v>
      </c>
      <c r="B31" t="s">
        <v>860</v>
      </c>
      <c r="C31">
        <v>19</v>
      </c>
      <c r="D31" t="s">
        <v>855</v>
      </c>
      <c r="E31" s="2" t="str">
        <f t="shared" si="7"/>
        <v>Y19</v>
      </c>
      <c r="F31" s="12">
        <v>1</v>
      </c>
      <c r="G31" s="12">
        <v>2</v>
      </c>
      <c r="H31" s="12">
        <v>1</v>
      </c>
      <c r="I31" s="12">
        <v>2</v>
      </c>
      <c r="J31" s="12">
        <v>2</v>
      </c>
      <c r="K31" s="12">
        <v>1</v>
      </c>
      <c r="L31" s="12">
        <v>2</v>
      </c>
      <c r="M31" s="12">
        <v>2</v>
      </c>
      <c r="N31" s="12">
        <v>4</v>
      </c>
      <c r="O31" s="12">
        <v>1</v>
      </c>
      <c r="P31" s="12">
        <v>5</v>
      </c>
      <c r="Q31" s="12">
        <v>4</v>
      </c>
      <c r="R31" s="12">
        <v>1</v>
      </c>
      <c r="S31" s="12">
        <v>1</v>
      </c>
      <c r="T31" s="12">
        <v>1</v>
      </c>
      <c r="U31" s="12">
        <v>2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2</v>
      </c>
      <c r="AD31" s="12">
        <v>1</v>
      </c>
      <c r="AE31" s="12">
        <v>1</v>
      </c>
      <c r="AF31" s="12">
        <v>1</v>
      </c>
      <c r="AG31" s="12">
        <v>1</v>
      </c>
      <c r="AH31" s="12">
        <v>1</v>
      </c>
      <c r="AI31" s="12">
        <v>1</v>
      </c>
      <c r="AJ31" s="12">
        <v>1</v>
      </c>
      <c r="AK31" s="12">
        <v>2</v>
      </c>
      <c r="AL31" s="12">
        <v>2</v>
      </c>
      <c r="AM31" s="12">
        <v>2</v>
      </c>
      <c r="AN31" s="12">
        <v>2</v>
      </c>
      <c r="AO31" s="12">
        <v>2</v>
      </c>
      <c r="AP31" s="12">
        <v>3</v>
      </c>
      <c r="AQ31" s="12">
        <v>3</v>
      </c>
      <c r="AR31" s="12">
        <v>1</v>
      </c>
      <c r="AS31" s="12">
        <v>3</v>
      </c>
      <c r="AT31" s="12">
        <v>1</v>
      </c>
      <c r="AU31" s="72">
        <v>0</v>
      </c>
      <c r="AV31" s="91">
        <v>0</v>
      </c>
      <c r="AW31" s="92">
        <v>0</v>
      </c>
      <c r="AX31" s="89"/>
      <c r="AY31" s="89"/>
      <c r="AZ31" s="89"/>
      <c r="BG31" s="8" t="s">
        <v>553</v>
      </c>
      <c r="BH31" t="s">
        <v>577</v>
      </c>
      <c r="BI31" t="s">
        <v>576</v>
      </c>
      <c r="BJ31" t="s">
        <v>545</v>
      </c>
      <c r="BK31" t="s">
        <v>575</v>
      </c>
      <c r="BL31" t="s">
        <v>579</v>
      </c>
      <c r="BM31" t="s">
        <v>850</v>
      </c>
      <c r="BN31" t="s">
        <v>336</v>
      </c>
      <c r="BS31" s="11" t="s">
        <v>547</v>
      </c>
      <c r="BT31" s="9"/>
      <c r="BU31" s="9">
        <v>32</v>
      </c>
      <c r="BV31" s="9">
        <v>5</v>
      </c>
      <c r="BW31" s="9">
        <v>3</v>
      </c>
      <c r="BX31" s="9">
        <v>40</v>
      </c>
      <c r="CB31" s="11" t="s">
        <v>547</v>
      </c>
      <c r="CC31" s="9"/>
      <c r="CD31" s="9">
        <v>17</v>
      </c>
      <c r="CE31" s="9">
        <v>5</v>
      </c>
      <c r="CF31" s="9">
        <v>18</v>
      </c>
      <c r="CG31" s="9">
        <v>40</v>
      </c>
      <c r="CJ31" s="255" t="s">
        <v>664</v>
      </c>
      <c r="CK31" s="255"/>
      <c r="CL31" s="255"/>
      <c r="CM31" s="255"/>
      <c r="CN31" s="255"/>
      <c r="CO31" s="255"/>
      <c r="CP31" s="255"/>
      <c r="CT31" s="11" t="s">
        <v>560</v>
      </c>
      <c r="CU31" s="9">
        <v>34</v>
      </c>
      <c r="CV31" s="9">
        <v>2</v>
      </c>
      <c r="CW31" s="9">
        <v>2</v>
      </c>
      <c r="CX31" s="9">
        <v>38</v>
      </c>
    </row>
    <row r="32" spans="1:102" x14ac:dyDescent="0.25">
      <c r="A32" t="s">
        <v>858</v>
      </c>
      <c r="B32" t="s">
        <v>860</v>
      </c>
      <c r="C32">
        <v>20</v>
      </c>
      <c r="D32" t="s">
        <v>855</v>
      </c>
      <c r="E32" s="2" t="str">
        <f t="shared" si="7"/>
        <v>Y20</v>
      </c>
      <c r="F32" s="12">
        <v>1</v>
      </c>
      <c r="G32" s="12">
        <v>2</v>
      </c>
      <c r="H32" s="12">
        <v>1</v>
      </c>
      <c r="I32" s="12">
        <v>2</v>
      </c>
      <c r="J32" s="12">
        <v>2</v>
      </c>
      <c r="K32" s="12">
        <v>1</v>
      </c>
      <c r="L32" s="12">
        <v>2</v>
      </c>
      <c r="M32" s="12">
        <v>2</v>
      </c>
      <c r="N32" s="12">
        <v>5</v>
      </c>
      <c r="O32" s="12">
        <v>2</v>
      </c>
      <c r="P32" s="12">
        <v>5</v>
      </c>
      <c r="Q32" s="12">
        <v>4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2</v>
      </c>
      <c r="Z32" s="12">
        <v>1</v>
      </c>
      <c r="AA32" s="12">
        <v>2</v>
      </c>
      <c r="AB32" s="12">
        <v>1</v>
      </c>
      <c r="AC32" s="12">
        <v>1</v>
      </c>
      <c r="AD32" s="12">
        <v>1</v>
      </c>
      <c r="AE32" s="12">
        <v>1</v>
      </c>
      <c r="AF32" s="12">
        <v>1</v>
      </c>
      <c r="AG32" s="12">
        <v>1</v>
      </c>
      <c r="AH32" s="12">
        <v>1</v>
      </c>
      <c r="AI32" s="12">
        <v>1</v>
      </c>
      <c r="AJ32" s="12">
        <v>1</v>
      </c>
      <c r="AK32" s="12">
        <v>2</v>
      </c>
      <c r="AL32" s="12">
        <v>2</v>
      </c>
      <c r="AM32" s="12">
        <v>2</v>
      </c>
      <c r="AN32" s="12">
        <v>2</v>
      </c>
      <c r="AO32" s="12">
        <v>2</v>
      </c>
      <c r="AP32" s="12">
        <v>1</v>
      </c>
      <c r="AQ32" s="12">
        <v>1</v>
      </c>
      <c r="AR32" s="12">
        <v>1</v>
      </c>
      <c r="AS32" s="12">
        <v>3</v>
      </c>
      <c r="AT32" s="12">
        <v>1</v>
      </c>
      <c r="AU32" s="72">
        <v>0</v>
      </c>
      <c r="AV32" s="91">
        <v>0</v>
      </c>
      <c r="AW32" s="92">
        <v>0</v>
      </c>
      <c r="AX32" s="89"/>
      <c r="AY32" s="89"/>
      <c r="AZ32" s="89"/>
      <c r="BG32" s="11" t="s">
        <v>548</v>
      </c>
      <c r="BH32" s="9">
        <v>4</v>
      </c>
      <c r="BI32" s="9">
        <v>14</v>
      </c>
      <c r="BJ32" s="9">
        <v>1</v>
      </c>
      <c r="BK32" s="9">
        <v>26</v>
      </c>
      <c r="BL32" s="9"/>
      <c r="BM32" s="9">
        <v>2</v>
      </c>
      <c r="BN32" s="9">
        <v>47</v>
      </c>
      <c r="BS32" s="18" t="s">
        <v>550</v>
      </c>
      <c r="BT32" s="9"/>
      <c r="BU32" s="9">
        <v>17</v>
      </c>
      <c r="BV32" s="9">
        <v>4</v>
      </c>
      <c r="BW32" s="9">
        <v>2</v>
      </c>
      <c r="BX32" s="9">
        <v>23</v>
      </c>
      <c r="CB32" s="18" t="s">
        <v>550</v>
      </c>
      <c r="CC32" s="9"/>
      <c r="CD32" s="9">
        <v>11</v>
      </c>
      <c r="CE32" s="9">
        <v>3</v>
      </c>
      <c r="CF32" s="9">
        <v>9</v>
      </c>
      <c r="CG32" s="9">
        <v>23</v>
      </c>
      <c r="CJ32" s="20" t="s">
        <v>663</v>
      </c>
      <c r="CK32" s="20" t="s">
        <v>665</v>
      </c>
      <c r="CL32" s="20" t="s">
        <v>666</v>
      </c>
      <c r="CM32" s="20" t="s">
        <v>667</v>
      </c>
      <c r="CN32" s="20" t="s">
        <v>670</v>
      </c>
      <c r="CO32" s="20" t="s">
        <v>669</v>
      </c>
      <c r="CP32" s="20" t="s">
        <v>668</v>
      </c>
      <c r="CT32" s="18" t="s">
        <v>548</v>
      </c>
      <c r="CU32" s="9">
        <v>18</v>
      </c>
      <c r="CV32" s="9">
        <v>1</v>
      </c>
      <c r="CW32" s="9">
        <v>2</v>
      </c>
      <c r="CX32" s="9">
        <v>21</v>
      </c>
    </row>
    <row r="33" spans="1:102" x14ac:dyDescent="0.25">
      <c r="A33" t="s">
        <v>858</v>
      </c>
      <c r="B33" t="s">
        <v>860</v>
      </c>
      <c r="C33">
        <v>21</v>
      </c>
      <c r="D33" t="s">
        <v>855</v>
      </c>
      <c r="E33" s="2" t="str">
        <f t="shared" si="7"/>
        <v>Y21</v>
      </c>
      <c r="F33" s="12">
        <v>1</v>
      </c>
      <c r="G33" s="12">
        <v>2</v>
      </c>
      <c r="H33" s="12">
        <v>1</v>
      </c>
      <c r="I33" s="12">
        <v>2</v>
      </c>
      <c r="J33" s="12">
        <v>1</v>
      </c>
      <c r="K33" s="12">
        <v>1</v>
      </c>
      <c r="L33" s="10">
        <v>2</v>
      </c>
      <c r="M33" s="12">
        <v>2</v>
      </c>
      <c r="N33" s="12">
        <v>5</v>
      </c>
      <c r="O33" s="12">
        <v>2</v>
      </c>
      <c r="P33" s="12">
        <v>6</v>
      </c>
      <c r="Q33" s="12">
        <v>4</v>
      </c>
      <c r="R33" s="12">
        <v>1</v>
      </c>
      <c r="S33" s="12">
        <v>1</v>
      </c>
      <c r="T33" s="12">
        <v>1</v>
      </c>
      <c r="U33" s="12">
        <v>2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2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1</v>
      </c>
      <c r="AK33" s="12">
        <v>2</v>
      </c>
      <c r="AL33" s="12">
        <v>2</v>
      </c>
      <c r="AM33" s="12">
        <v>2</v>
      </c>
      <c r="AN33" s="12">
        <v>2</v>
      </c>
      <c r="AO33" s="12">
        <v>2</v>
      </c>
      <c r="AP33" s="12">
        <v>3</v>
      </c>
      <c r="AQ33" s="12">
        <v>3</v>
      </c>
      <c r="AR33" s="12">
        <v>1</v>
      </c>
      <c r="AS33" s="12">
        <v>3</v>
      </c>
      <c r="AT33" s="12">
        <v>1</v>
      </c>
      <c r="AU33" s="72">
        <v>0</v>
      </c>
      <c r="AV33" s="91">
        <v>0</v>
      </c>
      <c r="AW33" s="92">
        <v>1</v>
      </c>
      <c r="AX33" s="89"/>
      <c r="AY33" s="89"/>
      <c r="AZ33" s="89"/>
      <c r="BG33" s="18" t="s">
        <v>550</v>
      </c>
      <c r="BH33" s="9">
        <v>3</v>
      </c>
      <c r="BI33" s="9">
        <v>8</v>
      </c>
      <c r="BJ33" s="9"/>
      <c r="BK33" s="9">
        <v>13</v>
      </c>
      <c r="BL33" s="9"/>
      <c r="BM33" s="9">
        <v>2</v>
      </c>
      <c r="BN33" s="9">
        <v>26</v>
      </c>
      <c r="BS33" s="18" t="s">
        <v>560</v>
      </c>
      <c r="BT33" s="9"/>
      <c r="BU33" s="9">
        <v>15</v>
      </c>
      <c r="BV33" s="9">
        <v>1</v>
      </c>
      <c r="BW33" s="9">
        <v>1</v>
      </c>
      <c r="BX33" s="9">
        <v>17</v>
      </c>
      <c r="CB33" s="18" t="s">
        <v>560</v>
      </c>
      <c r="CC33" s="9"/>
      <c r="CD33" s="9">
        <v>6</v>
      </c>
      <c r="CE33" s="9">
        <v>2</v>
      </c>
      <c r="CF33" s="9">
        <v>9</v>
      </c>
      <c r="CG33" s="9">
        <v>17</v>
      </c>
      <c r="CI33" s="17" t="s">
        <v>550</v>
      </c>
      <c r="CJ33" s="19">
        <f>+CJ14+CJ17</f>
        <v>11</v>
      </c>
      <c r="CK33" s="19">
        <f t="shared" ref="CK33:CP33" si="14">+CK14+CK17</f>
        <v>5</v>
      </c>
      <c r="CL33" s="19">
        <f t="shared" si="14"/>
        <v>20</v>
      </c>
      <c r="CM33" s="19">
        <f t="shared" si="14"/>
        <v>4</v>
      </c>
      <c r="CN33" s="19">
        <f t="shared" si="14"/>
        <v>0</v>
      </c>
      <c r="CO33" s="19">
        <f t="shared" si="14"/>
        <v>49</v>
      </c>
      <c r="CP33" s="19">
        <f t="shared" si="14"/>
        <v>3</v>
      </c>
      <c r="CT33" s="18" t="s">
        <v>547</v>
      </c>
      <c r="CU33" s="9">
        <v>16</v>
      </c>
      <c r="CV33" s="9">
        <v>1</v>
      </c>
      <c r="CW33" s="9"/>
      <c r="CX33" s="9">
        <v>17</v>
      </c>
    </row>
    <row r="34" spans="1:102" x14ac:dyDescent="0.25">
      <c r="A34" t="s">
        <v>858</v>
      </c>
      <c r="B34" t="s">
        <v>860</v>
      </c>
      <c r="C34">
        <v>22</v>
      </c>
      <c r="D34" t="s">
        <v>855</v>
      </c>
      <c r="E34" s="2" t="str">
        <f t="shared" si="7"/>
        <v>Y22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72">
        <v>0</v>
      </c>
      <c r="AV34" s="91">
        <v>0</v>
      </c>
      <c r="AW34" s="92">
        <v>0</v>
      </c>
      <c r="AX34" s="89"/>
      <c r="AY34" s="89"/>
      <c r="AZ34" s="89"/>
      <c r="BG34" s="18" t="s">
        <v>560</v>
      </c>
      <c r="BH34" s="9">
        <v>1</v>
      </c>
      <c r="BI34" s="9">
        <v>6</v>
      </c>
      <c r="BJ34" s="9">
        <v>1</v>
      </c>
      <c r="BK34" s="9">
        <v>13</v>
      </c>
      <c r="BL34" s="9"/>
      <c r="BM34" s="9"/>
      <c r="BN34" s="9">
        <v>21</v>
      </c>
      <c r="BS34" s="11" t="s">
        <v>336</v>
      </c>
      <c r="BT34" s="9">
        <v>1</v>
      </c>
      <c r="BU34" s="9">
        <v>66</v>
      </c>
      <c r="BV34" s="9">
        <v>10</v>
      </c>
      <c r="BW34" s="9">
        <v>10</v>
      </c>
      <c r="BX34" s="9">
        <v>87</v>
      </c>
      <c r="CB34" s="11" t="s">
        <v>336</v>
      </c>
      <c r="CC34" s="9">
        <v>1</v>
      </c>
      <c r="CD34" s="9">
        <v>40</v>
      </c>
      <c r="CE34" s="9">
        <v>10</v>
      </c>
      <c r="CF34" s="9">
        <v>36</v>
      </c>
      <c r="CG34" s="9">
        <v>87</v>
      </c>
      <c r="CI34" s="17" t="s">
        <v>548</v>
      </c>
      <c r="CJ34" s="9">
        <f>+CJ14</f>
        <v>4</v>
      </c>
      <c r="CK34" s="9">
        <f t="shared" ref="CK34:CP34" si="15">+CK14</f>
        <v>2</v>
      </c>
      <c r="CL34" s="9">
        <f t="shared" si="15"/>
        <v>11</v>
      </c>
      <c r="CM34" s="9">
        <f t="shared" si="15"/>
        <v>2</v>
      </c>
      <c r="CN34" s="9">
        <f t="shared" si="15"/>
        <v>0</v>
      </c>
      <c r="CO34" s="9">
        <f t="shared" si="15"/>
        <v>26</v>
      </c>
      <c r="CP34" s="9">
        <f t="shared" si="15"/>
        <v>1</v>
      </c>
      <c r="CT34" s="11" t="s">
        <v>336</v>
      </c>
      <c r="CU34" s="9">
        <v>79</v>
      </c>
      <c r="CV34" s="9">
        <v>4</v>
      </c>
      <c r="CW34" s="9">
        <v>4</v>
      </c>
      <c r="CX34" s="9">
        <v>87</v>
      </c>
    </row>
    <row r="35" spans="1:102" x14ac:dyDescent="0.25">
      <c r="A35" t="s">
        <v>858</v>
      </c>
      <c r="B35" t="s">
        <v>860</v>
      </c>
      <c r="C35">
        <v>11</v>
      </c>
      <c r="D35" t="s">
        <v>856</v>
      </c>
      <c r="E35" s="2" t="str">
        <f t="shared" si="7"/>
        <v>X11</v>
      </c>
      <c r="F35" s="12">
        <v>2</v>
      </c>
      <c r="G35" s="12">
        <v>2</v>
      </c>
      <c r="H35" s="12">
        <v>1</v>
      </c>
      <c r="I35" s="12">
        <v>2</v>
      </c>
      <c r="J35" s="12">
        <v>2</v>
      </c>
      <c r="K35" s="12">
        <v>1</v>
      </c>
      <c r="L35" s="12">
        <v>1</v>
      </c>
      <c r="M35" s="12">
        <v>2</v>
      </c>
      <c r="N35" s="12">
        <v>6</v>
      </c>
      <c r="O35" s="12">
        <v>2</v>
      </c>
      <c r="P35" s="12">
        <v>7</v>
      </c>
      <c r="Q35" s="12">
        <v>4</v>
      </c>
      <c r="R35" s="12">
        <v>1</v>
      </c>
      <c r="S35" s="12">
        <v>1</v>
      </c>
      <c r="T35" s="12">
        <v>2</v>
      </c>
      <c r="U35" s="12">
        <v>0</v>
      </c>
      <c r="V35" s="12">
        <v>2</v>
      </c>
      <c r="W35" s="12">
        <v>2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2</v>
      </c>
      <c r="AG35" s="12">
        <v>0</v>
      </c>
      <c r="AH35" s="12">
        <v>0</v>
      </c>
      <c r="AI35" s="12">
        <v>0</v>
      </c>
      <c r="AJ35" s="12">
        <v>2</v>
      </c>
      <c r="AK35" s="12">
        <v>2</v>
      </c>
      <c r="AL35" s="12">
        <v>2</v>
      </c>
      <c r="AM35" s="12">
        <v>2</v>
      </c>
      <c r="AN35" s="12">
        <v>2</v>
      </c>
      <c r="AO35" s="12">
        <v>2</v>
      </c>
      <c r="AP35" s="12">
        <v>2</v>
      </c>
      <c r="AQ35" s="12">
        <v>2</v>
      </c>
      <c r="AR35" s="12">
        <v>2</v>
      </c>
      <c r="AS35" s="12">
        <v>3</v>
      </c>
      <c r="AT35" s="12">
        <v>1</v>
      </c>
      <c r="AU35" s="72">
        <v>0</v>
      </c>
      <c r="AV35" s="72">
        <v>1</v>
      </c>
      <c r="AW35" s="92">
        <v>2</v>
      </c>
      <c r="AX35" s="89"/>
      <c r="AY35" s="89"/>
      <c r="AZ35" s="89"/>
      <c r="BG35" s="11" t="s">
        <v>547</v>
      </c>
      <c r="BH35" s="9">
        <v>1</v>
      </c>
      <c r="BI35" s="9">
        <v>10</v>
      </c>
      <c r="BJ35" s="9"/>
      <c r="BK35" s="9">
        <v>21</v>
      </c>
      <c r="BL35" s="9">
        <v>1</v>
      </c>
      <c r="BM35" s="9">
        <v>7</v>
      </c>
      <c r="BN35" s="9">
        <v>40</v>
      </c>
      <c r="CI35" s="17" t="s">
        <v>547</v>
      </c>
      <c r="CJ35" s="9">
        <f>+CJ17</f>
        <v>7</v>
      </c>
      <c r="CK35" s="9">
        <f t="shared" ref="CK35:CP35" si="16">+CK17</f>
        <v>3</v>
      </c>
      <c r="CL35" s="9">
        <f t="shared" si="16"/>
        <v>9</v>
      </c>
      <c r="CM35" s="9">
        <f t="shared" si="16"/>
        <v>2</v>
      </c>
      <c r="CN35" s="9">
        <f t="shared" si="16"/>
        <v>0</v>
      </c>
      <c r="CO35" s="9">
        <f t="shared" si="16"/>
        <v>23</v>
      </c>
      <c r="CP35" s="9">
        <f t="shared" si="16"/>
        <v>2</v>
      </c>
    </row>
    <row r="36" spans="1:102" x14ac:dyDescent="0.25">
      <c r="A36" t="s">
        <v>858</v>
      </c>
      <c r="B36" t="s">
        <v>860</v>
      </c>
      <c r="C36">
        <v>12</v>
      </c>
      <c r="D36" t="s">
        <v>856</v>
      </c>
      <c r="E36" s="2" t="str">
        <f t="shared" si="7"/>
        <v>X12</v>
      </c>
      <c r="F36" s="12">
        <v>2</v>
      </c>
      <c r="G36" s="12">
        <v>2</v>
      </c>
      <c r="H36" s="12">
        <v>1</v>
      </c>
      <c r="I36" s="12">
        <v>2</v>
      </c>
      <c r="J36" s="12">
        <v>2</v>
      </c>
      <c r="K36" s="12">
        <v>1</v>
      </c>
      <c r="L36" s="12">
        <v>2</v>
      </c>
      <c r="M36" s="12">
        <v>2</v>
      </c>
      <c r="N36" s="12">
        <v>4</v>
      </c>
      <c r="O36" s="12">
        <v>2</v>
      </c>
      <c r="P36" s="12">
        <v>4</v>
      </c>
      <c r="Q36" s="12">
        <v>4</v>
      </c>
      <c r="R36" s="12">
        <v>1</v>
      </c>
      <c r="S36" s="12">
        <v>4</v>
      </c>
      <c r="T36" s="12">
        <v>2</v>
      </c>
      <c r="U36" s="12">
        <v>2</v>
      </c>
      <c r="V36" s="12">
        <v>2</v>
      </c>
      <c r="W36" s="12">
        <v>1</v>
      </c>
      <c r="X36" s="12">
        <v>1</v>
      </c>
      <c r="Y36" s="12">
        <v>2</v>
      </c>
      <c r="Z36" s="12">
        <v>1</v>
      </c>
      <c r="AA36" s="12">
        <v>1</v>
      </c>
      <c r="AB36" s="12">
        <v>2</v>
      </c>
      <c r="AC36" s="12">
        <v>1</v>
      </c>
      <c r="AD36" s="12">
        <v>1</v>
      </c>
      <c r="AE36" s="12">
        <v>1</v>
      </c>
      <c r="AF36" s="12">
        <v>2</v>
      </c>
      <c r="AG36" s="12">
        <v>1</v>
      </c>
      <c r="AH36" s="12">
        <v>1</v>
      </c>
      <c r="AI36" s="12">
        <v>1</v>
      </c>
      <c r="AJ36" s="12">
        <v>2</v>
      </c>
      <c r="AK36" s="12">
        <v>2</v>
      </c>
      <c r="AL36" s="12">
        <v>2</v>
      </c>
      <c r="AM36" s="12">
        <v>2</v>
      </c>
      <c r="AN36" s="12">
        <v>2</v>
      </c>
      <c r="AO36" s="12">
        <v>2</v>
      </c>
      <c r="AP36" s="12">
        <v>2</v>
      </c>
      <c r="AQ36" s="12">
        <v>2</v>
      </c>
      <c r="AR36" s="12">
        <v>4</v>
      </c>
      <c r="AS36" s="12">
        <v>3</v>
      </c>
      <c r="AT36" s="12">
        <v>4</v>
      </c>
      <c r="AU36" s="72">
        <v>0</v>
      </c>
      <c r="AV36" s="91">
        <v>0</v>
      </c>
      <c r="AW36" s="92">
        <v>0</v>
      </c>
      <c r="AX36" s="89"/>
      <c r="AY36" s="89"/>
      <c r="AZ36" s="89"/>
      <c r="BG36" s="18" t="s">
        <v>550</v>
      </c>
      <c r="BH36" s="9"/>
      <c r="BI36" s="9">
        <v>6</v>
      </c>
      <c r="BJ36" s="9"/>
      <c r="BK36" s="9">
        <v>14</v>
      </c>
      <c r="BL36" s="9"/>
      <c r="BM36" s="9">
        <v>3</v>
      </c>
      <c r="BN36" s="9">
        <v>23</v>
      </c>
      <c r="CI36" s="17" t="s">
        <v>560</v>
      </c>
      <c r="CJ36" s="19">
        <f>+CJ15+CJ18</f>
        <v>13</v>
      </c>
      <c r="CK36" s="19">
        <f t="shared" ref="CK36:CP36" si="17">+CK15+CK18</f>
        <v>6</v>
      </c>
      <c r="CL36" s="19">
        <f t="shared" si="17"/>
        <v>16</v>
      </c>
      <c r="CM36" s="19">
        <f t="shared" si="17"/>
        <v>1</v>
      </c>
      <c r="CN36" s="19">
        <f t="shared" si="17"/>
        <v>3</v>
      </c>
      <c r="CO36" s="19">
        <f t="shared" si="17"/>
        <v>38</v>
      </c>
      <c r="CP36" s="19">
        <f t="shared" si="17"/>
        <v>3</v>
      </c>
    </row>
    <row r="37" spans="1:102" x14ac:dyDescent="0.25">
      <c r="A37" t="s">
        <v>858</v>
      </c>
      <c r="B37" t="s">
        <v>860</v>
      </c>
      <c r="C37">
        <v>13</v>
      </c>
      <c r="D37" t="s">
        <v>856</v>
      </c>
      <c r="E37" s="2" t="str">
        <f t="shared" si="7"/>
        <v>X13</v>
      </c>
      <c r="F37" s="12">
        <v>2</v>
      </c>
      <c r="G37" s="12">
        <v>2</v>
      </c>
      <c r="H37" s="12">
        <v>1</v>
      </c>
      <c r="I37" s="12">
        <v>0</v>
      </c>
      <c r="J37" s="12">
        <v>2</v>
      </c>
      <c r="K37" s="12">
        <v>1</v>
      </c>
      <c r="L37" s="12">
        <v>2</v>
      </c>
      <c r="M37" s="12">
        <v>2</v>
      </c>
      <c r="N37" s="12">
        <v>3</v>
      </c>
      <c r="O37" s="12">
        <v>2</v>
      </c>
      <c r="P37" s="12">
        <v>6</v>
      </c>
      <c r="Q37" s="12">
        <v>4</v>
      </c>
      <c r="R37" s="12">
        <v>1</v>
      </c>
      <c r="S37" s="12">
        <v>1</v>
      </c>
      <c r="T37" s="12">
        <v>2</v>
      </c>
      <c r="U37" s="12">
        <v>2</v>
      </c>
      <c r="V37" s="12">
        <v>1</v>
      </c>
      <c r="W37" s="12">
        <v>1</v>
      </c>
      <c r="X37" s="12">
        <v>1</v>
      </c>
      <c r="Y37" s="12">
        <v>1</v>
      </c>
      <c r="Z37" s="12">
        <v>1</v>
      </c>
      <c r="AA37" s="12">
        <v>1</v>
      </c>
      <c r="AB37" s="12">
        <v>1</v>
      </c>
      <c r="AC37" s="12">
        <v>1</v>
      </c>
      <c r="AD37" s="12">
        <v>1</v>
      </c>
      <c r="AE37" s="12">
        <v>1</v>
      </c>
      <c r="AF37" s="12">
        <v>1</v>
      </c>
      <c r="AG37" s="12">
        <v>1</v>
      </c>
      <c r="AH37" s="12">
        <v>1</v>
      </c>
      <c r="AI37" s="12">
        <v>1</v>
      </c>
      <c r="AJ37" s="12">
        <v>1</v>
      </c>
      <c r="AK37" s="12">
        <v>2</v>
      </c>
      <c r="AL37" s="12">
        <v>2</v>
      </c>
      <c r="AM37" s="12">
        <v>2</v>
      </c>
      <c r="AN37" s="12">
        <v>2</v>
      </c>
      <c r="AO37" s="12">
        <v>2</v>
      </c>
      <c r="AP37" s="12">
        <v>3</v>
      </c>
      <c r="AQ37" s="12">
        <v>3</v>
      </c>
      <c r="AR37" s="12">
        <v>1</v>
      </c>
      <c r="AS37" s="12">
        <v>3</v>
      </c>
      <c r="AT37" s="12">
        <v>1</v>
      </c>
      <c r="AU37" s="72">
        <v>0</v>
      </c>
      <c r="AV37" s="72">
        <v>1</v>
      </c>
      <c r="AW37" s="92">
        <v>2</v>
      </c>
      <c r="AX37" s="89"/>
      <c r="AY37" s="89"/>
      <c r="AZ37" s="89"/>
      <c r="BG37" s="18" t="s">
        <v>560</v>
      </c>
      <c r="BH37" s="9">
        <v>1</v>
      </c>
      <c r="BI37" s="9">
        <v>4</v>
      </c>
      <c r="BJ37" s="9"/>
      <c r="BK37" s="9">
        <v>7</v>
      </c>
      <c r="BL37" s="9">
        <v>1</v>
      </c>
      <c r="BM37" s="9">
        <v>4</v>
      </c>
      <c r="BN37" s="9">
        <v>17</v>
      </c>
      <c r="CI37" s="17" t="s">
        <v>548</v>
      </c>
      <c r="CJ37" s="9">
        <f>+CJ15</f>
        <v>8</v>
      </c>
      <c r="CK37" s="9">
        <f t="shared" ref="CK37:CP37" si="18">+CK15</f>
        <v>3</v>
      </c>
      <c r="CL37" s="9">
        <f t="shared" si="18"/>
        <v>7</v>
      </c>
      <c r="CM37" s="9">
        <f t="shared" si="18"/>
        <v>0</v>
      </c>
      <c r="CN37" s="9">
        <f t="shared" si="18"/>
        <v>2</v>
      </c>
      <c r="CO37" s="9">
        <f t="shared" si="18"/>
        <v>21</v>
      </c>
      <c r="CP37" s="9">
        <f t="shared" si="18"/>
        <v>1</v>
      </c>
    </row>
    <row r="38" spans="1:102" x14ac:dyDescent="0.25">
      <c r="A38" t="s">
        <v>858</v>
      </c>
      <c r="B38" t="s">
        <v>860</v>
      </c>
      <c r="C38">
        <v>14</v>
      </c>
      <c r="D38" t="s">
        <v>856</v>
      </c>
      <c r="E38" s="2" t="str">
        <f t="shared" si="7"/>
        <v>X14</v>
      </c>
      <c r="F38" s="12">
        <v>2</v>
      </c>
      <c r="G38" s="12">
        <v>2</v>
      </c>
      <c r="H38" s="12">
        <v>1</v>
      </c>
      <c r="I38" s="12">
        <v>2</v>
      </c>
      <c r="J38" s="12">
        <v>2</v>
      </c>
      <c r="K38" s="12">
        <v>1</v>
      </c>
      <c r="L38" s="12">
        <v>3</v>
      </c>
      <c r="M38" s="12">
        <v>9</v>
      </c>
      <c r="N38" s="12">
        <v>9</v>
      </c>
      <c r="O38" s="12">
        <v>1</v>
      </c>
      <c r="P38" s="12">
        <v>3</v>
      </c>
      <c r="Q38" s="12">
        <v>4</v>
      </c>
      <c r="R38" s="12">
        <v>1</v>
      </c>
      <c r="S38" s="12">
        <v>1</v>
      </c>
      <c r="T38" s="12">
        <v>2</v>
      </c>
      <c r="U38" s="12">
        <v>1</v>
      </c>
      <c r="V38" s="12">
        <v>1</v>
      </c>
      <c r="W38" s="12">
        <v>2</v>
      </c>
      <c r="X38" s="12">
        <v>1</v>
      </c>
      <c r="Y38" s="12">
        <v>2</v>
      </c>
      <c r="Z38" s="12">
        <v>1</v>
      </c>
      <c r="AA38" s="12">
        <v>2</v>
      </c>
      <c r="AB38" s="12">
        <v>1</v>
      </c>
      <c r="AC38" s="12">
        <v>1</v>
      </c>
      <c r="AD38" s="12">
        <v>1</v>
      </c>
      <c r="AE38" s="12">
        <v>1</v>
      </c>
      <c r="AF38" s="12">
        <v>2</v>
      </c>
      <c r="AG38" s="12">
        <v>1</v>
      </c>
      <c r="AH38" s="12">
        <v>1</v>
      </c>
      <c r="AI38" s="12">
        <v>1</v>
      </c>
      <c r="AJ38" s="12">
        <v>2</v>
      </c>
      <c r="AK38" s="12">
        <v>2</v>
      </c>
      <c r="AL38" s="12">
        <v>2</v>
      </c>
      <c r="AM38" s="12">
        <v>2</v>
      </c>
      <c r="AN38" s="12">
        <v>2</v>
      </c>
      <c r="AO38" s="12">
        <v>2</v>
      </c>
      <c r="AP38" s="12">
        <v>2</v>
      </c>
      <c r="AQ38" s="12">
        <v>2</v>
      </c>
      <c r="AR38" s="12">
        <v>5</v>
      </c>
      <c r="AS38" s="12">
        <v>3</v>
      </c>
      <c r="AT38" s="12">
        <v>1</v>
      </c>
      <c r="AU38" s="72">
        <v>0</v>
      </c>
      <c r="AV38" s="91">
        <v>0</v>
      </c>
      <c r="AW38" s="92">
        <v>0</v>
      </c>
      <c r="AX38" s="89"/>
      <c r="AY38" s="89"/>
      <c r="AZ38" s="89"/>
      <c r="BG38" s="11" t="s">
        <v>336</v>
      </c>
      <c r="BH38" s="9">
        <v>5</v>
      </c>
      <c r="BI38" s="9">
        <v>24</v>
      </c>
      <c r="BJ38" s="9">
        <v>1</v>
      </c>
      <c r="BK38" s="9">
        <v>47</v>
      </c>
      <c r="BL38" s="9">
        <v>1</v>
      </c>
      <c r="BM38" s="9">
        <v>9</v>
      </c>
      <c r="BN38" s="9">
        <v>87</v>
      </c>
      <c r="CI38" s="17" t="s">
        <v>547</v>
      </c>
      <c r="CJ38" s="9">
        <f>+CJ8</f>
        <v>4</v>
      </c>
      <c r="CK38" s="9">
        <f t="shared" ref="CK38:CP38" si="19">+CK8</f>
        <v>7</v>
      </c>
      <c r="CL38" s="9">
        <f t="shared" si="19"/>
        <v>1</v>
      </c>
      <c r="CM38" s="9">
        <f t="shared" si="19"/>
        <v>3</v>
      </c>
      <c r="CN38" s="9">
        <f t="shared" si="19"/>
        <v>11</v>
      </c>
      <c r="CO38" s="9">
        <f t="shared" si="19"/>
        <v>2</v>
      </c>
      <c r="CP38" s="9">
        <f t="shared" si="19"/>
        <v>3</v>
      </c>
    </row>
    <row r="39" spans="1:102" x14ac:dyDescent="0.25">
      <c r="A39" t="s">
        <v>858</v>
      </c>
      <c r="B39" t="s">
        <v>860</v>
      </c>
      <c r="C39">
        <v>15</v>
      </c>
      <c r="D39" t="s">
        <v>856</v>
      </c>
      <c r="E39" s="2" t="str">
        <f t="shared" si="7"/>
        <v>X15</v>
      </c>
      <c r="F39" s="12">
        <v>2</v>
      </c>
      <c r="G39" s="12">
        <v>2</v>
      </c>
      <c r="H39" s="12">
        <v>1</v>
      </c>
      <c r="I39" s="12">
        <v>2</v>
      </c>
      <c r="J39" s="12">
        <v>2</v>
      </c>
      <c r="K39" s="12">
        <v>1</v>
      </c>
      <c r="L39" s="12">
        <v>1</v>
      </c>
      <c r="M39" s="12">
        <v>2</v>
      </c>
      <c r="N39" s="12">
        <v>6</v>
      </c>
      <c r="O39" s="12">
        <v>2</v>
      </c>
      <c r="P39" s="12">
        <v>6</v>
      </c>
      <c r="Q39" s="12">
        <v>4</v>
      </c>
      <c r="R39" s="12">
        <v>1</v>
      </c>
      <c r="S39" s="12">
        <v>1</v>
      </c>
      <c r="T39" s="12">
        <v>1</v>
      </c>
      <c r="U39" s="12">
        <v>2</v>
      </c>
      <c r="V39" s="12">
        <v>9</v>
      </c>
      <c r="W39" s="12">
        <v>9</v>
      </c>
      <c r="X39" s="12">
        <v>9</v>
      </c>
      <c r="Y39" s="12">
        <v>9</v>
      </c>
      <c r="Z39" s="12">
        <v>9</v>
      </c>
      <c r="AA39" s="12">
        <v>9</v>
      </c>
      <c r="AB39" s="12">
        <v>9</v>
      </c>
      <c r="AC39" s="12">
        <v>2</v>
      </c>
      <c r="AD39" s="12">
        <v>9</v>
      </c>
      <c r="AE39" s="12">
        <v>9</v>
      </c>
      <c r="AF39" s="12">
        <v>9</v>
      </c>
      <c r="AG39" s="12">
        <v>9</v>
      </c>
      <c r="AH39" s="12">
        <v>9</v>
      </c>
      <c r="AI39" s="12">
        <v>9</v>
      </c>
      <c r="AJ39" s="12">
        <v>1</v>
      </c>
      <c r="AK39" s="12">
        <v>2</v>
      </c>
      <c r="AL39" s="12">
        <v>2</v>
      </c>
      <c r="AM39" s="12">
        <v>2</v>
      </c>
      <c r="AN39" s="12">
        <v>2</v>
      </c>
      <c r="AO39" s="12">
        <v>2</v>
      </c>
      <c r="AP39" s="12">
        <v>3</v>
      </c>
      <c r="AQ39" s="12">
        <v>3</v>
      </c>
      <c r="AR39" s="12">
        <v>1</v>
      </c>
      <c r="AS39" s="12">
        <v>2</v>
      </c>
      <c r="AT39" s="12">
        <v>1</v>
      </c>
      <c r="AU39" s="72">
        <v>0</v>
      </c>
      <c r="AV39" s="72">
        <v>1</v>
      </c>
      <c r="AW39" s="92">
        <v>1</v>
      </c>
      <c r="AX39" s="89"/>
      <c r="AY39" s="89"/>
      <c r="AZ39" s="89"/>
      <c r="BS39" s="8" t="s">
        <v>641</v>
      </c>
      <c r="BT39" s="8" t="s">
        <v>631</v>
      </c>
      <c r="CB39" s="8" t="s">
        <v>649</v>
      </c>
      <c r="CC39" s="8" t="s">
        <v>631</v>
      </c>
      <c r="CI39" s="17" t="s">
        <v>654</v>
      </c>
      <c r="CJ39" s="17">
        <f>+CJ33+CJ36</f>
        <v>24</v>
      </c>
      <c r="CK39" s="17">
        <f t="shared" ref="CK39:CP39" si="20">+CK33+CK36</f>
        <v>11</v>
      </c>
      <c r="CL39" s="17">
        <f t="shared" si="20"/>
        <v>36</v>
      </c>
      <c r="CM39" s="17">
        <f t="shared" si="20"/>
        <v>5</v>
      </c>
      <c r="CN39" s="17">
        <f t="shared" si="20"/>
        <v>3</v>
      </c>
      <c r="CO39" s="17">
        <f t="shared" si="20"/>
        <v>87</v>
      </c>
      <c r="CP39" s="17">
        <f t="shared" si="20"/>
        <v>6</v>
      </c>
      <c r="CT39" s="8" t="s">
        <v>674</v>
      </c>
      <c r="CU39" s="8" t="s">
        <v>631</v>
      </c>
    </row>
    <row r="40" spans="1:102" x14ac:dyDescent="0.25">
      <c r="A40" t="s">
        <v>858</v>
      </c>
      <c r="B40" t="s">
        <v>860</v>
      </c>
      <c r="C40">
        <v>16</v>
      </c>
      <c r="D40" t="s">
        <v>856</v>
      </c>
      <c r="E40" s="2" t="str">
        <f t="shared" si="7"/>
        <v>X16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72">
        <v>0</v>
      </c>
      <c r="AV40" s="91">
        <v>0</v>
      </c>
      <c r="AW40" s="92">
        <v>2</v>
      </c>
      <c r="AX40" s="89"/>
      <c r="AY40" s="89"/>
      <c r="AZ40" s="89"/>
      <c r="BS40" s="8" t="s">
        <v>553</v>
      </c>
      <c r="BT40" t="s">
        <v>545</v>
      </c>
      <c r="BU40" t="s">
        <v>561</v>
      </c>
      <c r="BV40" t="s">
        <v>309</v>
      </c>
      <c r="BW40" t="s">
        <v>562</v>
      </c>
      <c r="BX40" t="s">
        <v>336</v>
      </c>
      <c r="CB40" s="8" t="s">
        <v>553</v>
      </c>
      <c r="CC40" t="s">
        <v>545</v>
      </c>
      <c r="CD40" t="s">
        <v>561</v>
      </c>
      <c r="CE40" t="s">
        <v>309</v>
      </c>
      <c r="CF40" t="s">
        <v>562</v>
      </c>
      <c r="CG40" t="s">
        <v>336</v>
      </c>
      <c r="CT40" s="8" t="s">
        <v>553</v>
      </c>
      <c r="CU40" t="s">
        <v>583</v>
      </c>
      <c r="CV40" t="s">
        <v>561</v>
      </c>
      <c r="CW40" t="s">
        <v>309</v>
      </c>
      <c r="CX40" t="s">
        <v>336</v>
      </c>
    </row>
    <row r="41" spans="1:102" x14ac:dyDescent="0.25">
      <c r="A41" t="s">
        <v>858</v>
      </c>
      <c r="B41" t="s">
        <v>860</v>
      </c>
      <c r="C41">
        <v>17</v>
      </c>
      <c r="D41" t="s">
        <v>856</v>
      </c>
      <c r="E41" s="2" t="str">
        <f t="shared" si="7"/>
        <v>X17</v>
      </c>
      <c r="F41" s="12">
        <v>2</v>
      </c>
      <c r="G41" s="12">
        <v>2</v>
      </c>
      <c r="H41" s="12">
        <v>1</v>
      </c>
      <c r="I41" s="12">
        <v>2</v>
      </c>
      <c r="J41" s="12">
        <v>2</v>
      </c>
      <c r="K41" s="12">
        <v>1</v>
      </c>
      <c r="L41" s="12">
        <v>2</v>
      </c>
      <c r="M41" s="12">
        <v>2</v>
      </c>
      <c r="N41" s="12">
        <v>4</v>
      </c>
      <c r="O41" s="12">
        <v>1</v>
      </c>
      <c r="P41" s="12">
        <v>5</v>
      </c>
      <c r="Q41" s="12">
        <v>4</v>
      </c>
      <c r="R41" s="12">
        <v>2</v>
      </c>
      <c r="S41" s="12">
        <v>2</v>
      </c>
      <c r="T41" s="12">
        <v>1</v>
      </c>
      <c r="U41" s="12">
        <v>2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2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1</v>
      </c>
      <c r="AK41" s="12">
        <v>2</v>
      </c>
      <c r="AL41" s="12">
        <v>2</v>
      </c>
      <c r="AM41" s="12">
        <v>2</v>
      </c>
      <c r="AN41" s="12">
        <v>2</v>
      </c>
      <c r="AO41" s="12">
        <v>2</v>
      </c>
      <c r="AP41" s="12">
        <v>3</v>
      </c>
      <c r="AQ41" s="12">
        <v>3</v>
      </c>
      <c r="AR41" s="12">
        <v>1</v>
      </c>
      <c r="AS41" s="12">
        <v>3</v>
      </c>
      <c r="AT41" s="12">
        <v>1</v>
      </c>
      <c r="AU41" s="72">
        <v>0</v>
      </c>
      <c r="AV41" s="91">
        <v>0</v>
      </c>
      <c r="AW41" s="92">
        <v>0</v>
      </c>
      <c r="AX41" s="89"/>
      <c r="AY41" s="89"/>
      <c r="AZ41" s="89"/>
      <c r="BS41" s="11" t="s">
        <v>548</v>
      </c>
      <c r="BT41" s="9">
        <v>1</v>
      </c>
      <c r="BU41" s="9">
        <v>36</v>
      </c>
      <c r="BV41" s="9">
        <v>7</v>
      </c>
      <c r="BW41" s="9">
        <v>3</v>
      </c>
      <c r="BX41" s="9">
        <v>47</v>
      </c>
      <c r="CB41" s="11" t="s">
        <v>548</v>
      </c>
      <c r="CC41" s="9">
        <v>1</v>
      </c>
      <c r="CD41" s="9">
        <v>35</v>
      </c>
      <c r="CE41" s="9">
        <v>9</v>
      </c>
      <c r="CF41" s="9">
        <v>2</v>
      </c>
      <c r="CG41" s="9">
        <v>47</v>
      </c>
      <c r="CT41" s="11" t="s">
        <v>548</v>
      </c>
      <c r="CU41" s="9">
        <v>5</v>
      </c>
      <c r="CV41" s="9">
        <v>41</v>
      </c>
      <c r="CW41" s="9">
        <v>1</v>
      </c>
      <c r="CX41" s="9">
        <v>47</v>
      </c>
    </row>
    <row r="42" spans="1:102" x14ac:dyDescent="0.25">
      <c r="A42" t="s">
        <v>858</v>
      </c>
      <c r="B42" t="s">
        <v>860</v>
      </c>
      <c r="C42">
        <v>18</v>
      </c>
      <c r="D42" t="s">
        <v>856</v>
      </c>
      <c r="E42" s="2" t="str">
        <f t="shared" si="7"/>
        <v>X18</v>
      </c>
      <c r="F42" s="12">
        <v>2</v>
      </c>
      <c r="G42" s="12">
        <v>2</v>
      </c>
      <c r="H42" s="12">
        <v>1</v>
      </c>
      <c r="I42" s="12">
        <v>2</v>
      </c>
      <c r="J42" s="12">
        <v>2</v>
      </c>
      <c r="K42" s="12">
        <v>1</v>
      </c>
      <c r="L42" s="12">
        <v>2</v>
      </c>
      <c r="M42" s="12">
        <v>2</v>
      </c>
      <c r="N42" s="12">
        <v>4</v>
      </c>
      <c r="O42" s="12">
        <v>1</v>
      </c>
      <c r="P42" s="12">
        <v>3</v>
      </c>
      <c r="Q42" s="12">
        <v>4</v>
      </c>
      <c r="R42" s="12">
        <v>1</v>
      </c>
      <c r="S42" s="12">
        <v>2</v>
      </c>
      <c r="T42" s="12">
        <v>3</v>
      </c>
      <c r="U42" s="12">
        <v>1</v>
      </c>
      <c r="V42" s="12">
        <v>2</v>
      </c>
      <c r="W42" s="12">
        <v>1</v>
      </c>
      <c r="X42" s="12">
        <v>1</v>
      </c>
      <c r="Y42" s="12">
        <v>2</v>
      </c>
      <c r="Z42" s="12">
        <v>1</v>
      </c>
      <c r="AA42" s="12">
        <v>2</v>
      </c>
      <c r="AB42" s="12">
        <v>1</v>
      </c>
      <c r="AC42" s="12">
        <v>1</v>
      </c>
      <c r="AD42" s="12">
        <v>1</v>
      </c>
      <c r="AE42" s="12">
        <v>1</v>
      </c>
      <c r="AF42" s="12">
        <v>2</v>
      </c>
      <c r="AG42" s="12">
        <v>1</v>
      </c>
      <c r="AH42" s="12">
        <v>1</v>
      </c>
      <c r="AI42" s="12">
        <v>1</v>
      </c>
      <c r="AJ42" s="12">
        <v>2</v>
      </c>
      <c r="AK42" s="12">
        <v>2</v>
      </c>
      <c r="AL42" s="12">
        <v>2</v>
      </c>
      <c r="AM42" s="12">
        <v>4</v>
      </c>
      <c r="AN42" s="12">
        <v>2</v>
      </c>
      <c r="AO42" s="12">
        <v>2</v>
      </c>
      <c r="AP42" s="12">
        <v>2</v>
      </c>
      <c r="AQ42" s="12">
        <v>2</v>
      </c>
      <c r="AR42" s="12">
        <v>2</v>
      </c>
      <c r="AS42" s="12">
        <v>2</v>
      </c>
      <c r="AT42" s="12">
        <v>2</v>
      </c>
      <c r="AU42" s="72">
        <v>0</v>
      </c>
      <c r="AV42" s="91">
        <v>0</v>
      </c>
      <c r="AW42" s="92">
        <v>0</v>
      </c>
      <c r="AX42" s="89"/>
      <c r="AY42" s="89"/>
      <c r="AZ42" s="89"/>
      <c r="BG42" s="8" t="s">
        <v>678</v>
      </c>
      <c r="BH42" s="8" t="s">
        <v>631</v>
      </c>
      <c r="BS42" s="18" t="s">
        <v>550</v>
      </c>
      <c r="BT42" s="9">
        <v>1</v>
      </c>
      <c r="BU42" s="9">
        <v>21</v>
      </c>
      <c r="BV42" s="9">
        <v>2</v>
      </c>
      <c r="BW42" s="9">
        <v>2</v>
      </c>
      <c r="BX42" s="9">
        <v>26</v>
      </c>
      <c r="CB42" s="18" t="s">
        <v>550</v>
      </c>
      <c r="CC42" s="9">
        <v>1</v>
      </c>
      <c r="CD42" s="9">
        <v>20</v>
      </c>
      <c r="CE42" s="9">
        <v>3</v>
      </c>
      <c r="CF42" s="9">
        <v>2</v>
      </c>
      <c r="CG42" s="9">
        <v>26</v>
      </c>
      <c r="CJ42" s="255" t="s">
        <v>677</v>
      </c>
      <c r="CK42" s="255"/>
      <c r="CL42" s="255"/>
      <c r="CM42" s="255"/>
      <c r="CN42" s="255"/>
      <c r="CO42" s="255"/>
      <c r="CT42" s="18" t="s">
        <v>550</v>
      </c>
      <c r="CU42" s="9">
        <v>3</v>
      </c>
      <c r="CV42" s="9">
        <v>23</v>
      </c>
      <c r="CW42" s="9"/>
      <c r="CX42" s="9">
        <v>26</v>
      </c>
    </row>
    <row r="43" spans="1:102" x14ac:dyDescent="0.25">
      <c r="A43" t="s">
        <v>858</v>
      </c>
      <c r="B43" t="s">
        <v>860</v>
      </c>
      <c r="C43">
        <v>19</v>
      </c>
      <c r="D43" t="s">
        <v>856</v>
      </c>
      <c r="E43" s="2" t="str">
        <f t="shared" si="7"/>
        <v>X19</v>
      </c>
      <c r="F43" s="12">
        <v>2</v>
      </c>
      <c r="G43" s="12">
        <v>2</v>
      </c>
      <c r="H43" s="12">
        <v>1</v>
      </c>
      <c r="I43" s="12">
        <v>2</v>
      </c>
      <c r="J43" s="12">
        <v>0</v>
      </c>
      <c r="K43" s="12">
        <v>1</v>
      </c>
      <c r="L43" s="12">
        <v>1</v>
      </c>
      <c r="M43" s="12">
        <v>2</v>
      </c>
      <c r="N43" s="12">
        <v>3</v>
      </c>
      <c r="O43" s="12">
        <v>1</v>
      </c>
      <c r="P43" s="12">
        <v>3</v>
      </c>
      <c r="Q43" s="12">
        <v>4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2</v>
      </c>
      <c r="AD43" s="12">
        <v>1</v>
      </c>
      <c r="AE43" s="12">
        <v>1</v>
      </c>
      <c r="AF43" s="12">
        <v>1</v>
      </c>
      <c r="AG43" s="12">
        <v>1</v>
      </c>
      <c r="AH43" s="12">
        <v>1</v>
      </c>
      <c r="AI43" s="12">
        <v>1</v>
      </c>
      <c r="AJ43" s="12">
        <v>1</v>
      </c>
      <c r="AK43" s="12">
        <v>2</v>
      </c>
      <c r="AL43" s="12">
        <v>2</v>
      </c>
      <c r="AM43" s="12">
        <v>2</v>
      </c>
      <c r="AN43" s="12">
        <v>2</v>
      </c>
      <c r="AO43" s="12">
        <v>2</v>
      </c>
      <c r="AP43" s="12">
        <v>3</v>
      </c>
      <c r="AQ43" s="12">
        <v>2</v>
      </c>
      <c r="AR43" s="12">
        <v>1</v>
      </c>
      <c r="AS43" s="12">
        <v>3</v>
      </c>
      <c r="AT43" s="12">
        <v>1</v>
      </c>
      <c r="AU43" s="72">
        <v>0</v>
      </c>
      <c r="AV43" s="91">
        <v>0</v>
      </c>
      <c r="AW43" s="92">
        <v>0</v>
      </c>
      <c r="AX43" s="89"/>
      <c r="AY43" s="89"/>
      <c r="AZ43" s="89"/>
      <c r="BG43" s="8" t="s">
        <v>553</v>
      </c>
      <c r="BH43" t="s">
        <v>548</v>
      </c>
      <c r="BI43" t="s">
        <v>547</v>
      </c>
      <c r="BJ43" t="s">
        <v>336</v>
      </c>
      <c r="BS43" s="18" t="s">
        <v>560</v>
      </c>
      <c r="BT43" s="9"/>
      <c r="BU43" s="9">
        <v>15</v>
      </c>
      <c r="BV43" s="9">
        <v>5</v>
      </c>
      <c r="BW43" s="9">
        <v>1</v>
      </c>
      <c r="BX43" s="9">
        <v>21</v>
      </c>
      <c r="CB43" s="18" t="s">
        <v>560</v>
      </c>
      <c r="CC43" s="9"/>
      <c r="CD43" s="9">
        <v>15</v>
      </c>
      <c r="CE43" s="9">
        <v>6</v>
      </c>
      <c r="CF43" s="9"/>
      <c r="CG43" s="9">
        <v>21</v>
      </c>
      <c r="CJ43" s="21" t="s">
        <v>580</v>
      </c>
      <c r="CK43" s="21" t="s">
        <v>581</v>
      </c>
      <c r="CL43" s="21" t="s">
        <v>582</v>
      </c>
      <c r="CM43" s="21" t="s">
        <v>583</v>
      </c>
      <c r="CN43" s="21" t="s">
        <v>584</v>
      </c>
      <c r="CO43" s="21" t="s">
        <v>585</v>
      </c>
      <c r="CT43" s="18" t="s">
        <v>560</v>
      </c>
      <c r="CU43" s="9">
        <v>2</v>
      </c>
      <c r="CV43" s="9">
        <v>18</v>
      </c>
      <c r="CW43" s="9">
        <v>1</v>
      </c>
      <c r="CX43" s="9">
        <v>21</v>
      </c>
    </row>
    <row r="44" spans="1:102" x14ac:dyDescent="0.25">
      <c r="A44" t="s">
        <v>858</v>
      </c>
      <c r="B44" t="s">
        <v>860</v>
      </c>
      <c r="C44">
        <v>20</v>
      </c>
      <c r="D44" t="s">
        <v>856</v>
      </c>
      <c r="E44" s="2" t="str">
        <f t="shared" si="7"/>
        <v>X20</v>
      </c>
      <c r="F44" s="12">
        <v>2</v>
      </c>
      <c r="G44" s="12">
        <v>2</v>
      </c>
      <c r="H44" s="12">
        <v>1</v>
      </c>
      <c r="I44" s="12">
        <v>2</v>
      </c>
      <c r="J44" s="12">
        <v>2</v>
      </c>
      <c r="K44" s="12">
        <v>1</v>
      </c>
      <c r="L44" s="12">
        <v>1</v>
      </c>
      <c r="M44" s="12">
        <v>2</v>
      </c>
      <c r="N44" s="12">
        <v>4</v>
      </c>
      <c r="O44" s="12">
        <v>2</v>
      </c>
      <c r="P44" s="12">
        <v>5</v>
      </c>
      <c r="Q44" s="12">
        <v>4</v>
      </c>
      <c r="R44" s="12">
        <v>1</v>
      </c>
      <c r="S44" s="12">
        <v>1</v>
      </c>
      <c r="T44" s="12">
        <v>2</v>
      </c>
      <c r="U44" s="12">
        <v>1</v>
      </c>
      <c r="V44" s="12">
        <v>2</v>
      </c>
      <c r="W44" s="12">
        <v>1</v>
      </c>
      <c r="X44" s="12">
        <v>1</v>
      </c>
      <c r="Y44" s="12">
        <v>2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  <c r="AF44" s="12">
        <v>2</v>
      </c>
      <c r="AG44" s="12">
        <v>1</v>
      </c>
      <c r="AH44" s="12">
        <v>1</v>
      </c>
      <c r="AI44" s="12">
        <v>1</v>
      </c>
      <c r="AJ44" s="12">
        <v>2</v>
      </c>
      <c r="AK44" s="12">
        <v>2</v>
      </c>
      <c r="AL44" s="12">
        <v>2</v>
      </c>
      <c r="AM44" s="12">
        <v>2</v>
      </c>
      <c r="AN44" s="12">
        <v>2</v>
      </c>
      <c r="AO44" s="12">
        <v>2</v>
      </c>
      <c r="AP44" s="12">
        <v>2</v>
      </c>
      <c r="AQ44" s="12">
        <v>2</v>
      </c>
      <c r="AR44" s="12">
        <v>4</v>
      </c>
      <c r="AS44" s="12">
        <v>3</v>
      </c>
      <c r="AT44" s="12">
        <v>1</v>
      </c>
      <c r="AU44" s="72">
        <v>0</v>
      </c>
      <c r="AV44" s="91">
        <v>0</v>
      </c>
      <c r="AW44" s="92">
        <v>0</v>
      </c>
      <c r="AX44" s="89"/>
      <c r="AY44" s="89"/>
      <c r="AZ44" s="89"/>
      <c r="BG44" s="11" t="s">
        <v>563</v>
      </c>
      <c r="BH44" s="9">
        <v>4</v>
      </c>
      <c r="BI44" s="9">
        <v>7</v>
      </c>
      <c r="BJ44" s="9">
        <v>11</v>
      </c>
      <c r="BS44" s="11" t="s">
        <v>547</v>
      </c>
      <c r="BT44" s="9"/>
      <c r="BU44" s="9">
        <v>29</v>
      </c>
      <c r="BV44" s="9">
        <v>5</v>
      </c>
      <c r="BW44" s="9">
        <v>6</v>
      </c>
      <c r="BX44" s="9">
        <v>40</v>
      </c>
      <c r="CB44" s="11" t="s">
        <v>547</v>
      </c>
      <c r="CC44" s="9"/>
      <c r="CD44" s="9">
        <v>31</v>
      </c>
      <c r="CE44" s="9">
        <v>6</v>
      </c>
      <c r="CF44" s="9">
        <v>3</v>
      </c>
      <c r="CG44" s="9">
        <v>40</v>
      </c>
      <c r="CI44" s="17" t="s">
        <v>548</v>
      </c>
      <c r="CJ44" s="19">
        <f>+CJ45+CJ46</f>
        <v>26</v>
      </c>
      <c r="CK44" s="19">
        <f t="shared" ref="CK44:CO44" si="21">+CK45+CK46</f>
        <v>12</v>
      </c>
      <c r="CL44" s="19">
        <f t="shared" si="21"/>
        <v>2</v>
      </c>
      <c r="CM44" s="19">
        <f t="shared" si="21"/>
        <v>5</v>
      </c>
      <c r="CN44" s="19">
        <f t="shared" si="21"/>
        <v>1</v>
      </c>
      <c r="CO44" s="19">
        <f t="shared" si="21"/>
        <v>3</v>
      </c>
      <c r="CT44" s="11" t="s">
        <v>547</v>
      </c>
      <c r="CU44" s="9">
        <v>7</v>
      </c>
      <c r="CV44" s="9">
        <v>30</v>
      </c>
      <c r="CW44" s="9">
        <v>3</v>
      </c>
      <c r="CX44" s="9">
        <v>40</v>
      </c>
    </row>
    <row r="45" spans="1:102" x14ac:dyDescent="0.25">
      <c r="A45" t="s">
        <v>858</v>
      </c>
      <c r="B45" t="s">
        <v>860</v>
      </c>
      <c r="C45">
        <v>21</v>
      </c>
      <c r="D45" t="s">
        <v>856</v>
      </c>
      <c r="E45" s="2" t="str">
        <f t="shared" si="7"/>
        <v>X21</v>
      </c>
      <c r="F45" s="12">
        <v>2</v>
      </c>
      <c r="G45" s="12">
        <v>2</v>
      </c>
      <c r="H45" s="12">
        <v>1</v>
      </c>
      <c r="I45" s="12">
        <v>2</v>
      </c>
      <c r="J45" s="12">
        <v>2</v>
      </c>
      <c r="K45" s="12">
        <v>1</v>
      </c>
      <c r="L45" s="12">
        <v>2</v>
      </c>
      <c r="M45" s="12">
        <v>2</v>
      </c>
      <c r="N45" s="12">
        <v>6</v>
      </c>
      <c r="O45" s="12">
        <v>2</v>
      </c>
      <c r="P45" s="12">
        <v>6</v>
      </c>
      <c r="Q45" s="12">
        <v>4</v>
      </c>
      <c r="R45" s="12">
        <v>1</v>
      </c>
      <c r="S45" s="12">
        <v>2</v>
      </c>
      <c r="T45" s="12">
        <v>4</v>
      </c>
      <c r="U45" s="12">
        <v>1</v>
      </c>
      <c r="V45" s="12">
        <v>2</v>
      </c>
      <c r="W45" s="12">
        <v>1</v>
      </c>
      <c r="X45" s="12">
        <v>2</v>
      </c>
      <c r="Y45" s="12">
        <v>2</v>
      </c>
      <c r="Z45" s="12">
        <v>1</v>
      </c>
      <c r="AA45" s="12">
        <v>2</v>
      </c>
      <c r="AB45" s="12">
        <v>1</v>
      </c>
      <c r="AC45" s="12">
        <v>9</v>
      </c>
      <c r="AD45" s="12">
        <v>1</v>
      </c>
      <c r="AE45" s="12">
        <v>1</v>
      </c>
      <c r="AF45" s="12">
        <v>2</v>
      </c>
      <c r="AG45" s="12">
        <v>1</v>
      </c>
      <c r="AH45" s="12">
        <v>1</v>
      </c>
      <c r="AI45" s="12">
        <v>9</v>
      </c>
      <c r="AJ45" s="12">
        <v>2</v>
      </c>
      <c r="AK45" s="12">
        <v>2</v>
      </c>
      <c r="AL45" s="12">
        <v>2</v>
      </c>
      <c r="AM45" s="12">
        <v>4</v>
      </c>
      <c r="AN45" s="12">
        <v>2</v>
      </c>
      <c r="AO45" s="12">
        <v>2</v>
      </c>
      <c r="AP45" s="12">
        <v>2</v>
      </c>
      <c r="AQ45" s="12">
        <v>2</v>
      </c>
      <c r="AR45" s="12">
        <v>4</v>
      </c>
      <c r="AS45" s="12">
        <v>3</v>
      </c>
      <c r="AT45" s="12">
        <v>1</v>
      </c>
      <c r="AU45" s="72">
        <v>0</v>
      </c>
      <c r="AV45" s="91">
        <v>0</v>
      </c>
      <c r="AW45" s="92">
        <v>1</v>
      </c>
      <c r="AX45" s="89"/>
      <c r="AY45" s="89"/>
      <c r="AZ45" s="89"/>
      <c r="BG45" s="11" t="s">
        <v>564</v>
      </c>
      <c r="BH45" s="9"/>
      <c r="BI45" s="9">
        <v>1</v>
      </c>
      <c r="BJ45" s="9">
        <v>1</v>
      </c>
      <c r="BS45" s="18" t="s">
        <v>550</v>
      </c>
      <c r="BT45" s="9"/>
      <c r="BU45" s="9">
        <v>16</v>
      </c>
      <c r="BV45" s="9">
        <v>4</v>
      </c>
      <c r="BW45" s="9">
        <v>3</v>
      </c>
      <c r="BX45" s="9">
        <v>23</v>
      </c>
      <c r="CB45" s="18" t="s">
        <v>550</v>
      </c>
      <c r="CC45" s="9"/>
      <c r="CD45" s="9">
        <v>17</v>
      </c>
      <c r="CE45" s="9">
        <v>4</v>
      </c>
      <c r="CF45" s="9">
        <v>2</v>
      </c>
      <c r="CG45" s="9">
        <v>23</v>
      </c>
      <c r="CI45" s="17" t="s">
        <v>550</v>
      </c>
      <c r="CJ45" s="9">
        <v>14</v>
      </c>
      <c r="CK45" s="9">
        <v>7</v>
      </c>
      <c r="CL45" s="9">
        <v>1</v>
      </c>
      <c r="CM45" s="9">
        <v>3</v>
      </c>
      <c r="CN45" s="9"/>
      <c r="CO45" s="9">
        <v>1</v>
      </c>
      <c r="CT45" s="18" t="s">
        <v>550</v>
      </c>
      <c r="CU45" s="9">
        <v>2</v>
      </c>
      <c r="CV45" s="9">
        <v>19</v>
      </c>
      <c r="CW45" s="9">
        <v>2</v>
      </c>
      <c r="CX45" s="9">
        <v>23</v>
      </c>
    </row>
    <row r="46" spans="1:102" x14ac:dyDescent="0.25">
      <c r="A46" t="s">
        <v>858</v>
      </c>
      <c r="B46" t="s">
        <v>860</v>
      </c>
      <c r="C46">
        <v>22</v>
      </c>
      <c r="D46" t="s">
        <v>856</v>
      </c>
      <c r="E46" s="2" t="str">
        <f t="shared" si="7"/>
        <v>X22</v>
      </c>
      <c r="F46" s="12">
        <v>2</v>
      </c>
      <c r="G46" s="12">
        <v>2</v>
      </c>
      <c r="H46" s="12">
        <v>1</v>
      </c>
      <c r="I46" s="12">
        <v>2</v>
      </c>
      <c r="J46" s="12">
        <v>1</v>
      </c>
      <c r="K46" s="12">
        <v>1</v>
      </c>
      <c r="L46" s="12">
        <v>2</v>
      </c>
      <c r="M46" s="12">
        <v>2</v>
      </c>
      <c r="N46" s="12">
        <v>5</v>
      </c>
      <c r="O46" s="12">
        <v>2</v>
      </c>
      <c r="P46" s="12">
        <v>5</v>
      </c>
      <c r="Q46" s="12">
        <v>4</v>
      </c>
      <c r="R46" s="12">
        <v>1</v>
      </c>
      <c r="S46" s="12">
        <v>2</v>
      </c>
      <c r="T46" s="12">
        <v>2</v>
      </c>
      <c r="U46" s="12">
        <v>1</v>
      </c>
      <c r="V46" s="12">
        <v>1</v>
      </c>
      <c r="W46" s="12">
        <v>1</v>
      </c>
      <c r="X46" s="12">
        <v>1</v>
      </c>
      <c r="Y46" s="12">
        <v>2</v>
      </c>
      <c r="Z46" s="12">
        <v>1</v>
      </c>
      <c r="AA46" s="12">
        <v>2</v>
      </c>
      <c r="AB46" s="12">
        <v>1</v>
      </c>
      <c r="AC46" s="12">
        <v>1</v>
      </c>
      <c r="AD46" s="12">
        <v>1</v>
      </c>
      <c r="AE46" s="12">
        <v>1</v>
      </c>
      <c r="AF46" s="12">
        <v>2</v>
      </c>
      <c r="AG46" s="12">
        <v>1</v>
      </c>
      <c r="AH46" s="12">
        <v>1</v>
      </c>
      <c r="AI46" s="12">
        <v>1</v>
      </c>
      <c r="AJ46" s="12">
        <v>2</v>
      </c>
      <c r="AK46" s="12">
        <v>2</v>
      </c>
      <c r="AL46" s="12">
        <v>2</v>
      </c>
      <c r="AM46" s="12">
        <v>4</v>
      </c>
      <c r="AN46" s="12">
        <v>2</v>
      </c>
      <c r="AO46" s="12">
        <v>2</v>
      </c>
      <c r="AP46" s="12">
        <v>2</v>
      </c>
      <c r="AQ46" s="12">
        <v>2</v>
      </c>
      <c r="AR46" s="12">
        <v>2</v>
      </c>
      <c r="AS46" s="12">
        <v>3</v>
      </c>
      <c r="AT46" s="12">
        <v>1</v>
      </c>
      <c r="AU46" s="72">
        <v>0</v>
      </c>
      <c r="AV46" s="91">
        <v>0</v>
      </c>
      <c r="AW46" s="92">
        <v>0</v>
      </c>
      <c r="AX46" s="89"/>
      <c r="AY46" s="89"/>
      <c r="AZ46" s="89"/>
      <c r="BG46" s="11" t="s">
        <v>561</v>
      </c>
      <c r="BH46" s="9">
        <v>43</v>
      </c>
      <c r="BI46" s="9">
        <v>32</v>
      </c>
      <c r="BJ46" s="9">
        <v>75</v>
      </c>
      <c r="BS46" s="18" t="s">
        <v>560</v>
      </c>
      <c r="BT46" s="9"/>
      <c r="BU46" s="9">
        <v>13</v>
      </c>
      <c r="BV46" s="9">
        <v>1</v>
      </c>
      <c r="BW46" s="9">
        <v>3</v>
      </c>
      <c r="BX46" s="9">
        <v>17</v>
      </c>
      <c r="CB46" s="18" t="s">
        <v>560</v>
      </c>
      <c r="CC46" s="9"/>
      <c r="CD46" s="9">
        <v>14</v>
      </c>
      <c r="CE46" s="9">
        <v>2</v>
      </c>
      <c r="CF46" s="9">
        <v>1</v>
      </c>
      <c r="CG46" s="9">
        <v>17</v>
      </c>
      <c r="CI46" s="17" t="s">
        <v>560</v>
      </c>
      <c r="CJ46" s="9">
        <v>12</v>
      </c>
      <c r="CK46" s="9">
        <v>5</v>
      </c>
      <c r="CL46" s="9">
        <v>1</v>
      </c>
      <c r="CM46" s="9">
        <v>2</v>
      </c>
      <c r="CN46" s="9">
        <v>1</v>
      </c>
      <c r="CO46" s="9">
        <v>2</v>
      </c>
      <c r="CT46" s="18" t="s">
        <v>560</v>
      </c>
      <c r="CU46" s="9">
        <v>5</v>
      </c>
      <c r="CV46" s="9">
        <v>11</v>
      </c>
      <c r="CW46" s="9">
        <v>1</v>
      </c>
      <c r="CX46" s="9">
        <v>17</v>
      </c>
    </row>
    <row r="47" spans="1:102" x14ac:dyDescent="0.25">
      <c r="A47" t="s">
        <v>858</v>
      </c>
      <c r="B47" t="s">
        <v>860</v>
      </c>
      <c r="E47" s="2" t="s">
        <v>121</v>
      </c>
      <c r="F47" s="12">
        <v>9</v>
      </c>
      <c r="G47" s="12">
        <v>9</v>
      </c>
      <c r="H47" s="12">
        <v>9</v>
      </c>
      <c r="I47" s="12">
        <v>9</v>
      </c>
      <c r="J47" s="12">
        <v>9</v>
      </c>
      <c r="K47" s="12">
        <v>9</v>
      </c>
      <c r="L47" s="12">
        <v>9</v>
      </c>
      <c r="M47" s="12">
        <v>9</v>
      </c>
      <c r="N47" s="12">
        <v>9</v>
      </c>
      <c r="O47" s="12">
        <v>9</v>
      </c>
      <c r="P47" s="12">
        <v>9</v>
      </c>
      <c r="Q47" s="12">
        <v>9</v>
      </c>
      <c r="R47" s="12">
        <v>9</v>
      </c>
      <c r="S47" s="12">
        <v>9</v>
      </c>
      <c r="T47" s="12">
        <v>9</v>
      </c>
      <c r="U47" s="12">
        <v>9</v>
      </c>
      <c r="V47" s="12">
        <v>9</v>
      </c>
      <c r="W47" s="12">
        <v>9</v>
      </c>
      <c r="X47" s="12">
        <v>9</v>
      </c>
      <c r="Y47" s="12">
        <v>9</v>
      </c>
      <c r="Z47" s="12">
        <v>9</v>
      </c>
      <c r="AA47" s="12">
        <v>9</v>
      </c>
      <c r="AB47" s="12">
        <v>9</v>
      </c>
      <c r="AC47" s="12">
        <v>9</v>
      </c>
      <c r="AD47" s="12">
        <v>9</v>
      </c>
      <c r="AE47" s="12">
        <v>9</v>
      </c>
      <c r="AF47" s="12">
        <v>9</v>
      </c>
      <c r="AG47" s="12">
        <v>9</v>
      </c>
      <c r="AH47" s="12">
        <v>9</v>
      </c>
      <c r="AI47" s="12">
        <v>9</v>
      </c>
      <c r="AJ47" s="12">
        <v>9</v>
      </c>
      <c r="AK47" s="12">
        <v>9</v>
      </c>
      <c r="AL47" s="12">
        <v>9</v>
      </c>
      <c r="AM47" s="12">
        <v>9</v>
      </c>
      <c r="AN47" s="12">
        <v>9</v>
      </c>
      <c r="AO47" s="12">
        <v>9</v>
      </c>
      <c r="AP47" s="12">
        <v>9</v>
      </c>
      <c r="AQ47" s="12">
        <v>9</v>
      </c>
      <c r="AR47" s="12">
        <v>9</v>
      </c>
      <c r="AS47" s="12">
        <v>9</v>
      </c>
      <c r="AT47" s="12">
        <v>9</v>
      </c>
      <c r="AU47" s="72">
        <v>0</v>
      </c>
      <c r="AV47" s="91">
        <v>0</v>
      </c>
      <c r="AW47" s="92">
        <v>2</v>
      </c>
      <c r="AX47" s="89"/>
      <c r="AY47" s="89"/>
      <c r="AZ47" s="89"/>
      <c r="BG47" s="11" t="s">
        <v>336</v>
      </c>
      <c r="BH47" s="9">
        <v>47</v>
      </c>
      <c r="BI47" s="9">
        <v>40</v>
      </c>
      <c r="BJ47" s="9">
        <v>87</v>
      </c>
      <c r="BS47" s="11" t="s">
        <v>336</v>
      </c>
      <c r="BT47" s="9">
        <v>1</v>
      </c>
      <c r="BU47" s="9">
        <v>65</v>
      </c>
      <c r="BV47" s="9">
        <v>12</v>
      </c>
      <c r="BW47" s="9">
        <v>9</v>
      </c>
      <c r="BX47" s="9">
        <v>87</v>
      </c>
      <c r="CB47" s="11" t="s">
        <v>336</v>
      </c>
      <c r="CC47" s="9">
        <v>1</v>
      </c>
      <c r="CD47" s="9">
        <v>66</v>
      </c>
      <c r="CE47" s="9">
        <v>15</v>
      </c>
      <c r="CF47" s="9">
        <v>5</v>
      </c>
      <c r="CG47" s="9">
        <v>87</v>
      </c>
      <c r="CI47" s="17" t="s">
        <v>547</v>
      </c>
      <c r="CJ47" s="19">
        <f>+CJ48+CJ49</f>
        <v>19</v>
      </c>
      <c r="CK47" s="19">
        <f t="shared" ref="CK47:CO47" si="22">+CK48+CK49</f>
        <v>9</v>
      </c>
      <c r="CL47" s="19">
        <f t="shared" si="22"/>
        <v>2</v>
      </c>
      <c r="CM47" s="19">
        <f t="shared" si="22"/>
        <v>7</v>
      </c>
      <c r="CN47" s="19">
        <f t="shared" si="22"/>
        <v>0</v>
      </c>
      <c r="CO47" s="19">
        <f t="shared" si="22"/>
        <v>1</v>
      </c>
      <c r="CT47" s="11" t="s">
        <v>336</v>
      </c>
      <c r="CU47" s="9">
        <v>12</v>
      </c>
      <c r="CV47" s="9">
        <v>71</v>
      </c>
      <c r="CW47" s="9">
        <v>4</v>
      </c>
      <c r="CX47" s="9">
        <v>87</v>
      </c>
    </row>
    <row r="48" spans="1:102" x14ac:dyDescent="0.25">
      <c r="A48" t="s">
        <v>858</v>
      </c>
      <c r="B48" t="s">
        <v>861</v>
      </c>
      <c r="C48">
        <v>23</v>
      </c>
      <c r="D48" t="s">
        <v>855</v>
      </c>
      <c r="E48" s="2" t="str">
        <f t="shared" ref="E48:E79" si="23">+CONCATENATE(D48,C48)</f>
        <v>Y23</v>
      </c>
      <c r="F48" s="12">
        <v>1</v>
      </c>
      <c r="G48" s="12">
        <v>2</v>
      </c>
      <c r="H48" s="12">
        <v>1</v>
      </c>
      <c r="I48" s="12">
        <v>3</v>
      </c>
      <c r="J48" s="12">
        <v>2</v>
      </c>
      <c r="K48" s="12">
        <v>1</v>
      </c>
      <c r="L48" s="12">
        <v>1</v>
      </c>
      <c r="M48" s="12">
        <v>2</v>
      </c>
      <c r="N48" s="12">
        <v>6</v>
      </c>
      <c r="O48" s="12">
        <v>2</v>
      </c>
      <c r="P48" s="12">
        <v>5</v>
      </c>
      <c r="Q48" s="12">
        <v>4</v>
      </c>
      <c r="R48" s="12">
        <v>1</v>
      </c>
      <c r="S48" s="12">
        <v>2</v>
      </c>
      <c r="T48" s="12">
        <v>2</v>
      </c>
      <c r="U48" s="12">
        <v>1</v>
      </c>
      <c r="V48" s="12">
        <v>2</v>
      </c>
      <c r="W48" s="12">
        <v>1</v>
      </c>
      <c r="X48" s="12">
        <v>2</v>
      </c>
      <c r="Y48" s="12">
        <v>1</v>
      </c>
      <c r="Z48" s="12">
        <v>2</v>
      </c>
      <c r="AA48" s="12">
        <v>1</v>
      </c>
      <c r="AB48" s="12">
        <v>1</v>
      </c>
      <c r="AC48" s="12">
        <v>2</v>
      </c>
      <c r="AD48" s="12">
        <v>1</v>
      </c>
      <c r="AE48" s="12">
        <v>1</v>
      </c>
      <c r="AF48" s="12">
        <v>2</v>
      </c>
      <c r="AG48" s="12">
        <v>1</v>
      </c>
      <c r="AH48" s="12">
        <v>1</v>
      </c>
      <c r="AI48" s="12">
        <v>1</v>
      </c>
      <c r="AJ48" s="12">
        <v>2</v>
      </c>
      <c r="AK48" s="12">
        <v>2</v>
      </c>
      <c r="AL48" s="12">
        <v>2</v>
      </c>
      <c r="AM48" s="12">
        <v>4</v>
      </c>
      <c r="AN48" s="12">
        <v>2</v>
      </c>
      <c r="AO48" s="12">
        <v>2</v>
      </c>
      <c r="AP48" s="12">
        <v>2</v>
      </c>
      <c r="AQ48" s="12">
        <v>2</v>
      </c>
      <c r="AR48" s="12">
        <v>3</v>
      </c>
      <c r="AS48" s="12">
        <v>3</v>
      </c>
      <c r="AT48" s="12">
        <v>2</v>
      </c>
      <c r="AU48" s="72">
        <v>0</v>
      </c>
      <c r="AV48" s="91">
        <v>0</v>
      </c>
      <c r="AW48" s="92">
        <v>2</v>
      </c>
      <c r="AX48" s="89"/>
      <c r="AY48" s="89"/>
      <c r="AZ48" s="89"/>
      <c r="CI48" s="17" t="s">
        <v>550</v>
      </c>
      <c r="CJ48" s="9">
        <v>13</v>
      </c>
      <c r="CK48" s="9">
        <v>5</v>
      </c>
      <c r="CL48" s="9">
        <v>2</v>
      </c>
      <c r="CM48" s="9">
        <v>2</v>
      </c>
      <c r="CN48" s="9"/>
      <c r="CO48" s="9">
        <v>1</v>
      </c>
    </row>
    <row r="49" spans="1:103" x14ac:dyDescent="0.25">
      <c r="A49" t="s">
        <v>858</v>
      </c>
      <c r="B49" t="s">
        <v>861</v>
      </c>
      <c r="C49">
        <v>24</v>
      </c>
      <c r="D49" t="s">
        <v>855</v>
      </c>
      <c r="E49" s="2" t="str">
        <f t="shared" si="23"/>
        <v>Y24</v>
      </c>
      <c r="F49" s="12">
        <v>1</v>
      </c>
      <c r="G49" s="12">
        <v>2</v>
      </c>
      <c r="H49" s="12">
        <v>1</v>
      </c>
      <c r="I49" s="12">
        <v>3</v>
      </c>
      <c r="J49" s="12">
        <v>1</v>
      </c>
      <c r="K49" s="12">
        <v>2</v>
      </c>
      <c r="L49" s="12">
        <v>2</v>
      </c>
      <c r="M49" s="12">
        <v>2</v>
      </c>
      <c r="N49" s="12">
        <v>3</v>
      </c>
      <c r="O49" s="12">
        <v>2</v>
      </c>
      <c r="P49" s="12">
        <v>4</v>
      </c>
      <c r="Q49" s="12">
        <v>4</v>
      </c>
      <c r="R49" s="12">
        <v>1</v>
      </c>
      <c r="S49" s="12">
        <v>1</v>
      </c>
      <c r="T49" s="12">
        <v>2</v>
      </c>
      <c r="U49" s="12">
        <v>1</v>
      </c>
      <c r="V49" s="12">
        <v>2</v>
      </c>
      <c r="W49" s="12">
        <v>1</v>
      </c>
      <c r="X49" s="12">
        <v>1</v>
      </c>
      <c r="Y49" s="12">
        <v>2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  <c r="AF49" s="12">
        <v>2</v>
      </c>
      <c r="AG49" s="12">
        <v>2</v>
      </c>
      <c r="AH49" s="12">
        <v>1</v>
      </c>
      <c r="AI49" s="12">
        <v>1</v>
      </c>
      <c r="AJ49" s="12">
        <v>2</v>
      </c>
      <c r="AK49" s="12">
        <v>2</v>
      </c>
      <c r="AL49" s="12">
        <v>2</v>
      </c>
      <c r="AM49" s="12">
        <v>2</v>
      </c>
      <c r="AN49" s="12">
        <v>2</v>
      </c>
      <c r="AO49" s="12">
        <v>2</v>
      </c>
      <c r="AP49" s="12">
        <v>1</v>
      </c>
      <c r="AQ49" s="12">
        <v>2</v>
      </c>
      <c r="AR49" s="12">
        <v>2</v>
      </c>
      <c r="AS49" s="12">
        <v>3</v>
      </c>
      <c r="AT49" s="12">
        <v>2</v>
      </c>
      <c r="AU49" s="72">
        <v>1</v>
      </c>
      <c r="AV49" s="91">
        <v>0</v>
      </c>
      <c r="AW49" s="92">
        <v>1</v>
      </c>
      <c r="AX49" s="89"/>
      <c r="AY49" s="89"/>
      <c r="AZ49" s="89"/>
      <c r="CI49" s="17" t="s">
        <v>560</v>
      </c>
      <c r="CJ49" s="9">
        <v>6</v>
      </c>
      <c r="CK49" s="9">
        <v>4</v>
      </c>
      <c r="CL49" s="9"/>
      <c r="CM49" s="9">
        <v>5</v>
      </c>
      <c r="CN49" s="9"/>
      <c r="CO49" s="9"/>
    </row>
    <row r="50" spans="1:103" x14ac:dyDescent="0.25">
      <c r="A50" t="s">
        <v>858</v>
      </c>
      <c r="B50" t="s">
        <v>861</v>
      </c>
      <c r="C50">
        <v>25</v>
      </c>
      <c r="D50" t="s">
        <v>855</v>
      </c>
      <c r="E50" s="2" t="str">
        <f t="shared" si="23"/>
        <v>Y25</v>
      </c>
      <c r="F50" s="12">
        <v>1</v>
      </c>
      <c r="G50" s="12">
        <v>2</v>
      </c>
      <c r="H50" s="12">
        <v>1</v>
      </c>
      <c r="I50" s="12">
        <v>3</v>
      </c>
      <c r="J50" s="12">
        <v>2</v>
      </c>
      <c r="K50" s="12">
        <v>1</v>
      </c>
      <c r="L50" s="12">
        <v>2</v>
      </c>
      <c r="M50" s="12">
        <v>2</v>
      </c>
      <c r="N50" s="12">
        <v>4</v>
      </c>
      <c r="O50" s="12">
        <v>2</v>
      </c>
      <c r="P50" s="12">
        <v>5</v>
      </c>
      <c r="Q50" s="12">
        <v>4</v>
      </c>
      <c r="R50" s="12">
        <v>1</v>
      </c>
      <c r="S50" s="12">
        <v>1</v>
      </c>
      <c r="T50" s="12">
        <v>1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0">
        <v>0</v>
      </c>
      <c r="AQ50" s="12">
        <v>0</v>
      </c>
      <c r="AR50" s="12">
        <v>1</v>
      </c>
      <c r="AS50" s="12">
        <v>3</v>
      </c>
      <c r="AT50" s="12">
        <v>1</v>
      </c>
      <c r="AU50" s="93">
        <v>1</v>
      </c>
      <c r="AV50" s="91">
        <v>0</v>
      </c>
      <c r="AW50" s="92">
        <v>1</v>
      </c>
      <c r="AX50" s="89"/>
      <c r="AY50" s="89"/>
      <c r="AZ50" s="89"/>
      <c r="CI50" s="17" t="s">
        <v>654</v>
      </c>
      <c r="CJ50" s="17">
        <f>+CJ44+CJ47</f>
        <v>45</v>
      </c>
      <c r="CK50" s="17">
        <f t="shared" ref="CK50:CO50" si="24">+CK44+CK47</f>
        <v>21</v>
      </c>
      <c r="CL50" s="17">
        <f t="shared" si="24"/>
        <v>4</v>
      </c>
      <c r="CM50" s="17">
        <f t="shared" si="24"/>
        <v>12</v>
      </c>
      <c r="CN50" s="17">
        <f t="shared" si="24"/>
        <v>1</v>
      </c>
      <c r="CO50" s="17">
        <f t="shared" si="24"/>
        <v>4</v>
      </c>
    </row>
    <row r="51" spans="1:103" x14ac:dyDescent="0.25">
      <c r="A51" t="s">
        <v>858</v>
      </c>
      <c r="B51" t="s">
        <v>861</v>
      </c>
      <c r="C51">
        <v>26</v>
      </c>
      <c r="D51" t="s">
        <v>855</v>
      </c>
      <c r="E51" s="2" t="str">
        <f t="shared" si="23"/>
        <v>Y26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72">
        <v>0</v>
      </c>
      <c r="AV51" s="91">
        <v>0</v>
      </c>
      <c r="AW51" s="92">
        <v>1</v>
      </c>
      <c r="AX51" s="89"/>
      <c r="AY51" s="89"/>
      <c r="AZ51" s="89"/>
      <c r="BS51" s="8" t="s">
        <v>642</v>
      </c>
      <c r="BT51" s="8" t="s">
        <v>631</v>
      </c>
      <c r="CB51" s="8" t="s">
        <v>650</v>
      </c>
      <c r="CC51" s="8" t="s">
        <v>631</v>
      </c>
      <c r="CT51" s="8" t="s">
        <v>675</v>
      </c>
      <c r="CU51" s="8" t="s">
        <v>631</v>
      </c>
    </row>
    <row r="52" spans="1:103" x14ac:dyDescent="0.25">
      <c r="A52" t="s">
        <v>858</v>
      </c>
      <c r="B52" t="s">
        <v>861</v>
      </c>
      <c r="C52">
        <v>27</v>
      </c>
      <c r="D52" t="s">
        <v>855</v>
      </c>
      <c r="E52" s="2" t="str">
        <f t="shared" si="23"/>
        <v>Y27</v>
      </c>
      <c r="F52" s="12">
        <v>1</v>
      </c>
      <c r="G52" s="12">
        <v>3</v>
      </c>
      <c r="H52" s="12">
        <v>1</v>
      </c>
      <c r="I52" s="12">
        <v>3</v>
      </c>
      <c r="J52" s="12">
        <v>2</v>
      </c>
      <c r="K52" s="12">
        <v>2</v>
      </c>
      <c r="L52" s="12">
        <v>2</v>
      </c>
      <c r="M52" s="12">
        <v>2</v>
      </c>
      <c r="N52" s="12">
        <v>4</v>
      </c>
      <c r="O52" s="12">
        <v>2</v>
      </c>
      <c r="P52" s="12">
        <v>6</v>
      </c>
      <c r="Q52" s="12">
        <v>4</v>
      </c>
      <c r="R52" s="12">
        <v>1</v>
      </c>
      <c r="S52" s="12">
        <v>1</v>
      </c>
      <c r="T52" s="12">
        <v>3</v>
      </c>
      <c r="U52" s="12">
        <v>1</v>
      </c>
      <c r="V52" s="12">
        <v>2</v>
      </c>
      <c r="W52" s="12">
        <v>2</v>
      </c>
      <c r="X52" s="12">
        <v>1</v>
      </c>
      <c r="Y52" s="12">
        <v>2</v>
      </c>
      <c r="Z52" s="12">
        <v>2</v>
      </c>
      <c r="AA52" s="12">
        <v>1</v>
      </c>
      <c r="AB52" s="12">
        <v>1</v>
      </c>
      <c r="AC52" s="12">
        <v>1</v>
      </c>
      <c r="AD52" s="12">
        <v>2</v>
      </c>
      <c r="AE52" s="12">
        <v>1</v>
      </c>
      <c r="AF52" s="12">
        <v>2</v>
      </c>
      <c r="AG52" s="12">
        <v>1</v>
      </c>
      <c r="AH52" s="12">
        <v>1</v>
      </c>
      <c r="AI52" s="12">
        <v>1</v>
      </c>
      <c r="AJ52" s="12">
        <v>2</v>
      </c>
      <c r="AK52" s="12">
        <v>2</v>
      </c>
      <c r="AL52" s="12">
        <v>3</v>
      </c>
      <c r="AM52" s="12">
        <v>2</v>
      </c>
      <c r="AN52" s="12">
        <v>2</v>
      </c>
      <c r="AO52" s="12">
        <v>2</v>
      </c>
      <c r="AP52" s="12">
        <v>1</v>
      </c>
      <c r="AQ52" s="12">
        <v>2</v>
      </c>
      <c r="AR52" s="12">
        <v>3</v>
      </c>
      <c r="AS52" s="12">
        <v>3</v>
      </c>
      <c r="AT52" s="12">
        <v>2</v>
      </c>
      <c r="AU52" s="72">
        <v>0</v>
      </c>
      <c r="AV52" s="72">
        <v>1</v>
      </c>
      <c r="AW52" s="92">
        <v>1</v>
      </c>
      <c r="AX52" s="89"/>
      <c r="AY52" s="89"/>
      <c r="AZ52" s="89"/>
      <c r="BS52" s="8" t="s">
        <v>553</v>
      </c>
      <c r="BT52" t="s">
        <v>545</v>
      </c>
      <c r="BU52" t="s">
        <v>561</v>
      </c>
      <c r="BV52" t="s">
        <v>309</v>
      </c>
      <c r="BW52" t="s">
        <v>562</v>
      </c>
      <c r="BX52" t="s">
        <v>336</v>
      </c>
      <c r="CB52" s="8" t="s">
        <v>553</v>
      </c>
      <c r="CC52" t="s">
        <v>545</v>
      </c>
      <c r="CD52" t="s">
        <v>561</v>
      </c>
      <c r="CE52" t="s">
        <v>309</v>
      </c>
      <c r="CF52" t="s">
        <v>562</v>
      </c>
      <c r="CG52" t="s">
        <v>336</v>
      </c>
      <c r="CT52" s="8" t="s">
        <v>553</v>
      </c>
      <c r="CU52" t="s">
        <v>584</v>
      </c>
      <c r="CV52" t="s">
        <v>561</v>
      </c>
      <c r="CW52" t="s">
        <v>309</v>
      </c>
      <c r="CX52" t="s">
        <v>336</v>
      </c>
    </row>
    <row r="53" spans="1:103" x14ac:dyDescent="0.25">
      <c r="A53" t="s">
        <v>858</v>
      </c>
      <c r="B53" t="s">
        <v>861</v>
      </c>
      <c r="C53">
        <v>28</v>
      </c>
      <c r="D53" t="s">
        <v>855</v>
      </c>
      <c r="E53" s="2" t="str">
        <f t="shared" si="23"/>
        <v>Y28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72">
        <v>1</v>
      </c>
      <c r="AV53" s="91">
        <v>0</v>
      </c>
      <c r="AW53" s="92">
        <v>1</v>
      </c>
      <c r="AX53" s="89"/>
      <c r="AY53" s="89"/>
      <c r="AZ53" s="89"/>
      <c r="BS53" s="11" t="s">
        <v>548</v>
      </c>
      <c r="BT53" s="9">
        <v>1</v>
      </c>
      <c r="BU53" s="9">
        <v>25</v>
      </c>
      <c r="BV53" s="9">
        <v>6</v>
      </c>
      <c r="BW53" s="9">
        <v>15</v>
      </c>
      <c r="BX53" s="9">
        <v>47</v>
      </c>
      <c r="CB53" s="11" t="s">
        <v>548</v>
      </c>
      <c r="CC53" s="9">
        <v>1</v>
      </c>
      <c r="CD53" s="9">
        <v>36</v>
      </c>
      <c r="CE53" s="9">
        <v>8</v>
      </c>
      <c r="CF53" s="9">
        <v>2</v>
      </c>
      <c r="CG53" s="9">
        <v>47</v>
      </c>
      <c r="CT53" s="11" t="s">
        <v>548</v>
      </c>
      <c r="CU53" s="9">
        <v>1</v>
      </c>
      <c r="CV53" s="9">
        <v>45</v>
      </c>
      <c r="CW53" s="9">
        <v>1</v>
      </c>
      <c r="CX53" s="9">
        <v>47</v>
      </c>
    </row>
    <row r="54" spans="1:103" x14ac:dyDescent="0.25">
      <c r="A54" t="s">
        <v>858</v>
      </c>
      <c r="B54" t="s">
        <v>861</v>
      </c>
      <c r="C54">
        <v>29</v>
      </c>
      <c r="D54" t="s">
        <v>855</v>
      </c>
      <c r="E54" s="2" t="str">
        <f t="shared" si="23"/>
        <v>Y29</v>
      </c>
      <c r="F54" s="12">
        <v>1</v>
      </c>
      <c r="G54" s="12">
        <v>3</v>
      </c>
      <c r="H54" s="12">
        <v>1</v>
      </c>
      <c r="I54" s="12">
        <v>3</v>
      </c>
      <c r="J54" s="12">
        <v>0</v>
      </c>
      <c r="K54" s="12">
        <v>2</v>
      </c>
      <c r="L54" s="12">
        <v>4</v>
      </c>
      <c r="M54" s="12">
        <v>2</v>
      </c>
      <c r="N54" s="12">
        <v>3</v>
      </c>
      <c r="O54" s="12">
        <v>1</v>
      </c>
      <c r="P54" s="12">
        <v>4</v>
      </c>
      <c r="Q54" s="12">
        <v>4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2</v>
      </c>
      <c r="AD54" s="12">
        <v>1</v>
      </c>
      <c r="AE54" s="12">
        <v>1</v>
      </c>
      <c r="AF54" s="12">
        <v>1</v>
      </c>
      <c r="AG54" s="12">
        <v>1</v>
      </c>
      <c r="AH54" s="12">
        <v>1</v>
      </c>
      <c r="AI54" s="12">
        <v>1</v>
      </c>
      <c r="AJ54" s="12">
        <v>1</v>
      </c>
      <c r="AK54" s="12">
        <v>2</v>
      </c>
      <c r="AL54" s="12">
        <v>2</v>
      </c>
      <c r="AM54" s="12">
        <v>2</v>
      </c>
      <c r="AN54" s="12">
        <v>2</v>
      </c>
      <c r="AO54" s="12">
        <v>2</v>
      </c>
      <c r="AP54" s="12">
        <v>3</v>
      </c>
      <c r="AQ54" s="12">
        <v>3</v>
      </c>
      <c r="AR54" s="12">
        <v>1</v>
      </c>
      <c r="AS54" s="12">
        <v>3</v>
      </c>
      <c r="AT54" s="12">
        <v>1</v>
      </c>
      <c r="AU54" s="72">
        <v>0</v>
      </c>
      <c r="AV54" s="91">
        <v>0</v>
      </c>
      <c r="AW54" s="92">
        <v>0</v>
      </c>
      <c r="AX54" s="89"/>
      <c r="AY54" s="89"/>
      <c r="AZ54" s="89"/>
      <c r="BS54" s="18" t="s">
        <v>550</v>
      </c>
      <c r="BT54" s="9">
        <v>1</v>
      </c>
      <c r="BU54" s="9">
        <v>15</v>
      </c>
      <c r="BV54" s="9">
        <v>2</v>
      </c>
      <c r="BW54" s="9">
        <v>8</v>
      </c>
      <c r="BX54" s="9">
        <v>26</v>
      </c>
      <c r="CB54" s="18" t="s">
        <v>550</v>
      </c>
      <c r="CC54" s="9">
        <v>1</v>
      </c>
      <c r="CD54" s="9">
        <v>22</v>
      </c>
      <c r="CE54" s="9">
        <v>3</v>
      </c>
      <c r="CF54" s="9"/>
      <c r="CG54" s="9">
        <v>26</v>
      </c>
      <c r="CJ54" s="255" t="s">
        <v>677</v>
      </c>
      <c r="CK54" s="255"/>
      <c r="CL54" s="255"/>
      <c r="CM54" s="255"/>
      <c r="CN54" s="255"/>
      <c r="CO54" s="255"/>
      <c r="CT54" s="18" t="s">
        <v>550</v>
      </c>
      <c r="CU54" s="9"/>
      <c r="CV54" s="9">
        <v>26</v>
      </c>
      <c r="CW54" s="9"/>
      <c r="CX54" s="9">
        <v>26</v>
      </c>
    </row>
    <row r="55" spans="1:103" x14ac:dyDescent="0.25">
      <c r="A55" t="s">
        <v>858</v>
      </c>
      <c r="B55" t="s">
        <v>861</v>
      </c>
      <c r="C55">
        <v>30</v>
      </c>
      <c r="D55" t="s">
        <v>855</v>
      </c>
      <c r="E55" s="2" t="str">
        <f t="shared" si="23"/>
        <v>Y30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72">
        <v>0</v>
      </c>
      <c r="AV55" s="91">
        <v>0</v>
      </c>
      <c r="AW55" s="92">
        <v>0</v>
      </c>
      <c r="AX55" s="89"/>
      <c r="AY55" s="89"/>
      <c r="AZ55" s="89"/>
      <c r="BS55" s="18" t="s">
        <v>560</v>
      </c>
      <c r="BT55" s="9"/>
      <c r="BU55" s="9">
        <v>10</v>
      </c>
      <c r="BV55" s="9">
        <v>4</v>
      </c>
      <c r="BW55" s="9">
        <v>7</v>
      </c>
      <c r="BX55" s="9">
        <v>21</v>
      </c>
      <c r="CB55" s="18" t="s">
        <v>560</v>
      </c>
      <c r="CC55" s="9"/>
      <c r="CD55" s="9">
        <v>14</v>
      </c>
      <c r="CE55" s="9">
        <v>5</v>
      </c>
      <c r="CF55" s="9">
        <v>2</v>
      </c>
      <c r="CG55" s="9">
        <v>21</v>
      </c>
      <c r="CJ55" s="21" t="s">
        <v>580</v>
      </c>
      <c r="CK55" s="21" t="s">
        <v>581</v>
      </c>
      <c r="CL55" s="21" t="s">
        <v>582</v>
      </c>
      <c r="CM55" s="21" t="s">
        <v>583</v>
      </c>
      <c r="CN55" s="21" t="s">
        <v>584</v>
      </c>
      <c r="CO55" s="21" t="s">
        <v>585</v>
      </c>
      <c r="CT55" s="18" t="s">
        <v>560</v>
      </c>
      <c r="CU55" s="9">
        <v>1</v>
      </c>
      <c r="CV55" s="9">
        <v>19</v>
      </c>
      <c r="CW55" s="9">
        <v>1</v>
      </c>
      <c r="CX55" s="9">
        <v>21</v>
      </c>
    </row>
    <row r="56" spans="1:103" x14ac:dyDescent="0.25">
      <c r="A56" t="s">
        <v>858</v>
      </c>
      <c r="B56" t="s">
        <v>861</v>
      </c>
      <c r="C56">
        <v>31</v>
      </c>
      <c r="D56" t="s">
        <v>855</v>
      </c>
      <c r="E56" s="2" t="str">
        <f t="shared" si="23"/>
        <v>Y31</v>
      </c>
      <c r="F56" s="12">
        <v>1</v>
      </c>
      <c r="G56" s="12">
        <v>2</v>
      </c>
      <c r="H56" s="12">
        <v>1</v>
      </c>
      <c r="I56" s="12">
        <v>3</v>
      </c>
      <c r="J56" s="12">
        <v>2</v>
      </c>
      <c r="K56" s="12">
        <v>1</v>
      </c>
      <c r="L56" s="12">
        <v>1</v>
      </c>
      <c r="M56" s="12">
        <v>2</v>
      </c>
      <c r="N56" s="12">
        <v>5</v>
      </c>
      <c r="O56" s="12">
        <v>2</v>
      </c>
      <c r="P56" s="12">
        <v>3</v>
      </c>
      <c r="Q56" s="12">
        <v>4</v>
      </c>
      <c r="R56" s="12">
        <v>1</v>
      </c>
      <c r="S56" s="12">
        <v>1</v>
      </c>
      <c r="T56" s="12">
        <v>2</v>
      </c>
      <c r="U56" s="12">
        <v>0</v>
      </c>
      <c r="V56" s="12">
        <v>2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2</v>
      </c>
      <c r="AG56" s="12">
        <v>0</v>
      </c>
      <c r="AH56" s="12">
        <v>0</v>
      </c>
      <c r="AI56" s="12">
        <v>0</v>
      </c>
      <c r="AJ56" s="12">
        <v>2</v>
      </c>
      <c r="AK56" s="12">
        <v>2</v>
      </c>
      <c r="AL56" s="12">
        <v>2</v>
      </c>
      <c r="AM56" s="12">
        <v>2</v>
      </c>
      <c r="AN56" s="12">
        <v>2</v>
      </c>
      <c r="AO56" s="12">
        <v>2</v>
      </c>
      <c r="AP56" s="12">
        <v>2</v>
      </c>
      <c r="AQ56" s="12">
        <v>2</v>
      </c>
      <c r="AR56" s="12">
        <v>3</v>
      </c>
      <c r="AS56" s="12">
        <v>3</v>
      </c>
      <c r="AT56" s="12">
        <v>2</v>
      </c>
      <c r="AU56" s="72">
        <v>0</v>
      </c>
      <c r="AV56" s="91">
        <v>0</v>
      </c>
      <c r="AW56" s="92">
        <v>0</v>
      </c>
      <c r="AX56" s="89"/>
      <c r="AY56" s="89"/>
      <c r="AZ56" s="89"/>
      <c r="BS56" s="11" t="s">
        <v>547</v>
      </c>
      <c r="BT56" s="9"/>
      <c r="BU56" s="9">
        <v>18</v>
      </c>
      <c r="BV56" s="9">
        <v>5</v>
      </c>
      <c r="BW56" s="9">
        <v>17</v>
      </c>
      <c r="BX56" s="9">
        <v>40</v>
      </c>
      <c r="CB56" s="11" t="s">
        <v>547</v>
      </c>
      <c r="CC56" s="9"/>
      <c r="CD56" s="9">
        <v>33</v>
      </c>
      <c r="CE56" s="9">
        <v>6</v>
      </c>
      <c r="CF56" s="9">
        <v>1</v>
      </c>
      <c r="CG56" s="9">
        <v>40</v>
      </c>
      <c r="CI56" s="17" t="s">
        <v>550</v>
      </c>
      <c r="CJ56" s="19">
        <f>+CJ45+CJ48</f>
        <v>27</v>
      </c>
      <c r="CK56" s="19">
        <f t="shared" ref="CK56:CO56" si="25">+CK45+CK48</f>
        <v>12</v>
      </c>
      <c r="CL56" s="19">
        <f t="shared" si="25"/>
        <v>3</v>
      </c>
      <c r="CM56" s="19">
        <f t="shared" si="25"/>
        <v>5</v>
      </c>
      <c r="CN56" s="19">
        <f t="shared" si="25"/>
        <v>0</v>
      </c>
      <c r="CO56" s="19">
        <f t="shared" si="25"/>
        <v>2</v>
      </c>
      <c r="CT56" s="11" t="s">
        <v>547</v>
      </c>
      <c r="CU56" s="9"/>
      <c r="CV56" s="9">
        <v>37</v>
      </c>
      <c r="CW56" s="9">
        <v>3</v>
      </c>
      <c r="CX56" s="9">
        <v>40</v>
      </c>
    </row>
    <row r="57" spans="1:103" x14ac:dyDescent="0.25">
      <c r="A57" t="s">
        <v>858</v>
      </c>
      <c r="B57" t="s">
        <v>861</v>
      </c>
      <c r="C57">
        <v>32</v>
      </c>
      <c r="D57" t="s">
        <v>855</v>
      </c>
      <c r="E57" s="2" t="str">
        <f t="shared" si="23"/>
        <v>Y32</v>
      </c>
      <c r="F57" s="72">
        <v>1</v>
      </c>
      <c r="G57" s="72">
        <v>2</v>
      </c>
      <c r="H57" s="72">
        <v>1</v>
      </c>
      <c r="I57" s="12">
        <v>3</v>
      </c>
      <c r="J57" s="72">
        <v>2</v>
      </c>
      <c r="K57" s="72">
        <v>1</v>
      </c>
      <c r="L57" s="12">
        <v>2</v>
      </c>
      <c r="M57" s="72">
        <v>2</v>
      </c>
      <c r="N57" s="72">
        <v>4</v>
      </c>
      <c r="O57" s="72">
        <v>1</v>
      </c>
      <c r="P57" s="72">
        <v>4</v>
      </c>
      <c r="Q57" s="72">
        <v>4</v>
      </c>
      <c r="R57" s="72">
        <v>1</v>
      </c>
      <c r="S57" s="72">
        <v>1</v>
      </c>
      <c r="T57" s="72">
        <v>1</v>
      </c>
      <c r="U57" s="72">
        <v>0</v>
      </c>
      <c r="V57" s="72">
        <v>0</v>
      </c>
      <c r="W57" s="72">
        <v>0</v>
      </c>
      <c r="X57" s="72">
        <v>0</v>
      </c>
      <c r="Y57" s="72">
        <v>0</v>
      </c>
      <c r="Z57" s="72">
        <v>0</v>
      </c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72">
        <v>0</v>
      </c>
      <c r="AG57" s="72">
        <v>0</v>
      </c>
      <c r="AH57" s="72">
        <v>0</v>
      </c>
      <c r="AI57" s="72">
        <v>0</v>
      </c>
      <c r="AJ57" s="72">
        <v>1</v>
      </c>
      <c r="AK57" s="72">
        <v>2</v>
      </c>
      <c r="AL57" s="72">
        <v>2</v>
      </c>
      <c r="AM57" s="72">
        <v>2</v>
      </c>
      <c r="AN57" s="72">
        <v>2</v>
      </c>
      <c r="AO57" s="72">
        <v>2</v>
      </c>
      <c r="AP57" s="72">
        <v>3</v>
      </c>
      <c r="AQ57" s="72">
        <v>3</v>
      </c>
      <c r="AR57" s="72">
        <v>1</v>
      </c>
      <c r="AS57" s="72">
        <v>2</v>
      </c>
      <c r="AT57" s="72">
        <v>1</v>
      </c>
      <c r="AU57" s="72">
        <v>0</v>
      </c>
      <c r="AV57" s="91">
        <v>0</v>
      </c>
      <c r="AW57" s="92">
        <v>0</v>
      </c>
      <c r="AX57" s="90"/>
      <c r="AY57" s="90"/>
      <c r="AZ57" s="90"/>
      <c r="BS57" s="18" t="s">
        <v>550</v>
      </c>
      <c r="BT57" s="9"/>
      <c r="BU57" s="9">
        <v>13</v>
      </c>
      <c r="BV57" s="9">
        <v>4</v>
      </c>
      <c r="BW57" s="9">
        <v>6</v>
      </c>
      <c r="BX57" s="9">
        <v>23</v>
      </c>
      <c r="CB57" s="18" t="s">
        <v>550</v>
      </c>
      <c r="CC57" s="9"/>
      <c r="CD57" s="9">
        <v>19</v>
      </c>
      <c r="CE57" s="9">
        <v>4</v>
      </c>
      <c r="CF57" s="9"/>
      <c r="CG57" s="9">
        <v>23</v>
      </c>
      <c r="CI57" s="17" t="s">
        <v>548</v>
      </c>
      <c r="CJ57" s="9">
        <f>+CJ45</f>
        <v>14</v>
      </c>
      <c r="CK57" s="9">
        <f t="shared" ref="CK57:CO57" si="26">+CK45</f>
        <v>7</v>
      </c>
      <c r="CL57" s="9">
        <f t="shared" si="26"/>
        <v>1</v>
      </c>
      <c r="CM57" s="9">
        <f t="shared" si="26"/>
        <v>3</v>
      </c>
      <c r="CN57" s="9">
        <f t="shared" si="26"/>
        <v>0</v>
      </c>
      <c r="CO57" s="9">
        <f t="shared" si="26"/>
        <v>1</v>
      </c>
      <c r="CT57" s="18" t="s">
        <v>550</v>
      </c>
      <c r="CU57" s="9"/>
      <c r="CV57" s="9">
        <v>21</v>
      </c>
      <c r="CW57" s="9">
        <v>2</v>
      </c>
      <c r="CX57" s="9">
        <v>23</v>
      </c>
    </row>
    <row r="58" spans="1:103" x14ac:dyDescent="0.25">
      <c r="A58" t="s">
        <v>858</v>
      </c>
      <c r="B58" t="s">
        <v>861</v>
      </c>
      <c r="C58">
        <v>23</v>
      </c>
      <c r="D58" t="s">
        <v>856</v>
      </c>
      <c r="E58" s="2" t="str">
        <f t="shared" si="23"/>
        <v>X23</v>
      </c>
      <c r="F58" s="12">
        <v>2</v>
      </c>
      <c r="G58" s="12">
        <v>2</v>
      </c>
      <c r="H58" s="12">
        <v>1</v>
      </c>
      <c r="I58" s="12">
        <v>3</v>
      </c>
      <c r="J58" s="12">
        <v>2</v>
      </c>
      <c r="K58" s="12">
        <v>1</v>
      </c>
      <c r="L58" s="12">
        <v>1</v>
      </c>
      <c r="M58" s="12">
        <v>2</v>
      </c>
      <c r="N58" s="12">
        <v>4</v>
      </c>
      <c r="O58" s="12">
        <v>2</v>
      </c>
      <c r="P58" s="12">
        <v>5</v>
      </c>
      <c r="Q58" s="12">
        <v>4</v>
      </c>
      <c r="R58" s="12">
        <v>1</v>
      </c>
      <c r="S58" s="12">
        <v>2</v>
      </c>
      <c r="T58" s="12">
        <v>1</v>
      </c>
      <c r="U58" s="12">
        <v>1</v>
      </c>
      <c r="V58" s="12">
        <v>1</v>
      </c>
      <c r="W58" s="12">
        <v>1</v>
      </c>
      <c r="X58" s="12">
        <v>1</v>
      </c>
      <c r="Y58" s="12">
        <v>1</v>
      </c>
      <c r="Z58" s="12">
        <v>1</v>
      </c>
      <c r="AA58" s="12">
        <v>1</v>
      </c>
      <c r="AB58" s="12">
        <v>1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1</v>
      </c>
      <c r="AK58" s="12">
        <v>2</v>
      </c>
      <c r="AL58" s="12">
        <v>2</v>
      </c>
      <c r="AM58" s="12">
        <v>2</v>
      </c>
      <c r="AN58" s="12">
        <v>2</v>
      </c>
      <c r="AO58" s="12">
        <v>2</v>
      </c>
      <c r="AP58" s="12">
        <v>3</v>
      </c>
      <c r="AQ58" s="12">
        <v>3</v>
      </c>
      <c r="AR58" s="12">
        <v>1</v>
      </c>
      <c r="AS58" s="12">
        <v>3</v>
      </c>
      <c r="AT58" s="12">
        <v>1</v>
      </c>
      <c r="AU58" s="72">
        <v>0</v>
      </c>
      <c r="AV58" s="72">
        <v>1</v>
      </c>
      <c r="AW58" s="92">
        <v>1</v>
      </c>
      <c r="AX58" s="89"/>
      <c r="AY58" s="89"/>
      <c r="AZ58" s="89"/>
      <c r="BS58" s="18" t="s">
        <v>560</v>
      </c>
      <c r="BT58" s="9"/>
      <c r="BU58" s="9">
        <v>5</v>
      </c>
      <c r="BV58" s="9">
        <v>1</v>
      </c>
      <c r="BW58" s="9">
        <v>11</v>
      </c>
      <c r="BX58" s="9">
        <v>17</v>
      </c>
      <c r="CB58" s="18" t="s">
        <v>560</v>
      </c>
      <c r="CC58" s="9"/>
      <c r="CD58" s="9">
        <v>14</v>
      </c>
      <c r="CE58" s="9">
        <v>2</v>
      </c>
      <c r="CF58" s="9">
        <v>1</v>
      </c>
      <c r="CG58" s="9">
        <v>17</v>
      </c>
      <c r="CI58" s="17" t="s">
        <v>547</v>
      </c>
      <c r="CJ58" s="9">
        <f>+CJ48</f>
        <v>13</v>
      </c>
      <c r="CK58" s="9">
        <f t="shared" ref="CK58:CO58" si="27">+CK48</f>
        <v>5</v>
      </c>
      <c r="CL58" s="9">
        <f t="shared" si="27"/>
        <v>2</v>
      </c>
      <c r="CM58" s="9">
        <f t="shared" si="27"/>
        <v>2</v>
      </c>
      <c r="CN58" s="9">
        <f t="shared" si="27"/>
        <v>0</v>
      </c>
      <c r="CO58" s="9">
        <f t="shared" si="27"/>
        <v>1</v>
      </c>
      <c r="CT58" s="18" t="s">
        <v>560</v>
      </c>
      <c r="CU58" s="9"/>
      <c r="CV58" s="9">
        <v>16</v>
      </c>
      <c r="CW58" s="9">
        <v>1</v>
      </c>
      <c r="CX58" s="9">
        <v>17</v>
      </c>
    </row>
    <row r="59" spans="1:103" x14ac:dyDescent="0.25">
      <c r="A59" t="s">
        <v>858</v>
      </c>
      <c r="B59" t="s">
        <v>861</v>
      </c>
      <c r="C59">
        <v>24</v>
      </c>
      <c r="D59" t="s">
        <v>856</v>
      </c>
      <c r="E59" s="2" t="str">
        <f t="shared" si="23"/>
        <v>X24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72">
        <v>0</v>
      </c>
      <c r="AV59" s="91">
        <v>0</v>
      </c>
      <c r="AW59" s="92">
        <v>0</v>
      </c>
      <c r="AX59" s="89"/>
      <c r="AY59" s="89"/>
      <c r="AZ59" s="89"/>
      <c r="BS59" s="11" t="s">
        <v>336</v>
      </c>
      <c r="BT59" s="9">
        <v>1</v>
      </c>
      <c r="BU59" s="9">
        <v>43</v>
      </c>
      <c r="BV59" s="9">
        <v>11</v>
      </c>
      <c r="BW59" s="9">
        <v>32</v>
      </c>
      <c r="BX59" s="9">
        <v>87</v>
      </c>
      <c r="CB59" s="11" t="s">
        <v>336</v>
      </c>
      <c r="CC59" s="9">
        <v>1</v>
      </c>
      <c r="CD59" s="9">
        <v>69</v>
      </c>
      <c r="CE59" s="9">
        <v>14</v>
      </c>
      <c r="CF59" s="9">
        <v>3</v>
      </c>
      <c r="CG59" s="9">
        <v>87</v>
      </c>
      <c r="CI59" s="17" t="s">
        <v>560</v>
      </c>
      <c r="CJ59" s="19">
        <f>+CJ46+CJ49</f>
        <v>18</v>
      </c>
      <c r="CK59" s="19">
        <f t="shared" ref="CK59:CO59" si="28">+CK46+CK49</f>
        <v>9</v>
      </c>
      <c r="CL59" s="19">
        <f t="shared" si="28"/>
        <v>1</v>
      </c>
      <c r="CM59" s="19">
        <f t="shared" si="28"/>
        <v>7</v>
      </c>
      <c r="CN59" s="19">
        <f t="shared" si="28"/>
        <v>1</v>
      </c>
      <c r="CO59" s="19">
        <f t="shared" si="28"/>
        <v>2</v>
      </c>
      <c r="CT59" s="11" t="s">
        <v>336</v>
      </c>
      <c r="CU59" s="9">
        <v>1</v>
      </c>
      <c r="CV59" s="9">
        <v>82</v>
      </c>
      <c r="CW59" s="9">
        <v>4</v>
      </c>
      <c r="CX59" s="9">
        <v>87</v>
      </c>
    </row>
    <row r="60" spans="1:103" x14ac:dyDescent="0.25">
      <c r="A60" t="s">
        <v>858</v>
      </c>
      <c r="B60" t="s">
        <v>861</v>
      </c>
      <c r="C60">
        <v>25</v>
      </c>
      <c r="D60" t="s">
        <v>856</v>
      </c>
      <c r="E60" s="2" t="str">
        <f t="shared" si="23"/>
        <v>X25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72">
        <v>0</v>
      </c>
      <c r="AV60" s="72">
        <v>1</v>
      </c>
      <c r="AW60" s="92">
        <v>1</v>
      </c>
      <c r="AX60" s="89"/>
      <c r="AY60" s="89"/>
      <c r="AZ60" s="89"/>
      <c r="CI60" s="17" t="s">
        <v>548</v>
      </c>
      <c r="CJ60" s="9">
        <f>+CJ46</f>
        <v>12</v>
      </c>
      <c r="CK60" s="9">
        <f t="shared" ref="CK60:CO60" si="29">+CK46</f>
        <v>5</v>
      </c>
      <c r="CL60" s="9">
        <f t="shared" si="29"/>
        <v>1</v>
      </c>
      <c r="CM60" s="9">
        <f t="shared" si="29"/>
        <v>2</v>
      </c>
      <c r="CN60" s="9">
        <f t="shared" si="29"/>
        <v>1</v>
      </c>
      <c r="CO60" s="9">
        <f t="shared" si="29"/>
        <v>2</v>
      </c>
    </row>
    <row r="61" spans="1:103" x14ac:dyDescent="0.25">
      <c r="A61" t="s">
        <v>858</v>
      </c>
      <c r="B61" t="s">
        <v>861</v>
      </c>
      <c r="C61">
        <v>26</v>
      </c>
      <c r="D61" t="s">
        <v>856</v>
      </c>
      <c r="E61" s="2" t="str">
        <f t="shared" si="23"/>
        <v>X26</v>
      </c>
      <c r="F61" s="12">
        <v>2</v>
      </c>
      <c r="G61" s="12">
        <v>2</v>
      </c>
      <c r="H61" s="12">
        <v>1</v>
      </c>
      <c r="I61" s="12">
        <v>3</v>
      </c>
      <c r="J61" s="12">
        <v>2</v>
      </c>
      <c r="K61" s="12">
        <v>1</v>
      </c>
      <c r="L61" s="12">
        <v>2</v>
      </c>
      <c r="M61" s="12">
        <v>2</v>
      </c>
      <c r="N61" s="12">
        <v>3</v>
      </c>
      <c r="O61" s="12">
        <v>2</v>
      </c>
      <c r="P61" s="12">
        <v>4</v>
      </c>
      <c r="Q61" s="12">
        <v>4</v>
      </c>
      <c r="R61" s="12">
        <v>1</v>
      </c>
      <c r="S61" s="12">
        <v>1</v>
      </c>
      <c r="T61" s="12">
        <v>2</v>
      </c>
      <c r="U61" s="12">
        <v>2</v>
      </c>
      <c r="V61" s="12">
        <v>1</v>
      </c>
      <c r="W61" s="12">
        <v>2</v>
      </c>
      <c r="X61" s="12">
        <v>1</v>
      </c>
      <c r="Y61" s="12">
        <v>2</v>
      </c>
      <c r="Z61" s="12">
        <v>1</v>
      </c>
      <c r="AA61" s="12">
        <v>2</v>
      </c>
      <c r="AB61" s="12">
        <v>1</v>
      </c>
      <c r="AC61" s="12">
        <v>0</v>
      </c>
      <c r="AD61" s="12">
        <v>2</v>
      </c>
      <c r="AE61" s="12">
        <v>1</v>
      </c>
      <c r="AF61" s="12">
        <v>2</v>
      </c>
      <c r="AG61" s="12">
        <v>1</v>
      </c>
      <c r="AH61" s="12">
        <v>1</v>
      </c>
      <c r="AI61" s="12">
        <v>1</v>
      </c>
      <c r="AJ61" s="12">
        <v>2</v>
      </c>
      <c r="AK61" s="12">
        <v>2</v>
      </c>
      <c r="AL61" s="12">
        <v>3</v>
      </c>
      <c r="AM61" s="12">
        <v>2</v>
      </c>
      <c r="AN61" s="12">
        <v>2</v>
      </c>
      <c r="AO61" s="12">
        <v>2</v>
      </c>
      <c r="AP61" s="12">
        <v>1</v>
      </c>
      <c r="AQ61" s="12">
        <v>2</v>
      </c>
      <c r="AR61" s="12">
        <v>2</v>
      </c>
      <c r="AS61" s="12">
        <v>3</v>
      </c>
      <c r="AT61" s="12">
        <v>1</v>
      </c>
      <c r="AU61" s="72">
        <v>0</v>
      </c>
      <c r="AV61" s="91">
        <v>0</v>
      </c>
      <c r="AW61" s="92">
        <v>2</v>
      </c>
      <c r="AX61" s="89"/>
      <c r="AY61" s="89"/>
      <c r="AZ61" s="89"/>
      <c r="CI61" s="17" t="s">
        <v>547</v>
      </c>
      <c r="CJ61" s="9">
        <f>+CJ49</f>
        <v>6</v>
      </c>
      <c r="CK61" s="9">
        <f t="shared" ref="CK61:CO61" si="30">+CK49</f>
        <v>4</v>
      </c>
      <c r="CL61" s="9">
        <f t="shared" si="30"/>
        <v>0</v>
      </c>
      <c r="CM61" s="9">
        <f t="shared" si="30"/>
        <v>5</v>
      </c>
      <c r="CN61" s="9">
        <f t="shared" si="30"/>
        <v>0</v>
      </c>
      <c r="CO61" s="9">
        <f t="shared" si="30"/>
        <v>0</v>
      </c>
    </row>
    <row r="62" spans="1:103" x14ac:dyDescent="0.25">
      <c r="A62" t="s">
        <v>858</v>
      </c>
      <c r="B62" t="s">
        <v>861</v>
      </c>
      <c r="C62">
        <v>27</v>
      </c>
      <c r="D62" t="s">
        <v>856</v>
      </c>
      <c r="E62" s="2" t="str">
        <f t="shared" si="23"/>
        <v>X27</v>
      </c>
      <c r="F62" s="12">
        <v>2</v>
      </c>
      <c r="G62" s="12">
        <v>3</v>
      </c>
      <c r="H62" s="12">
        <v>1</v>
      </c>
      <c r="I62" s="12">
        <v>3</v>
      </c>
      <c r="J62" s="12">
        <v>1</v>
      </c>
      <c r="K62" s="12">
        <v>2</v>
      </c>
      <c r="L62" s="12">
        <v>4</v>
      </c>
      <c r="M62" s="12">
        <v>1</v>
      </c>
      <c r="N62" s="12">
        <v>4</v>
      </c>
      <c r="O62" s="12">
        <v>1</v>
      </c>
      <c r="P62" s="12">
        <v>3</v>
      </c>
      <c r="Q62" s="12">
        <v>4</v>
      </c>
      <c r="R62" s="12">
        <v>1</v>
      </c>
      <c r="S62" s="12">
        <v>2</v>
      </c>
      <c r="T62" s="12">
        <v>4</v>
      </c>
      <c r="U62" s="12">
        <v>2</v>
      </c>
      <c r="V62" s="12">
        <v>1</v>
      </c>
      <c r="W62" s="12">
        <v>1</v>
      </c>
      <c r="X62" s="12">
        <v>1</v>
      </c>
      <c r="Y62" s="12">
        <v>1</v>
      </c>
      <c r="Z62" s="12">
        <v>2</v>
      </c>
      <c r="AA62" s="12">
        <v>1</v>
      </c>
      <c r="AB62" s="12">
        <v>2</v>
      </c>
      <c r="AC62" s="12">
        <v>1</v>
      </c>
      <c r="AD62" s="12">
        <v>1</v>
      </c>
      <c r="AE62" s="12">
        <v>1</v>
      </c>
      <c r="AF62" s="12">
        <v>2</v>
      </c>
      <c r="AG62" s="12">
        <v>2</v>
      </c>
      <c r="AH62" s="12">
        <v>1</v>
      </c>
      <c r="AI62" s="12">
        <v>0</v>
      </c>
      <c r="AJ62" s="12">
        <v>2</v>
      </c>
      <c r="AK62" s="12">
        <v>2</v>
      </c>
      <c r="AL62" s="12">
        <v>2</v>
      </c>
      <c r="AM62" s="12">
        <v>2</v>
      </c>
      <c r="AN62" s="12">
        <v>2</v>
      </c>
      <c r="AO62" s="12">
        <v>2</v>
      </c>
      <c r="AP62" s="12">
        <v>1</v>
      </c>
      <c r="AQ62" s="12">
        <v>2</v>
      </c>
      <c r="AR62" s="12">
        <v>4</v>
      </c>
      <c r="AS62" s="12">
        <v>3</v>
      </c>
      <c r="AT62" s="12">
        <v>2</v>
      </c>
      <c r="AU62" s="72">
        <v>0</v>
      </c>
      <c r="AV62" s="91">
        <v>0</v>
      </c>
      <c r="AW62" s="92">
        <v>1</v>
      </c>
      <c r="AX62" s="89"/>
      <c r="AY62" s="89"/>
      <c r="AZ62" s="89"/>
      <c r="CI62" s="17" t="s">
        <v>654</v>
      </c>
      <c r="CJ62" s="17">
        <f>+CJ56+CJ59</f>
        <v>45</v>
      </c>
      <c r="CK62" s="17">
        <f t="shared" ref="CK62:CO62" si="31">+CK56+CK59</f>
        <v>21</v>
      </c>
      <c r="CL62" s="17">
        <f t="shared" si="31"/>
        <v>4</v>
      </c>
      <c r="CM62" s="17">
        <f t="shared" si="31"/>
        <v>12</v>
      </c>
      <c r="CN62" s="17">
        <f t="shared" si="31"/>
        <v>1</v>
      </c>
      <c r="CO62" s="17">
        <f t="shared" si="31"/>
        <v>4</v>
      </c>
    </row>
    <row r="63" spans="1:103" x14ac:dyDescent="0.25">
      <c r="A63" t="s">
        <v>858</v>
      </c>
      <c r="B63" t="s">
        <v>861</v>
      </c>
      <c r="C63">
        <v>28</v>
      </c>
      <c r="D63" t="s">
        <v>856</v>
      </c>
      <c r="E63" s="2" t="str">
        <f t="shared" si="23"/>
        <v>X28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72">
        <v>0</v>
      </c>
      <c r="AV63" s="91">
        <v>0</v>
      </c>
      <c r="AW63" s="92">
        <v>0</v>
      </c>
      <c r="AX63" s="89"/>
      <c r="AY63" s="89"/>
      <c r="AZ63" s="89"/>
      <c r="BS63" s="8" t="s">
        <v>643</v>
      </c>
      <c r="BT63" s="8" t="s">
        <v>631</v>
      </c>
      <c r="CB63" s="8" t="s">
        <v>651</v>
      </c>
      <c r="CC63" s="8" t="s">
        <v>631</v>
      </c>
      <c r="CT63" s="8" t="s">
        <v>676</v>
      </c>
      <c r="CU63" s="8" t="s">
        <v>631</v>
      </c>
    </row>
    <row r="64" spans="1:103" x14ac:dyDescent="0.25">
      <c r="A64" t="s">
        <v>858</v>
      </c>
      <c r="B64" t="s">
        <v>861</v>
      </c>
      <c r="C64">
        <v>29</v>
      </c>
      <c r="D64" t="s">
        <v>856</v>
      </c>
      <c r="E64" s="2" t="str">
        <f t="shared" si="23"/>
        <v>X29</v>
      </c>
      <c r="F64" s="12">
        <v>2</v>
      </c>
      <c r="G64" s="12">
        <v>2</v>
      </c>
      <c r="H64" s="12">
        <v>1</v>
      </c>
      <c r="I64" s="12">
        <v>3</v>
      </c>
      <c r="J64" s="12">
        <v>2</v>
      </c>
      <c r="K64" s="12">
        <v>1</v>
      </c>
      <c r="L64" s="12">
        <v>2</v>
      </c>
      <c r="M64" s="12">
        <v>2</v>
      </c>
      <c r="N64" s="12">
        <v>2</v>
      </c>
      <c r="O64" s="12">
        <v>2</v>
      </c>
      <c r="P64" s="12">
        <v>4</v>
      </c>
      <c r="Q64" s="12">
        <v>4</v>
      </c>
      <c r="R64" s="12">
        <v>3</v>
      </c>
      <c r="S64" s="12">
        <v>2</v>
      </c>
      <c r="T64" s="12">
        <v>4</v>
      </c>
      <c r="U64" s="12">
        <v>1</v>
      </c>
      <c r="V64" s="12">
        <v>2</v>
      </c>
      <c r="W64" s="12">
        <v>2</v>
      </c>
      <c r="X64" s="12">
        <v>2</v>
      </c>
      <c r="Y64" s="12">
        <v>2</v>
      </c>
      <c r="Z64" s="12">
        <v>2</v>
      </c>
      <c r="AA64" s="12">
        <v>2</v>
      </c>
      <c r="AB64" s="12">
        <v>2</v>
      </c>
      <c r="AC64" s="12">
        <v>1</v>
      </c>
      <c r="AD64" s="12">
        <v>2</v>
      </c>
      <c r="AE64" s="12">
        <v>1</v>
      </c>
      <c r="AF64" s="12">
        <v>2</v>
      </c>
      <c r="AG64" s="12">
        <v>2</v>
      </c>
      <c r="AH64" s="12">
        <v>1</v>
      </c>
      <c r="AI64" s="12">
        <v>2</v>
      </c>
      <c r="AJ64" s="12">
        <v>2</v>
      </c>
      <c r="AK64" s="12">
        <v>2</v>
      </c>
      <c r="AL64" s="12">
        <v>2</v>
      </c>
      <c r="AM64" s="12">
        <v>2</v>
      </c>
      <c r="AN64" s="12">
        <v>2</v>
      </c>
      <c r="AO64" s="12">
        <v>6</v>
      </c>
      <c r="AP64" s="12">
        <v>2</v>
      </c>
      <c r="AQ64" s="12">
        <v>2</v>
      </c>
      <c r="AR64" s="12">
        <v>4</v>
      </c>
      <c r="AS64" s="12">
        <v>3</v>
      </c>
      <c r="AT64" s="12">
        <v>1</v>
      </c>
      <c r="AU64" s="72">
        <v>0</v>
      </c>
      <c r="AV64" s="91">
        <v>0</v>
      </c>
      <c r="AW64" s="92">
        <v>0</v>
      </c>
      <c r="AX64" s="89"/>
      <c r="AY64" s="89"/>
      <c r="AZ64" s="89"/>
      <c r="BS64" s="8" t="s">
        <v>553</v>
      </c>
      <c r="BT64" t="s">
        <v>545</v>
      </c>
      <c r="BU64" t="s">
        <v>561</v>
      </c>
      <c r="BV64" t="s">
        <v>309</v>
      </c>
      <c r="BW64" t="s">
        <v>562</v>
      </c>
      <c r="BX64" t="s">
        <v>336</v>
      </c>
      <c r="CB64" s="8" t="s">
        <v>553</v>
      </c>
      <c r="CC64" t="s">
        <v>545</v>
      </c>
      <c r="CD64" t="s">
        <v>561</v>
      </c>
      <c r="CE64" t="s">
        <v>309</v>
      </c>
      <c r="CF64" t="s">
        <v>336</v>
      </c>
      <c r="CT64" s="8" t="s">
        <v>553</v>
      </c>
      <c r="CU64" t="s">
        <v>585</v>
      </c>
      <c r="CV64" t="s">
        <v>561</v>
      </c>
      <c r="CW64" t="s">
        <v>309</v>
      </c>
      <c r="CX64" t="s">
        <v>562</v>
      </c>
      <c r="CY64" t="s">
        <v>336</v>
      </c>
    </row>
    <row r="65" spans="1:103" x14ac:dyDescent="0.25">
      <c r="A65" t="s">
        <v>858</v>
      </c>
      <c r="B65" t="s">
        <v>861</v>
      </c>
      <c r="C65">
        <v>30</v>
      </c>
      <c r="D65" t="s">
        <v>856</v>
      </c>
      <c r="E65" s="2" t="str">
        <f t="shared" si="23"/>
        <v>X30</v>
      </c>
      <c r="F65" s="12">
        <v>2</v>
      </c>
      <c r="G65" s="12">
        <v>2</v>
      </c>
      <c r="H65" s="12">
        <v>1</v>
      </c>
      <c r="I65" s="12">
        <v>3</v>
      </c>
      <c r="J65" s="12">
        <v>2</v>
      </c>
      <c r="K65" s="12">
        <v>1</v>
      </c>
      <c r="L65" s="12">
        <v>2</v>
      </c>
      <c r="M65" s="12">
        <v>2</v>
      </c>
      <c r="N65" s="12">
        <v>4</v>
      </c>
      <c r="O65" s="12">
        <v>2</v>
      </c>
      <c r="P65" s="12">
        <v>5</v>
      </c>
      <c r="Q65" s="12">
        <v>4</v>
      </c>
      <c r="R65" s="12">
        <v>1</v>
      </c>
      <c r="S65" s="12">
        <v>2</v>
      </c>
      <c r="T65" s="12">
        <v>1</v>
      </c>
      <c r="U65" s="12">
        <v>2</v>
      </c>
      <c r="V65" s="12">
        <v>1</v>
      </c>
      <c r="W65" s="12">
        <v>1</v>
      </c>
      <c r="X65" s="12">
        <v>1</v>
      </c>
      <c r="Y65" s="12">
        <v>1</v>
      </c>
      <c r="Z65" s="12">
        <v>1</v>
      </c>
      <c r="AA65" s="12">
        <v>2</v>
      </c>
      <c r="AB65" s="12">
        <v>1</v>
      </c>
      <c r="AC65" s="12">
        <v>2</v>
      </c>
      <c r="AD65" s="12">
        <v>1</v>
      </c>
      <c r="AE65" s="12">
        <v>1</v>
      </c>
      <c r="AF65" s="12">
        <v>1</v>
      </c>
      <c r="AG65" s="12">
        <v>1</v>
      </c>
      <c r="AH65" s="12">
        <v>1</v>
      </c>
      <c r="AI65" s="12">
        <v>1</v>
      </c>
      <c r="AJ65" s="12">
        <v>1</v>
      </c>
      <c r="AK65" s="12">
        <v>2</v>
      </c>
      <c r="AL65" s="12">
        <v>2</v>
      </c>
      <c r="AM65" s="12">
        <v>2</v>
      </c>
      <c r="AN65" s="12">
        <v>2</v>
      </c>
      <c r="AO65" s="12">
        <v>2</v>
      </c>
      <c r="AP65" s="12">
        <v>3</v>
      </c>
      <c r="AQ65" s="12">
        <v>3</v>
      </c>
      <c r="AR65" s="12">
        <v>1</v>
      </c>
      <c r="AS65" s="12">
        <v>1</v>
      </c>
      <c r="AT65" s="12">
        <v>1</v>
      </c>
      <c r="AU65" s="72">
        <v>0</v>
      </c>
      <c r="AV65" s="91">
        <v>0</v>
      </c>
      <c r="AW65" s="92">
        <v>0</v>
      </c>
      <c r="AX65" s="89"/>
      <c r="AY65" s="89"/>
      <c r="AZ65" s="89"/>
      <c r="BS65" s="11" t="s">
        <v>548</v>
      </c>
      <c r="BT65" s="9">
        <v>1</v>
      </c>
      <c r="BU65" s="9">
        <v>34</v>
      </c>
      <c r="BV65" s="9">
        <v>6</v>
      </c>
      <c r="BW65" s="9">
        <v>6</v>
      </c>
      <c r="BX65" s="9">
        <v>47</v>
      </c>
      <c r="CB65" s="11" t="s">
        <v>548</v>
      </c>
      <c r="CC65" s="9">
        <v>1</v>
      </c>
      <c r="CD65" s="9">
        <v>37</v>
      </c>
      <c r="CE65" s="9">
        <v>9</v>
      </c>
      <c r="CF65" s="9">
        <v>47</v>
      </c>
      <c r="CT65" s="11" t="s">
        <v>548</v>
      </c>
      <c r="CU65" s="9">
        <v>3</v>
      </c>
      <c r="CV65" s="9">
        <v>43</v>
      </c>
      <c r="CW65" s="9">
        <v>1</v>
      </c>
      <c r="CX65" s="9"/>
      <c r="CY65" s="9">
        <v>47</v>
      </c>
    </row>
    <row r="66" spans="1:103" x14ac:dyDescent="0.25">
      <c r="A66" t="s">
        <v>858</v>
      </c>
      <c r="B66" t="s">
        <v>861</v>
      </c>
      <c r="C66">
        <v>31</v>
      </c>
      <c r="D66" t="s">
        <v>856</v>
      </c>
      <c r="E66" s="2" t="str">
        <f t="shared" si="23"/>
        <v>X31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93">
        <v>1</v>
      </c>
      <c r="AV66" s="91">
        <v>0</v>
      </c>
      <c r="AW66" s="92">
        <v>1</v>
      </c>
      <c r="AX66" s="89"/>
      <c r="AY66" s="89"/>
      <c r="AZ66" s="89"/>
      <c r="BS66" s="18" t="s">
        <v>550</v>
      </c>
      <c r="BT66" s="9">
        <v>1</v>
      </c>
      <c r="BU66" s="9">
        <v>21</v>
      </c>
      <c r="BV66" s="9">
        <v>2</v>
      </c>
      <c r="BW66" s="9">
        <v>2</v>
      </c>
      <c r="BX66" s="9">
        <v>26</v>
      </c>
      <c r="CB66" s="18" t="s">
        <v>550</v>
      </c>
      <c r="CC66" s="9">
        <v>1</v>
      </c>
      <c r="CD66" s="9">
        <v>22</v>
      </c>
      <c r="CE66" s="9">
        <v>3</v>
      </c>
      <c r="CF66" s="9">
        <v>26</v>
      </c>
      <c r="CT66" s="18" t="s">
        <v>550</v>
      </c>
      <c r="CU66" s="9">
        <v>1</v>
      </c>
      <c r="CV66" s="9">
        <v>25</v>
      </c>
      <c r="CW66" s="9"/>
      <c r="CX66" s="9"/>
      <c r="CY66" s="9">
        <v>26</v>
      </c>
    </row>
    <row r="67" spans="1:103" x14ac:dyDescent="0.25">
      <c r="A67" t="s">
        <v>862</v>
      </c>
      <c r="B67" t="s">
        <v>859</v>
      </c>
      <c r="C67">
        <v>33</v>
      </c>
      <c r="D67" t="s">
        <v>855</v>
      </c>
      <c r="E67" s="2" t="str">
        <f t="shared" si="23"/>
        <v>Y33</v>
      </c>
      <c r="F67" s="12">
        <v>1</v>
      </c>
      <c r="G67" s="12">
        <v>3</v>
      </c>
      <c r="H67" s="12">
        <v>2</v>
      </c>
      <c r="I67" s="12">
        <v>4</v>
      </c>
      <c r="J67" s="12">
        <v>2</v>
      </c>
      <c r="K67" s="12">
        <v>1</v>
      </c>
      <c r="L67" s="12">
        <v>3</v>
      </c>
      <c r="M67" s="12">
        <v>2</v>
      </c>
      <c r="N67" s="12">
        <v>5</v>
      </c>
      <c r="O67" s="12">
        <v>2</v>
      </c>
      <c r="P67" s="12">
        <v>5</v>
      </c>
      <c r="Q67" s="12">
        <v>4</v>
      </c>
      <c r="R67" s="12">
        <v>1</v>
      </c>
      <c r="S67" s="12">
        <v>1</v>
      </c>
      <c r="T67" s="12">
        <v>2</v>
      </c>
      <c r="U67" s="12">
        <v>1</v>
      </c>
      <c r="V67" s="12">
        <v>1</v>
      </c>
      <c r="W67" s="12">
        <v>1</v>
      </c>
      <c r="X67" s="12">
        <v>1</v>
      </c>
      <c r="Y67" s="12">
        <v>2</v>
      </c>
      <c r="Z67" s="12">
        <v>1</v>
      </c>
      <c r="AA67" s="12">
        <v>1</v>
      </c>
      <c r="AB67" s="12">
        <v>1</v>
      </c>
      <c r="AC67" s="12">
        <v>1</v>
      </c>
      <c r="AD67" s="12">
        <v>1</v>
      </c>
      <c r="AE67" s="12">
        <v>1</v>
      </c>
      <c r="AF67" s="12">
        <v>2</v>
      </c>
      <c r="AG67" s="12">
        <v>2</v>
      </c>
      <c r="AH67" s="12">
        <v>1</v>
      </c>
      <c r="AI67" s="12">
        <v>1</v>
      </c>
      <c r="AJ67" s="12">
        <v>2</v>
      </c>
      <c r="AK67" s="12">
        <v>2</v>
      </c>
      <c r="AL67" s="12">
        <v>2</v>
      </c>
      <c r="AM67" s="12">
        <v>2</v>
      </c>
      <c r="AN67" s="12">
        <v>2</v>
      </c>
      <c r="AO67" s="12">
        <v>2</v>
      </c>
      <c r="AP67" s="12">
        <v>2</v>
      </c>
      <c r="AQ67" s="12">
        <v>2</v>
      </c>
      <c r="AR67" s="12">
        <v>2</v>
      </c>
      <c r="AS67" s="12">
        <v>3</v>
      </c>
      <c r="AT67" s="12">
        <v>1</v>
      </c>
      <c r="AU67" s="72">
        <v>0</v>
      </c>
      <c r="AV67" s="91">
        <v>0</v>
      </c>
      <c r="AW67" s="92">
        <v>0</v>
      </c>
      <c r="AX67" s="89"/>
      <c r="AY67" s="89"/>
      <c r="AZ67" s="89"/>
      <c r="BS67" s="18" t="s">
        <v>560</v>
      </c>
      <c r="BT67" s="9"/>
      <c r="BU67" s="9">
        <v>13</v>
      </c>
      <c r="BV67" s="9">
        <v>4</v>
      </c>
      <c r="BW67" s="9">
        <v>4</v>
      </c>
      <c r="BX67" s="9">
        <v>21</v>
      </c>
      <c r="CB67" s="18" t="s">
        <v>560</v>
      </c>
      <c r="CC67" s="9"/>
      <c r="CD67" s="9">
        <v>15</v>
      </c>
      <c r="CE67" s="9">
        <v>6</v>
      </c>
      <c r="CF67" s="9">
        <v>21</v>
      </c>
      <c r="CT67" s="18" t="s">
        <v>560</v>
      </c>
      <c r="CU67" s="9">
        <v>2</v>
      </c>
      <c r="CV67" s="9">
        <v>18</v>
      </c>
      <c r="CW67" s="9">
        <v>1</v>
      </c>
      <c r="CX67" s="9"/>
      <c r="CY67" s="9">
        <v>21</v>
      </c>
    </row>
    <row r="68" spans="1:103" x14ac:dyDescent="0.25">
      <c r="A68" t="s">
        <v>862</v>
      </c>
      <c r="B68" t="s">
        <v>859</v>
      </c>
      <c r="C68">
        <v>34</v>
      </c>
      <c r="D68" t="s">
        <v>855</v>
      </c>
      <c r="E68" s="2" t="str">
        <f t="shared" si="23"/>
        <v>Y34</v>
      </c>
      <c r="F68" s="12">
        <v>1</v>
      </c>
      <c r="G68" s="12">
        <v>3</v>
      </c>
      <c r="H68" s="12">
        <v>2</v>
      </c>
      <c r="I68" s="12">
        <v>4</v>
      </c>
      <c r="J68" s="12">
        <v>2</v>
      </c>
      <c r="K68" s="12">
        <v>1</v>
      </c>
      <c r="L68" s="12">
        <v>2</v>
      </c>
      <c r="M68" s="12">
        <v>2</v>
      </c>
      <c r="N68" s="12">
        <v>2</v>
      </c>
      <c r="O68" s="12">
        <v>2</v>
      </c>
      <c r="P68" s="12">
        <v>3</v>
      </c>
      <c r="Q68" s="12">
        <v>6</v>
      </c>
      <c r="R68" s="12">
        <v>1</v>
      </c>
      <c r="S68" s="12">
        <v>1</v>
      </c>
      <c r="T68" s="12">
        <v>1</v>
      </c>
      <c r="U68" s="12">
        <v>1</v>
      </c>
      <c r="V68" s="12">
        <v>1</v>
      </c>
      <c r="W68" s="12">
        <v>1</v>
      </c>
      <c r="X68" s="12">
        <v>1</v>
      </c>
      <c r="Y68" s="12">
        <v>1</v>
      </c>
      <c r="Z68" s="12">
        <v>1</v>
      </c>
      <c r="AA68" s="12">
        <v>1</v>
      </c>
      <c r="AB68" s="12">
        <v>1</v>
      </c>
      <c r="AC68" s="12">
        <v>1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1</v>
      </c>
      <c r="AK68" s="12">
        <v>2</v>
      </c>
      <c r="AL68" s="12">
        <v>2</v>
      </c>
      <c r="AM68" s="12">
        <v>2</v>
      </c>
      <c r="AN68" s="12">
        <v>2</v>
      </c>
      <c r="AO68" s="12">
        <v>2</v>
      </c>
      <c r="AP68" s="12">
        <v>3</v>
      </c>
      <c r="AQ68" s="12">
        <v>3</v>
      </c>
      <c r="AR68" s="12">
        <v>1</v>
      </c>
      <c r="AS68" s="12">
        <v>2</v>
      </c>
      <c r="AT68" s="12">
        <v>1</v>
      </c>
      <c r="AU68" s="72">
        <v>0</v>
      </c>
      <c r="AV68" s="91">
        <v>0</v>
      </c>
      <c r="AW68" s="92">
        <v>1</v>
      </c>
      <c r="AX68" s="89"/>
      <c r="AY68" s="89"/>
      <c r="AZ68" s="89"/>
      <c r="BS68" s="11" t="s">
        <v>547</v>
      </c>
      <c r="BT68" s="9"/>
      <c r="BU68" s="9">
        <v>29</v>
      </c>
      <c r="BV68" s="9">
        <v>5</v>
      </c>
      <c r="BW68" s="9">
        <v>6</v>
      </c>
      <c r="BX68" s="9">
        <v>40</v>
      </c>
      <c r="CB68" s="11" t="s">
        <v>547</v>
      </c>
      <c r="CC68" s="9"/>
      <c r="CD68" s="9">
        <v>34</v>
      </c>
      <c r="CE68" s="9">
        <v>6</v>
      </c>
      <c r="CF68" s="9">
        <v>40</v>
      </c>
      <c r="CT68" s="11" t="s">
        <v>547</v>
      </c>
      <c r="CU68" s="9">
        <v>1</v>
      </c>
      <c r="CV68" s="9">
        <v>35</v>
      </c>
      <c r="CW68" s="9">
        <v>3</v>
      </c>
      <c r="CX68" s="9">
        <v>1</v>
      </c>
      <c r="CY68" s="9">
        <v>40</v>
      </c>
    </row>
    <row r="69" spans="1:103" x14ac:dyDescent="0.25">
      <c r="A69" t="s">
        <v>862</v>
      </c>
      <c r="B69" t="s">
        <v>859</v>
      </c>
      <c r="C69">
        <v>35</v>
      </c>
      <c r="D69" t="s">
        <v>855</v>
      </c>
      <c r="E69" s="2" t="str">
        <f t="shared" si="23"/>
        <v>Y35</v>
      </c>
      <c r="F69" s="12">
        <v>1</v>
      </c>
      <c r="G69" s="12">
        <v>3</v>
      </c>
      <c r="H69" s="12">
        <v>2</v>
      </c>
      <c r="I69" s="12">
        <v>4</v>
      </c>
      <c r="J69" s="12">
        <v>2</v>
      </c>
      <c r="K69" s="12">
        <v>1</v>
      </c>
      <c r="L69" s="12">
        <v>2</v>
      </c>
      <c r="M69" s="12">
        <v>2</v>
      </c>
      <c r="N69" s="12">
        <v>6</v>
      </c>
      <c r="O69" s="12">
        <v>2</v>
      </c>
      <c r="P69" s="12">
        <v>6</v>
      </c>
      <c r="Q69" s="12">
        <v>4</v>
      </c>
      <c r="R69" s="12">
        <v>1</v>
      </c>
      <c r="S69" s="12">
        <v>1</v>
      </c>
      <c r="T69" s="12">
        <v>2</v>
      </c>
      <c r="U69" s="12">
        <v>1</v>
      </c>
      <c r="V69" s="12">
        <v>2</v>
      </c>
      <c r="W69" s="12">
        <v>1</v>
      </c>
      <c r="X69" s="12">
        <v>1</v>
      </c>
      <c r="Y69" s="12">
        <v>2</v>
      </c>
      <c r="Z69" s="12">
        <v>1</v>
      </c>
      <c r="AA69" s="12">
        <v>1</v>
      </c>
      <c r="AB69" s="12">
        <v>1</v>
      </c>
      <c r="AC69" s="12">
        <v>1</v>
      </c>
      <c r="AD69" s="12">
        <v>1</v>
      </c>
      <c r="AE69" s="12">
        <v>1</v>
      </c>
      <c r="AF69" s="12">
        <v>2</v>
      </c>
      <c r="AG69" s="12">
        <v>1</v>
      </c>
      <c r="AH69" s="12">
        <v>1</v>
      </c>
      <c r="AI69" s="12">
        <v>1</v>
      </c>
      <c r="AJ69" s="12">
        <v>2</v>
      </c>
      <c r="AK69" s="12">
        <v>2</v>
      </c>
      <c r="AL69" s="12">
        <v>2</v>
      </c>
      <c r="AM69" s="12">
        <v>4</v>
      </c>
      <c r="AN69" s="12">
        <v>2</v>
      </c>
      <c r="AO69" s="12">
        <v>2</v>
      </c>
      <c r="AP69" s="12">
        <v>2</v>
      </c>
      <c r="AQ69" s="12">
        <v>1</v>
      </c>
      <c r="AR69" s="12">
        <v>3</v>
      </c>
      <c r="AS69" s="12">
        <v>3</v>
      </c>
      <c r="AT69" s="12">
        <v>1</v>
      </c>
      <c r="AU69" s="72">
        <v>0</v>
      </c>
      <c r="AV69" s="91">
        <v>0</v>
      </c>
      <c r="AW69" s="92">
        <v>2</v>
      </c>
      <c r="AX69" s="89"/>
      <c r="AY69" s="89"/>
      <c r="AZ69" s="89"/>
      <c r="BS69" s="18" t="s">
        <v>550</v>
      </c>
      <c r="BT69" s="9"/>
      <c r="BU69" s="9">
        <v>15</v>
      </c>
      <c r="BV69" s="9">
        <v>4</v>
      </c>
      <c r="BW69" s="9">
        <v>4</v>
      </c>
      <c r="BX69" s="9">
        <v>23</v>
      </c>
      <c r="CB69" s="18" t="s">
        <v>550</v>
      </c>
      <c r="CC69" s="9"/>
      <c r="CD69" s="9">
        <v>19</v>
      </c>
      <c r="CE69" s="9">
        <v>4</v>
      </c>
      <c r="CF69" s="9">
        <v>23</v>
      </c>
      <c r="CT69" s="18" t="s">
        <v>550</v>
      </c>
      <c r="CU69" s="9">
        <v>1</v>
      </c>
      <c r="CV69" s="9">
        <v>20</v>
      </c>
      <c r="CW69" s="9">
        <v>2</v>
      </c>
      <c r="CX69" s="9"/>
      <c r="CY69" s="9">
        <v>23</v>
      </c>
    </row>
    <row r="70" spans="1:103" x14ac:dyDescent="0.25">
      <c r="A70" t="s">
        <v>862</v>
      </c>
      <c r="B70" t="s">
        <v>859</v>
      </c>
      <c r="C70">
        <v>36</v>
      </c>
      <c r="D70" t="s">
        <v>855</v>
      </c>
      <c r="E70" s="2" t="str">
        <f t="shared" si="23"/>
        <v>Y36</v>
      </c>
      <c r="F70" s="12">
        <v>1</v>
      </c>
      <c r="G70" s="12">
        <v>4</v>
      </c>
      <c r="H70" s="12">
        <v>2</v>
      </c>
      <c r="I70" s="12">
        <v>4</v>
      </c>
      <c r="J70" s="12">
        <v>1</v>
      </c>
      <c r="K70" s="12">
        <v>2</v>
      </c>
      <c r="L70" s="12">
        <v>1</v>
      </c>
      <c r="M70" s="12">
        <v>2</v>
      </c>
      <c r="N70" s="12">
        <v>7</v>
      </c>
      <c r="O70" s="12">
        <v>1</v>
      </c>
      <c r="P70" s="12">
        <v>6</v>
      </c>
      <c r="Q70" s="12">
        <v>4</v>
      </c>
      <c r="R70" s="12">
        <v>1</v>
      </c>
      <c r="S70" s="12">
        <v>1</v>
      </c>
      <c r="T70" s="12">
        <v>4</v>
      </c>
      <c r="U70" s="12">
        <v>1</v>
      </c>
      <c r="V70" s="12">
        <v>2</v>
      </c>
      <c r="W70" s="12">
        <v>1</v>
      </c>
      <c r="X70" s="12">
        <v>1</v>
      </c>
      <c r="Y70" s="12">
        <v>2</v>
      </c>
      <c r="Z70" s="12">
        <v>1</v>
      </c>
      <c r="AA70" s="12">
        <v>2</v>
      </c>
      <c r="AB70" s="12">
        <v>1</v>
      </c>
      <c r="AC70" s="12">
        <v>1</v>
      </c>
      <c r="AD70" s="12">
        <v>1</v>
      </c>
      <c r="AE70" s="12">
        <v>1</v>
      </c>
      <c r="AF70" s="12">
        <v>2</v>
      </c>
      <c r="AG70" s="12">
        <v>1</v>
      </c>
      <c r="AH70" s="12">
        <v>2</v>
      </c>
      <c r="AI70" s="12">
        <v>1</v>
      </c>
      <c r="AJ70" s="12">
        <v>2</v>
      </c>
      <c r="AK70" s="12">
        <v>2</v>
      </c>
      <c r="AL70" s="12">
        <v>2</v>
      </c>
      <c r="AM70" s="12">
        <v>4</v>
      </c>
      <c r="AN70" s="12">
        <v>2</v>
      </c>
      <c r="AO70" s="12">
        <v>2</v>
      </c>
      <c r="AP70" s="12">
        <v>2</v>
      </c>
      <c r="AQ70" s="12">
        <v>2</v>
      </c>
      <c r="AR70" s="12">
        <v>4</v>
      </c>
      <c r="AS70" s="12">
        <v>1</v>
      </c>
      <c r="AT70" s="12">
        <v>2</v>
      </c>
      <c r="AU70" s="72">
        <v>0</v>
      </c>
      <c r="AV70" s="91">
        <v>0</v>
      </c>
      <c r="AW70" s="92">
        <v>0</v>
      </c>
      <c r="AX70" s="89"/>
      <c r="AY70" s="89"/>
      <c r="AZ70" s="89"/>
      <c r="BS70" s="18" t="s">
        <v>560</v>
      </c>
      <c r="BT70" s="9"/>
      <c r="BU70" s="9">
        <v>14</v>
      </c>
      <c r="BV70" s="9">
        <v>1</v>
      </c>
      <c r="BW70" s="9">
        <v>2</v>
      </c>
      <c r="BX70" s="9">
        <v>17</v>
      </c>
      <c r="CB70" s="18" t="s">
        <v>560</v>
      </c>
      <c r="CC70" s="9"/>
      <c r="CD70" s="9">
        <v>15</v>
      </c>
      <c r="CE70" s="9">
        <v>2</v>
      </c>
      <c r="CF70" s="9">
        <v>17</v>
      </c>
      <c r="CT70" s="18" t="s">
        <v>560</v>
      </c>
      <c r="CU70" s="9"/>
      <c r="CV70" s="9">
        <v>15</v>
      </c>
      <c r="CW70" s="9">
        <v>1</v>
      </c>
      <c r="CX70" s="9">
        <v>1</v>
      </c>
      <c r="CY70" s="9">
        <v>17</v>
      </c>
    </row>
    <row r="71" spans="1:103" x14ac:dyDescent="0.25">
      <c r="A71" t="s">
        <v>862</v>
      </c>
      <c r="B71" t="s">
        <v>859</v>
      </c>
      <c r="C71">
        <v>37</v>
      </c>
      <c r="D71" t="s">
        <v>855</v>
      </c>
      <c r="E71" s="2" t="str">
        <f t="shared" si="23"/>
        <v>Y37</v>
      </c>
      <c r="F71" s="12">
        <v>1</v>
      </c>
      <c r="G71" s="12">
        <v>3</v>
      </c>
      <c r="H71" s="12">
        <v>2</v>
      </c>
      <c r="I71" s="12">
        <v>4</v>
      </c>
      <c r="J71" s="12">
        <v>2</v>
      </c>
      <c r="K71" s="12">
        <v>1</v>
      </c>
      <c r="L71" s="12">
        <v>2</v>
      </c>
      <c r="M71" s="12">
        <v>2</v>
      </c>
      <c r="N71" s="12">
        <v>5</v>
      </c>
      <c r="O71" s="12">
        <v>2</v>
      </c>
      <c r="P71" s="12">
        <v>5</v>
      </c>
      <c r="Q71" s="12">
        <v>4</v>
      </c>
      <c r="R71" s="12">
        <v>1</v>
      </c>
      <c r="S71" s="12">
        <v>1</v>
      </c>
      <c r="T71" s="12">
        <v>2</v>
      </c>
      <c r="U71" s="12">
        <v>1</v>
      </c>
      <c r="V71" s="12">
        <v>2</v>
      </c>
      <c r="W71" s="12">
        <v>1</v>
      </c>
      <c r="X71" s="12">
        <v>1</v>
      </c>
      <c r="Y71" s="12">
        <v>2</v>
      </c>
      <c r="Z71" s="12">
        <v>2</v>
      </c>
      <c r="AA71" s="12">
        <v>1</v>
      </c>
      <c r="AB71" s="12">
        <v>1</v>
      </c>
      <c r="AC71" s="12">
        <v>1</v>
      </c>
      <c r="AD71" s="12">
        <v>1</v>
      </c>
      <c r="AE71" s="12">
        <v>1</v>
      </c>
      <c r="AF71" s="12">
        <v>2</v>
      </c>
      <c r="AG71" s="12">
        <v>1</v>
      </c>
      <c r="AH71" s="12">
        <v>1</v>
      </c>
      <c r="AI71" s="12">
        <v>2</v>
      </c>
      <c r="AJ71" s="12">
        <v>2</v>
      </c>
      <c r="AK71" s="12">
        <v>2</v>
      </c>
      <c r="AL71" s="12">
        <v>2</v>
      </c>
      <c r="AM71" s="12">
        <v>2</v>
      </c>
      <c r="AN71" s="12">
        <v>2</v>
      </c>
      <c r="AO71" s="12">
        <v>2</v>
      </c>
      <c r="AP71" s="12">
        <v>2</v>
      </c>
      <c r="AQ71" s="12">
        <v>2</v>
      </c>
      <c r="AR71" s="12">
        <v>4</v>
      </c>
      <c r="AS71" s="12">
        <v>3</v>
      </c>
      <c r="AT71" s="12">
        <v>1</v>
      </c>
      <c r="AU71" s="72">
        <v>0</v>
      </c>
      <c r="AV71" s="91">
        <v>0</v>
      </c>
      <c r="AW71" s="92">
        <v>2</v>
      </c>
      <c r="AX71" s="89"/>
      <c r="AY71" s="89"/>
      <c r="AZ71" s="89"/>
      <c r="BS71" s="11" t="s">
        <v>336</v>
      </c>
      <c r="BT71" s="9">
        <v>1</v>
      </c>
      <c r="BU71" s="9">
        <v>63</v>
      </c>
      <c r="BV71" s="9">
        <v>11</v>
      </c>
      <c r="BW71" s="9">
        <v>12</v>
      </c>
      <c r="BX71" s="9">
        <v>87</v>
      </c>
      <c r="CB71" s="11" t="s">
        <v>336</v>
      </c>
      <c r="CC71" s="9">
        <v>1</v>
      </c>
      <c r="CD71" s="9">
        <v>71</v>
      </c>
      <c r="CE71" s="9">
        <v>15</v>
      </c>
      <c r="CF71" s="9">
        <v>87</v>
      </c>
      <c r="CT71" s="11" t="s">
        <v>336</v>
      </c>
      <c r="CU71" s="9">
        <v>4</v>
      </c>
      <c r="CV71" s="9">
        <v>78</v>
      </c>
      <c r="CW71" s="9">
        <v>4</v>
      </c>
      <c r="CX71" s="9">
        <v>1</v>
      </c>
      <c r="CY71" s="9">
        <v>87</v>
      </c>
    </row>
    <row r="72" spans="1:103" x14ac:dyDescent="0.25">
      <c r="A72" t="s">
        <v>862</v>
      </c>
      <c r="B72" t="s">
        <v>859</v>
      </c>
      <c r="C72">
        <v>38</v>
      </c>
      <c r="D72" t="s">
        <v>855</v>
      </c>
      <c r="E72" s="2" t="str">
        <f t="shared" si="23"/>
        <v>Y38</v>
      </c>
      <c r="F72" s="12">
        <v>1</v>
      </c>
      <c r="G72" s="12">
        <v>3</v>
      </c>
      <c r="H72" s="12">
        <v>2</v>
      </c>
      <c r="I72" s="12">
        <v>4</v>
      </c>
      <c r="J72" s="12">
        <v>2</v>
      </c>
      <c r="K72" s="12">
        <v>1</v>
      </c>
      <c r="L72" s="12">
        <v>3</v>
      </c>
      <c r="M72" s="12">
        <v>2</v>
      </c>
      <c r="N72" s="12">
        <v>6</v>
      </c>
      <c r="O72" s="12">
        <v>2</v>
      </c>
      <c r="P72" s="12">
        <v>6</v>
      </c>
      <c r="Q72" s="12">
        <v>4</v>
      </c>
      <c r="R72" s="12">
        <v>1</v>
      </c>
      <c r="S72" s="12">
        <v>1</v>
      </c>
      <c r="T72" s="12">
        <v>1</v>
      </c>
      <c r="U72" s="12">
        <v>2</v>
      </c>
      <c r="V72" s="12">
        <v>1</v>
      </c>
      <c r="W72" s="12">
        <v>1</v>
      </c>
      <c r="X72" s="12">
        <v>1</v>
      </c>
      <c r="Y72" s="12">
        <v>1</v>
      </c>
      <c r="Z72" s="12">
        <v>1</v>
      </c>
      <c r="AA72" s="12">
        <v>1</v>
      </c>
      <c r="AB72" s="12">
        <v>1</v>
      </c>
      <c r="AC72" s="12">
        <v>2</v>
      </c>
      <c r="AD72" s="12">
        <v>1</v>
      </c>
      <c r="AE72" s="12">
        <v>1</v>
      </c>
      <c r="AF72" s="12">
        <v>1</v>
      </c>
      <c r="AG72" s="12">
        <v>1</v>
      </c>
      <c r="AH72" s="12">
        <v>1</v>
      </c>
      <c r="AI72" s="12">
        <v>1</v>
      </c>
      <c r="AJ72" s="12">
        <v>1</v>
      </c>
      <c r="AK72" s="12">
        <v>2</v>
      </c>
      <c r="AL72" s="12">
        <v>2</v>
      </c>
      <c r="AM72" s="12">
        <v>2</v>
      </c>
      <c r="AN72" s="12">
        <v>2</v>
      </c>
      <c r="AO72" s="12">
        <v>2</v>
      </c>
      <c r="AP72" s="12">
        <v>3</v>
      </c>
      <c r="AQ72" s="12">
        <v>3</v>
      </c>
      <c r="AR72" s="12">
        <v>1</v>
      </c>
      <c r="AS72" s="12">
        <v>3</v>
      </c>
      <c r="AT72" s="12">
        <v>1</v>
      </c>
      <c r="AU72" s="72">
        <v>0</v>
      </c>
      <c r="AV72" s="91">
        <v>0</v>
      </c>
      <c r="AW72" s="92">
        <v>0</v>
      </c>
      <c r="AX72" s="89"/>
      <c r="AY72" s="89"/>
      <c r="AZ72" s="89"/>
    </row>
    <row r="73" spans="1:103" x14ac:dyDescent="0.25">
      <c r="A73" t="s">
        <v>862</v>
      </c>
      <c r="B73" t="s">
        <v>859</v>
      </c>
      <c r="C73">
        <v>39</v>
      </c>
      <c r="D73" t="s">
        <v>855</v>
      </c>
      <c r="E73" s="2" t="str">
        <f t="shared" si="23"/>
        <v>Y39</v>
      </c>
      <c r="F73" s="12">
        <v>1</v>
      </c>
      <c r="G73" s="12">
        <v>3</v>
      </c>
      <c r="H73" s="12">
        <v>2</v>
      </c>
      <c r="I73" s="12">
        <v>4</v>
      </c>
      <c r="J73" s="12">
        <v>2</v>
      </c>
      <c r="K73" s="12">
        <v>1</v>
      </c>
      <c r="L73" s="12">
        <v>2</v>
      </c>
      <c r="M73" s="12">
        <v>2</v>
      </c>
      <c r="N73" s="12">
        <v>2</v>
      </c>
      <c r="O73" s="12">
        <v>2</v>
      </c>
      <c r="P73" s="12">
        <v>3</v>
      </c>
      <c r="Q73" s="12">
        <v>4</v>
      </c>
      <c r="R73" s="12">
        <v>1</v>
      </c>
      <c r="S73" s="12">
        <v>2</v>
      </c>
      <c r="T73" s="12">
        <v>3</v>
      </c>
      <c r="U73" s="12">
        <v>1</v>
      </c>
      <c r="V73" s="12">
        <v>2</v>
      </c>
      <c r="W73" s="12">
        <v>1</v>
      </c>
      <c r="X73" s="12">
        <v>2</v>
      </c>
      <c r="Y73" s="12">
        <v>2</v>
      </c>
      <c r="Z73" s="12">
        <v>1</v>
      </c>
      <c r="AA73" s="12">
        <v>2</v>
      </c>
      <c r="AB73" s="12">
        <v>1</v>
      </c>
      <c r="AC73" s="12">
        <v>1</v>
      </c>
      <c r="AD73" s="12">
        <v>1</v>
      </c>
      <c r="AE73" s="12">
        <v>1</v>
      </c>
      <c r="AF73" s="12">
        <v>2</v>
      </c>
      <c r="AG73" s="12">
        <v>1</v>
      </c>
      <c r="AH73" s="12">
        <v>1</v>
      </c>
      <c r="AI73" s="12">
        <v>1</v>
      </c>
      <c r="AJ73" s="12">
        <v>2</v>
      </c>
      <c r="AK73" s="12">
        <v>2</v>
      </c>
      <c r="AL73" s="12">
        <v>2</v>
      </c>
      <c r="AM73" s="12">
        <v>2</v>
      </c>
      <c r="AN73" s="12">
        <v>2</v>
      </c>
      <c r="AO73" s="12">
        <v>2</v>
      </c>
      <c r="AP73" s="12">
        <v>2</v>
      </c>
      <c r="AQ73" s="12">
        <v>2</v>
      </c>
      <c r="AR73" s="12">
        <v>2</v>
      </c>
      <c r="AS73" s="12">
        <v>3</v>
      </c>
      <c r="AT73" s="12">
        <v>1</v>
      </c>
      <c r="AU73" s="72">
        <v>0</v>
      </c>
      <c r="AV73" s="91">
        <v>0</v>
      </c>
      <c r="AW73" s="92">
        <v>0</v>
      </c>
      <c r="AX73" s="89"/>
      <c r="AY73" s="89"/>
      <c r="AZ73" s="89"/>
    </row>
    <row r="74" spans="1:103" x14ac:dyDescent="0.25">
      <c r="A74" t="s">
        <v>862</v>
      </c>
      <c r="B74" t="s">
        <v>859</v>
      </c>
      <c r="C74">
        <v>40</v>
      </c>
      <c r="D74" t="s">
        <v>855</v>
      </c>
      <c r="E74" s="2" t="str">
        <f t="shared" si="23"/>
        <v>Y40</v>
      </c>
      <c r="F74" s="12">
        <v>1</v>
      </c>
      <c r="G74" s="12">
        <v>3</v>
      </c>
      <c r="H74" s="12">
        <v>2</v>
      </c>
      <c r="I74" s="12">
        <v>4</v>
      </c>
      <c r="J74" s="12">
        <v>2</v>
      </c>
      <c r="K74" s="12">
        <v>1</v>
      </c>
      <c r="L74" s="12">
        <v>2</v>
      </c>
      <c r="M74" s="12">
        <v>2</v>
      </c>
      <c r="N74" s="12">
        <v>3</v>
      </c>
      <c r="O74" s="12">
        <v>2</v>
      </c>
      <c r="P74" s="12">
        <v>6</v>
      </c>
      <c r="Q74" s="12">
        <v>4</v>
      </c>
      <c r="R74" s="12">
        <v>3</v>
      </c>
      <c r="S74" s="12">
        <v>1</v>
      </c>
      <c r="T74" s="12">
        <v>1</v>
      </c>
      <c r="U74" s="12">
        <v>1</v>
      </c>
      <c r="V74" s="12">
        <v>1</v>
      </c>
      <c r="W74" s="12">
        <v>1</v>
      </c>
      <c r="X74" s="12">
        <v>1</v>
      </c>
      <c r="Y74" s="12">
        <v>1</v>
      </c>
      <c r="Z74" s="12">
        <v>1</v>
      </c>
      <c r="AA74" s="12">
        <v>1</v>
      </c>
      <c r="AB74" s="12">
        <v>1</v>
      </c>
      <c r="AC74" s="12">
        <v>1</v>
      </c>
      <c r="AD74" s="12">
        <v>1</v>
      </c>
      <c r="AE74" s="12">
        <v>1</v>
      </c>
      <c r="AF74" s="12">
        <v>1</v>
      </c>
      <c r="AG74" s="12">
        <v>1</v>
      </c>
      <c r="AH74" s="12">
        <v>1</v>
      </c>
      <c r="AI74" s="12">
        <v>1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2">
        <v>3</v>
      </c>
      <c r="AQ74" s="12">
        <v>3</v>
      </c>
      <c r="AR74" s="12">
        <v>1</v>
      </c>
      <c r="AS74" s="12">
        <v>3</v>
      </c>
      <c r="AT74" s="12">
        <v>1</v>
      </c>
      <c r="AU74" s="72">
        <v>0</v>
      </c>
      <c r="AV74" s="91">
        <v>0</v>
      </c>
      <c r="AW74" s="92">
        <v>0</v>
      </c>
      <c r="AX74" s="89"/>
      <c r="AY74" s="89"/>
      <c r="AZ74" s="89"/>
      <c r="BS74" s="8" t="s">
        <v>644</v>
      </c>
      <c r="BT74" s="8" t="s">
        <v>631</v>
      </c>
      <c r="CB74" s="8" t="s">
        <v>652</v>
      </c>
      <c r="CC74" s="8" t="s">
        <v>631</v>
      </c>
    </row>
    <row r="75" spans="1:103" x14ac:dyDescent="0.25">
      <c r="A75" t="s">
        <v>862</v>
      </c>
      <c r="B75" t="s">
        <v>859</v>
      </c>
      <c r="C75">
        <v>41</v>
      </c>
      <c r="D75" t="s">
        <v>855</v>
      </c>
      <c r="E75" s="2" t="str">
        <f t="shared" si="23"/>
        <v>Y41</v>
      </c>
      <c r="F75" s="72">
        <v>1</v>
      </c>
      <c r="G75" s="72">
        <v>3</v>
      </c>
      <c r="H75" s="72">
        <v>2</v>
      </c>
      <c r="I75" s="12">
        <v>4</v>
      </c>
      <c r="J75" s="72">
        <v>2</v>
      </c>
      <c r="K75" s="72">
        <v>1</v>
      </c>
      <c r="L75" s="72">
        <v>2</v>
      </c>
      <c r="M75" s="72">
        <v>2</v>
      </c>
      <c r="N75" s="72">
        <v>0</v>
      </c>
      <c r="O75" s="72">
        <v>2</v>
      </c>
      <c r="P75" s="72">
        <v>0</v>
      </c>
      <c r="Q75" s="72">
        <v>4</v>
      </c>
      <c r="R75" s="72">
        <v>1</v>
      </c>
      <c r="S75" s="72">
        <v>1</v>
      </c>
      <c r="T75" s="72">
        <v>1</v>
      </c>
      <c r="U75" s="72">
        <v>0</v>
      </c>
      <c r="V75" s="72">
        <v>0</v>
      </c>
      <c r="W75" s="72">
        <v>0</v>
      </c>
      <c r="X75" s="72">
        <v>0</v>
      </c>
      <c r="Y75" s="72">
        <v>0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0</v>
      </c>
      <c r="AH75" s="72">
        <v>0</v>
      </c>
      <c r="AI75" s="72">
        <v>0</v>
      </c>
      <c r="AJ75" s="72">
        <v>1</v>
      </c>
      <c r="AK75" s="72">
        <v>2</v>
      </c>
      <c r="AL75" s="72">
        <v>2</v>
      </c>
      <c r="AM75" s="72">
        <v>2</v>
      </c>
      <c r="AN75" s="72">
        <v>2</v>
      </c>
      <c r="AO75" s="72">
        <v>2</v>
      </c>
      <c r="AP75" s="72">
        <v>3</v>
      </c>
      <c r="AQ75" s="72">
        <v>3</v>
      </c>
      <c r="AR75" s="72">
        <v>1</v>
      </c>
      <c r="AS75" s="72">
        <v>3</v>
      </c>
      <c r="AT75" s="72">
        <v>1</v>
      </c>
      <c r="AU75" s="72">
        <v>0</v>
      </c>
      <c r="AV75" s="91">
        <v>0</v>
      </c>
      <c r="AW75" s="92">
        <v>0</v>
      </c>
      <c r="AX75" s="90"/>
      <c r="AY75" s="90"/>
      <c r="AZ75" s="90"/>
      <c r="BS75" s="8" t="s">
        <v>553</v>
      </c>
      <c r="BT75" t="s">
        <v>545</v>
      </c>
      <c r="BU75" t="s">
        <v>561</v>
      </c>
      <c r="BV75" t="s">
        <v>309</v>
      </c>
      <c r="BW75" t="s">
        <v>562</v>
      </c>
      <c r="BX75" t="s">
        <v>336</v>
      </c>
      <c r="CB75" s="8" t="s">
        <v>553</v>
      </c>
      <c r="CC75" t="s">
        <v>545</v>
      </c>
      <c r="CD75" t="s">
        <v>561</v>
      </c>
      <c r="CE75" t="s">
        <v>309</v>
      </c>
      <c r="CF75" t="s">
        <v>562</v>
      </c>
      <c r="CG75" t="s">
        <v>336</v>
      </c>
    </row>
    <row r="76" spans="1:103" x14ac:dyDescent="0.25">
      <c r="A76" t="s">
        <v>862</v>
      </c>
      <c r="B76" t="s">
        <v>859</v>
      </c>
      <c r="C76">
        <v>42</v>
      </c>
      <c r="D76" t="s">
        <v>855</v>
      </c>
      <c r="E76" s="2" t="str">
        <f t="shared" si="23"/>
        <v>Y42</v>
      </c>
      <c r="F76" s="12">
        <v>1</v>
      </c>
      <c r="G76" s="12">
        <v>3</v>
      </c>
      <c r="H76" s="12">
        <v>2</v>
      </c>
      <c r="I76" s="12">
        <v>4</v>
      </c>
      <c r="J76" s="12">
        <v>2</v>
      </c>
      <c r="K76" s="12">
        <v>1</v>
      </c>
      <c r="L76" s="12">
        <v>2</v>
      </c>
      <c r="M76" s="12">
        <v>2</v>
      </c>
      <c r="N76" s="12">
        <v>6</v>
      </c>
      <c r="O76" s="12">
        <v>2</v>
      </c>
      <c r="P76" s="12">
        <v>5</v>
      </c>
      <c r="Q76" s="12">
        <v>4</v>
      </c>
      <c r="R76" s="12">
        <v>1</v>
      </c>
      <c r="S76" s="12">
        <v>1</v>
      </c>
      <c r="T76" s="12">
        <v>1</v>
      </c>
      <c r="U76" s="12">
        <v>2</v>
      </c>
      <c r="V76" s="12">
        <v>1</v>
      </c>
      <c r="W76" s="12">
        <v>1</v>
      </c>
      <c r="X76" s="12">
        <v>1</v>
      </c>
      <c r="Y76" s="12">
        <v>1</v>
      </c>
      <c r="Z76" s="12">
        <v>1</v>
      </c>
      <c r="AA76" s="12">
        <v>1</v>
      </c>
      <c r="AB76" s="12">
        <v>1</v>
      </c>
      <c r="AC76" s="12">
        <v>2</v>
      </c>
      <c r="AD76" s="12">
        <v>1</v>
      </c>
      <c r="AE76" s="12">
        <v>1</v>
      </c>
      <c r="AF76" s="12">
        <v>1</v>
      </c>
      <c r="AG76" s="12">
        <v>1</v>
      </c>
      <c r="AH76" s="12">
        <v>1</v>
      </c>
      <c r="AI76" s="12">
        <v>1</v>
      </c>
      <c r="AJ76" s="12">
        <v>1</v>
      </c>
      <c r="AK76" s="12">
        <v>2</v>
      </c>
      <c r="AL76" s="12">
        <v>2</v>
      </c>
      <c r="AM76" s="12">
        <v>2</v>
      </c>
      <c r="AN76" s="12">
        <v>2</v>
      </c>
      <c r="AO76" s="12">
        <v>2</v>
      </c>
      <c r="AP76" s="12">
        <v>3</v>
      </c>
      <c r="AQ76" s="12">
        <v>3</v>
      </c>
      <c r="AR76" s="12">
        <v>2</v>
      </c>
      <c r="AS76" s="12">
        <v>3</v>
      </c>
      <c r="AT76" s="12">
        <v>1</v>
      </c>
      <c r="AU76" s="72">
        <v>0</v>
      </c>
      <c r="AV76" s="91">
        <v>0</v>
      </c>
      <c r="AW76" s="92">
        <v>0</v>
      </c>
      <c r="AX76" s="89"/>
      <c r="AY76" s="89"/>
      <c r="AZ76" s="89"/>
      <c r="BS76" s="11" t="s">
        <v>548</v>
      </c>
      <c r="BT76" s="9">
        <v>1</v>
      </c>
      <c r="BU76" s="9">
        <v>27</v>
      </c>
      <c r="BV76" s="9">
        <v>6</v>
      </c>
      <c r="BW76" s="9">
        <v>13</v>
      </c>
      <c r="BX76" s="9">
        <v>47</v>
      </c>
      <c r="CB76" s="11" t="s">
        <v>548</v>
      </c>
      <c r="CC76" s="9">
        <v>2</v>
      </c>
      <c r="CD76" s="9">
        <v>33</v>
      </c>
      <c r="CE76" s="9">
        <v>10</v>
      </c>
      <c r="CF76" s="9">
        <v>2</v>
      </c>
      <c r="CG76" s="9">
        <v>47</v>
      </c>
    </row>
    <row r="77" spans="1:103" x14ac:dyDescent="0.25">
      <c r="A77" t="s">
        <v>862</v>
      </c>
      <c r="B77" t="s">
        <v>859</v>
      </c>
      <c r="C77">
        <v>32</v>
      </c>
      <c r="D77" t="s">
        <v>856</v>
      </c>
      <c r="E77" s="2" t="str">
        <f t="shared" si="23"/>
        <v>X32</v>
      </c>
      <c r="F77" s="12">
        <v>2</v>
      </c>
      <c r="G77" s="12">
        <v>3</v>
      </c>
      <c r="H77" s="12">
        <v>2</v>
      </c>
      <c r="I77" s="12">
        <v>4</v>
      </c>
      <c r="J77" s="12">
        <v>2</v>
      </c>
      <c r="K77" s="12">
        <v>1</v>
      </c>
      <c r="L77" s="12">
        <v>4</v>
      </c>
      <c r="M77" s="12">
        <v>2</v>
      </c>
      <c r="N77" s="12">
        <v>6</v>
      </c>
      <c r="O77" s="12">
        <v>2</v>
      </c>
      <c r="P77" s="12">
        <v>6</v>
      </c>
      <c r="Q77" s="12">
        <v>4</v>
      </c>
      <c r="R77" s="12">
        <v>1</v>
      </c>
      <c r="S77" s="12">
        <v>1</v>
      </c>
      <c r="T77" s="12">
        <v>1</v>
      </c>
      <c r="U77" s="12">
        <v>1</v>
      </c>
      <c r="V77" s="12">
        <v>1</v>
      </c>
      <c r="W77" s="12">
        <v>1</v>
      </c>
      <c r="X77" s="12">
        <v>1</v>
      </c>
      <c r="Y77" s="12">
        <v>2</v>
      </c>
      <c r="Z77" s="12">
        <v>1</v>
      </c>
      <c r="AA77" s="12">
        <v>1</v>
      </c>
      <c r="AB77" s="12">
        <v>1</v>
      </c>
      <c r="AC77" s="12">
        <v>1</v>
      </c>
      <c r="AD77" s="12">
        <v>1</v>
      </c>
      <c r="AE77" s="12">
        <v>1</v>
      </c>
      <c r="AF77" s="12">
        <v>1</v>
      </c>
      <c r="AG77" s="12">
        <v>1</v>
      </c>
      <c r="AH77" s="12">
        <v>1</v>
      </c>
      <c r="AI77" s="12">
        <v>1</v>
      </c>
      <c r="AJ77" s="12">
        <v>1</v>
      </c>
      <c r="AK77" s="12">
        <v>2</v>
      </c>
      <c r="AL77" s="12">
        <v>2</v>
      </c>
      <c r="AM77" s="12">
        <v>2</v>
      </c>
      <c r="AN77" s="12">
        <v>2</v>
      </c>
      <c r="AO77" s="12">
        <v>2</v>
      </c>
      <c r="AP77" s="12">
        <v>3</v>
      </c>
      <c r="AQ77" s="12">
        <v>3</v>
      </c>
      <c r="AR77" s="12">
        <v>1</v>
      </c>
      <c r="AS77" s="12">
        <v>3</v>
      </c>
      <c r="AT77" s="12">
        <v>1</v>
      </c>
      <c r="AU77" s="72">
        <v>0</v>
      </c>
      <c r="AV77" s="91">
        <v>0</v>
      </c>
      <c r="AW77" s="92">
        <v>2</v>
      </c>
      <c r="AX77" s="89"/>
      <c r="AY77" s="89"/>
      <c r="AZ77" s="89"/>
      <c r="BS77" s="18" t="s">
        <v>550</v>
      </c>
      <c r="BT77" s="9">
        <v>1</v>
      </c>
      <c r="BU77" s="9">
        <v>14</v>
      </c>
      <c r="BV77" s="9">
        <v>2</v>
      </c>
      <c r="BW77" s="9">
        <v>9</v>
      </c>
      <c r="BX77" s="9">
        <v>26</v>
      </c>
      <c r="CB77" s="18" t="s">
        <v>550</v>
      </c>
      <c r="CC77" s="9">
        <v>2</v>
      </c>
      <c r="CD77" s="9">
        <v>19</v>
      </c>
      <c r="CE77" s="9">
        <v>4</v>
      </c>
      <c r="CF77" s="9">
        <v>1</v>
      </c>
      <c r="CG77" s="9">
        <v>26</v>
      </c>
    </row>
    <row r="78" spans="1:103" x14ac:dyDescent="0.25">
      <c r="A78" t="s">
        <v>862</v>
      </c>
      <c r="B78" t="s">
        <v>859</v>
      </c>
      <c r="C78">
        <v>33</v>
      </c>
      <c r="D78" t="s">
        <v>856</v>
      </c>
      <c r="E78" s="2" t="str">
        <f t="shared" si="23"/>
        <v>X33</v>
      </c>
      <c r="F78" s="12">
        <v>2</v>
      </c>
      <c r="G78" s="12">
        <v>3</v>
      </c>
      <c r="H78" s="12">
        <v>2</v>
      </c>
      <c r="I78" s="12">
        <v>4</v>
      </c>
      <c r="J78" s="12">
        <v>2</v>
      </c>
      <c r="K78" s="12">
        <v>1</v>
      </c>
      <c r="L78" s="12">
        <v>1</v>
      </c>
      <c r="M78" s="12">
        <v>2</v>
      </c>
      <c r="N78" s="12">
        <v>5</v>
      </c>
      <c r="O78" s="12">
        <v>1</v>
      </c>
      <c r="P78" s="12">
        <v>5</v>
      </c>
      <c r="Q78" s="12">
        <v>4</v>
      </c>
      <c r="R78" s="12">
        <v>1</v>
      </c>
      <c r="S78" s="12">
        <v>1</v>
      </c>
      <c r="T78" s="12">
        <v>2</v>
      </c>
      <c r="U78" s="12">
        <v>2</v>
      </c>
      <c r="V78" s="12">
        <v>1</v>
      </c>
      <c r="W78" s="12">
        <v>1</v>
      </c>
      <c r="X78" s="12">
        <v>1</v>
      </c>
      <c r="Y78" s="12">
        <v>2</v>
      </c>
      <c r="Z78" s="12">
        <v>1</v>
      </c>
      <c r="AA78" s="12">
        <v>2</v>
      </c>
      <c r="AB78" s="12">
        <v>1</v>
      </c>
      <c r="AC78" s="12">
        <v>1</v>
      </c>
      <c r="AD78" s="12">
        <v>1</v>
      </c>
      <c r="AE78" s="12">
        <v>1</v>
      </c>
      <c r="AF78" s="12">
        <v>2</v>
      </c>
      <c r="AG78" s="12">
        <v>1</v>
      </c>
      <c r="AH78" s="12">
        <v>1</v>
      </c>
      <c r="AI78" s="12">
        <v>1</v>
      </c>
      <c r="AJ78" s="12">
        <v>2</v>
      </c>
      <c r="AK78" s="12">
        <v>2</v>
      </c>
      <c r="AL78" s="12">
        <v>2</v>
      </c>
      <c r="AM78" s="12">
        <v>2</v>
      </c>
      <c r="AN78" s="12">
        <v>2</v>
      </c>
      <c r="AO78" s="12">
        <v>6</v>
      </c>
      <c r="AP78" s="12">
        <v>1</v>
      </c>
      <c r="AQ78" s="12">
        <v>2</v>
      </c>
      <c r="AR78" s="12">
        <v>2</v>
      </c>
      <c r="AS78" s="12">
        <v>3</v>
      </c>
      <c r="AT78" s="12">
        <v>1</v>
      </c>
      <c r="AU78" s="72">
        <v>0</v>
      </c>
      <c r="AV78" s="72">
        <v>1</v>
      </c>
      <c r="AW78" s="92">
        <v>1</v>
      </c>
      <c r="AX78" s="89"/>
      <c r="AY78" s="89"/>
      <c r="AZ78" s="89"/>
      <c r="BS78" s="18" t="s">
        <v>560</v>
      </c>
      <c r="BT78" s="9"/>
      <c r="BU78" s="9">
        <v>13</v>
      </c>
      <c r="BV78" s="9">
        <v>4</v>
      </c>
      <c r="BW78" s="9">
        <v>4</v>
      </c>
      <c r="BX78" s="9">
        <v>21</v>
      </c>
      <c r="CB78" s="18" t="s">
        <v>560</v>
      </c>
      <c r="CC78" s="9"/>
      <c r="CD78" s="9">
        <v>14</v>
      </c>
      <c r="CE78" s="9">
        <v>6</v>
      </c>
      <c r="CF78" s="9">
        <v>1</v>
      </c>
      <c r="CG78" s="9">
        <v>21</v>
      </c>
    </row>
    <row r="79" spans="1:103" x14ac:dyDescent="0.25">
      <c r="A79" t="s">
        <v>862</v>
      </c>
      <c r="B79" t="s">
        <v>859</v>
      </c>
      <c r="C79">
        <v>34</v>
      </c>
      <c r="D79" t="s">
        <v>856</v>
      </c>
      <c r="E79" s="2" t="str">
        <f t="shared" si="23"/>
        <v>X34</v>
      </c>
      <c r="F79" s="12">
        <v>2</v>
      </c>
      <c r="G79" s="12">
        <v>3</v>
      </c>
      <c r="H79" s="12">
        <v>2</v>
      </c>
      <c r="I79" s="12">
        <v>4</v>
      </c>
      <c r="J79" s="12">
        <v>2</v>
      </c>
      <c r="K79" s="12">
        <v>1</v>
      </c>
      <c r="L79" s="12">
        <v>4</v>
      </c>
      <c r="M79" s="12">
        <v>2</v>
      </c>
      <c r="N79" s="12">
        <v>3</v>
      </c>
      <c r="O79" s="12">
        <v>1</v>
      </c>
      <c r="P79" s="12">
        <v>5</v>
      </c>
      <c r="Q79" s="12">
        <v>4</v>
      </c>
      <c r="R79" s="12">
        <v>1</v>
      </c>
      <c r="S79" s="12">
        <v>2</v>
      </c>
      <c r="T79" s="12">
        <v>1</v>
      </c>
      <c r="U79" s="12">
        <v>1</v>
      </c>
      <c r="V79" s="12">
        <v>1</v>
      </c>
      <c r="W79" s="12">
        <v>1</v>
      </c>
      <c r="X79" s="12">
        <v>1</v>
      </c>
      <c r="Y79" s="12">
        <v>1</v>
      </c>
      <c r="Z79" s="12">
        <v>1</v>
      </c>
      <c r="AA79" s="12">
        <v>1</v>
      </c>
      <c r="AB79" s="12">
        <v>1</v>
      </c>
      <c r="AC79" s="12">
        <v>2</v>
      </c>
      <c r="AD79" s="12">
        <v>1</v>
      </c>
      <c r="AE79" s="12">
        <v>1</v>
      </c>
      <c r="AF79" s="12">
        <v>1</v>
      </c>
      <c r="AG79" s="12">
        <v>1</v>
      </c>
      <c r="AH79" s="12">
        <v>1</v>
      </c>
      <c r="AI79" s="12">
        <v>1</v>
      </c>
      <c r="AJ79" s="12">
        <v>1</v>
      </c>
      <c r="AK79" s="12">
        <v>2</v>
      </c>
      <c r="AL79" s="12">
        <v>2</v>
      </c>
      <c r="AM79" s="12">
        <v>2</v>
      </c>
      <c r="AN79" s="12">
        <v>2</v>
      </c>
      <c r="AO79" s="12">
        <v>2</v>
      </c>
      <c r="AP79" s="12">
        <v>1</v>
      </c>
      <c r="AQ79" s="12">
        <v>1</v>
      </c>
      <c r="AR79" s="12">
        <v>1</v>
      </c>
      <c r="AS79" s="12">
        <v>2</v>
      </c>
      <c r="AT79" s="12">
        <v>1</v>
      </c>
      <c r="AU79" s="72">
        <v>0</v>
      </c>
      <c r="AV79" s="91">
        <v>0</v>
      </c>
      <c r="AW79" s="92">
        <v>0</v>
      </c>
      <c r="AX79" s="89"/>
      <c r="AY79" s="89"/>
      <c r="AZ79" s="89"/>
      <c r="BS79" s="11" t="s">
        <v>547</v>
      </c>
      <c r="BT79" s="9"/>
      <c r="BU79" s="9">
        <v>29</v>
      </c>
      <c r="BV79" s="9">
        <v>5</v>
      </c>
      <c r="BW79" s="9">
        <v>6</v>
      </c>
      <c r="BX79" s="9">
        <v>40</v>
      </c>
      <c r="CB79" s="11" t="s">
        <v>547</v>
      </c>
      <c r="CC79" s="9"/>
      <c r="CD79" s="9">
        <v>30</v>
      </c>
      <c r="CE79" s="9">
        <v>6</v>
      </c>
      <c r="CF79" s="9">
        <v>4</v>
      </c>
      <c r="CG79" s="9">
        <v>40</v>
      </c>
    </row>
    <row r="80" spans="1:103" x14ac:dyDescent="0.25">
      <c r="A80" t="s">
        <v>862</v>
      </c>
      <c r="B80" t="s">
        <v>859</v>
      </c>
      <c r="C80">
        <v>35</v>
      </c>
      <c r="D80" t="s">
        <v>856</v>
      </c>
      <c r="E80" s="2" t="str">
        <f t="shared" ref="E80:E108" si="32">+CONCATENATE(D80,C80)</f>
        <v>X35</v>
      </c>
      <c r="F80" s="12">
        <v>2</v>
      </c>
      <c r="G80" s="12">
        <v>4</v>
      </c>
      <c r="H80" s="12">
        <v>2</v>
      </c>
      <c r="I80" s="12">
        <v>4</v>
      </c>
      <c r="J80" s="12">
        <v>1</v>
      </c>
      <c r="K80" s="12">
        <v>2</v>
      </c>
      <c r="L80" s="12">
        <v>3</v>
      </c>
      <c r="M80" s="12">
        <v>1</v>
      </c>
      <c r="N80" s="12">
        <v>0</v>
      </c>
      <c r="O80" s="12">
        <v>1</v>
      </c>
      <c r="P80" s="12">
        <v>2</v>
      </c>
      <c r="Q80" s="12">
        <v>4</v>
      </c>
      <c r="R80" s="12">
        <v>1</v>
      </c>
      <c r="S80" s="12">
        <v>2</v>
      </c>
      <c r="T80" s="12">
        <v>2</v>
      </c>
      <c r="U80" s="12">
        <v>2</v>
      </c>
      <c r="V80" s="12">
        <v>1</v>
      </c>
      <c r="W80" s="12">
        <v>1</v>
      </c>
      <c r="X80" s="12">
        <v>1</v>
      </c>
      <c r="Y80" s="12">
        <v>0</v>
      </c>
      <c r="Z80" s="12">
        <v>2</v>
      </c>
      <c r="AA80" s="12">
        <v>1</v>
      </c>
      <c r="AB80" s="12">
        <v>1</v>
      </c>
      <c r="AC80" s="12">
        <v>1</v>
      </c>
      <c r="AD80" s="12">
        <v>2</v>
      </c>
      <c r="AE80" s="12">
        <v>1</v>
      </c>
      <c r="AF80" s="12">
        <v>2</v>
      </c>
      <c r="AG80" s="12">
        <v>1</v>
      </c>
      <c r="AH80" s="12">
        <v>1</v>
      </c>
      <c r="AI80" s="12">
        <v>1</v>
      </c>
      <c r="AJ80" s="12">
        <v>2</v>
      </c>
      <c r="AK80" s="12">
        <v>2</v>
      </c>
      <c r="AL80" s="12">
        <v>2</v>
      </c>
      <c r="AM80" s="12">
        <v>4</v>
      </c>
      <c r="AN80" s="12">
        <v>2</v>
      </c>
      <c r="AO80" s="12">
        <v>2</v>
      </c>
      <c r="AP80" s="12">
        <v>1</v>
      </c>
      <c r="AQ80" s="12">
        <v>1</v>
      </c>
      <c r="AR80" s="12">
        <v>2</v>
      </c>
      <c r="AS80" s="12">
        <v>3</v>
      </c>
      <c r="AT80" s="12">
        <v>1</v>
      </c>
      <c r="AU80" s="72">
        <v>0</v>
      </c>
      <c r="AV80" s="91">
        <v>0</v>
      </c>
      <c r="AW80" s="92">
        <v>0</v>
      </c>
      <c r="AX80" s="89"/>
      <c r="AY80" s="89"/>
      <c r="AZ80" s="89"/>
      <c r="BS80" s="18" t="s">
        <v>550</v>
      </c>
      <c r="BT80" s="9"/>
      <c r="BU80" s="9">
        <v>16</v>
      </c>
      <c r="BV80" s="9">
        <v>4</v>
      </c>
      <c r="BW80" s="9">
        <v>3</v>
      </c>
      <c r="BX80" s="9">
        <v>23</v>
      </c>
      <c r="CB80" s="18" t="s">
        <v>550</v>
      </c>
      <c r="CC80" s="9"/>
      <c r="CD80" s="9">
        <v>17</v>
      </c>
      <c r="CE80" s="9">
        <v>4</v>
      </c>
      <c r="CF80" s="9">
        <v>2</v>
      </c>
      <c r="CG80" s="9">
        <v>23</v>
      </c>
    </row>
    <row r="81" spans="1:85" x14ac:dyDescent="0.25">
      <c r="A81" t="s">
        <v>862</v>
      </c>
      <c r="B81" t="s">
        <v>859</v>
      </c>
      <c r="C81">
        <v>36</v>
      </c>
      <c r="D81" t="s">
        <v>856</v>
      </c>
      <c r="E81" s="2" t="str">
        <f t="shared" si="32"/>
        <v>X36</v>
      </c>
      <c r="F81" s="12">
        <v>2</v>
      </c>
      <c r="G81" s="12">
        <v>3</v>
      </c>
      <c r="H81" s="12">
        <v>2</v>
      </c>
      <c r="I81" s="12">
        <v>4</v>
      </c>
      <c r="J81" s="12">
        <v>2</v>
      </c>
      <c r="K81" s="12">
        <v>1</v>
      </c>
      <c r="L81" s="12">
        <v>1</v>
      </c>
      <c r="M81" s="12">
        <v>2</v>
      </c>
      <c r="N81" s="12">
        <v>3</v>
      </c>
      <c r="O81" s="12">
        <v>2</v>
      </c>
      <c r="P81" s="12">
        <v>5</v>
      </c>
      <c r="Q81" s="12">
        <v>4</v>
      </c>
      <c r="R81" s="12">
        <v>1</v>
      </c>
      <c r="S81" s="12">
        <v>1</v>
      </c>
      <c r="T81" s="12">
        <v>9</v>
      </c>
      <c r="U81" s="12">
        <v>0</v>
      </c>
      <c r="V81" s="12">
        <v>0</v>
      </c>
      <c r="W81" s="12">
        <v>2</v>
      </c>
      <c r="X81" s="12">
        <v>0</v>
      </c>
      <c r="Y81" s="12">
        <v>2</v>
      </c>
      <c r="Z81" s="12">
        <v>0</v>
      </c>
      <c r="AA81" s="12">
        <v>0</v>
      </c>
      <c r="AB81" s="12">
        <v>0</v>
      </c>
      <c r="AC81" s="12">
        <v>0</v>
      </c>
      <c r="AD81" s="12">
        <v>2</v>
      </c>
      <c r="AE81" s="12">
        <v>0</v>
      </c>
      <c r="AF81" s="12">
        <v>2</v>
      </c>
      <c r="AG81" s="12">
        <v>0</v>
      </c>
      <c r="AH81" s="12">
        <v>0</v>
      </c>
      <c r="AI81" s="12">
        <v>0</v>
      </c>
      <c r="AJ81" s="12">
        <v>2</v>
      </c>
      <c r="AK81" s="12">
        <v>2</v>
      </c>
      <c r="AL81" s="12">
        <v>2</v>
      </c>
      <c r="AM81" s="12">
        <v>2</v>
      </c>
      <c r="AN81" s="12">
        <v>2</v>
      </c>
      <c r="AO81" s="12">
        <v>2</v>
      </c>
      <c r="AP81" s="12">
        <v>2</v>
      </c>
      <c r="AQ81" s="12">
        <v>2</v>
      </c>
      <c r="AR81" s="12">
        <v>4</v>
      </c>
      <c r="AS81" s="12">
        <v>3</v>
      </c>
      <c r="AT81" s="12">
        <v>1</v>
      </c>
      <c r="AU81" s="72">
        <v>0</v>
      </c>
      <c r="AV81" s="91">
        <v>0</v>
      </c>
      <c r="AW81" s="92">
        <v>2</v>
      </c>
      <c r="AX81" s="89"/>
      <c r="AY81" s="89"/>
      <c r="AZ81" s="89"/>
      <c r="BS81" s="18" t="s">
        <v>560</v>
      </c>
      <c r="BT81" s="9"/>
      <c r="BU81" s="9">
        <v>13</v>
      </c>
      <c r="BV81" s="9">
        <v>1</v>
      </c>
      <c r="BW81" s="9">
        <v>3</v>
      </c>
      <c r="BX81" s="9">
        <v>17</v>
      </c>
      <c r="CB81" s="18" t="s">
        <v>560</v>
      </c>
      <c r="CC81" s="9"/>
      <c r="CD81" s="9">
        <v>13</v>
      </c>
      <c r="CE81" s="9">
        <v>2</v>
      </c>
      <c r="CF81" s="9">
        <v>2</v>
      </c>
      <c r="CG81" s="9">
        <v>17</v>
      </c>
    </row>
    <row r="82" spans="1:85" x14ac:dyDescent="0.25">
      <c r="A82" t="s">
        <v>862</v>
      </c>
      <c r="B82" t="s">
        <v>859</v>
      </c>
      <c r="C82">
        <v>37</v>
      </c>
      <c r="D82" t="s">
        <v>856</v>
      </c>
      <c r="E82" s="2" t="str">
        <f t="shared" si="32"/>
        <v>X37</v>
      </c>
      <c r="F82" s="12">
        <v>2</v>
      </c>
      <c r="G82" s="12">
        <v>3</v>
      </c>
      <c r="H82" s="12">
        <v>2</v>
      </c>
      <c r="I82" s="12">
        <v>4</v>
      </c>
      <c r="J82" s="12">
        <v>2</v>
      </c>
      <c r="K82" s="12">
        <v>1</v>
      </c>
      <c r="L82" s="12">
        <v>2</v>
      </c>
      <c r="M82" s="12">
        <v>2</v>
      </c>
      <c r="N82" s="12">
        <v>6</v>
      </c>
      <c r="O82" s="12">
        <v>2</v>
      </c>
      <c r="P82" s="12">
        <v>5</v>
      </c>
      <c r="Q82" s="12">
        <v>4</v>
      </c>
      <c r="R82" s="12">
        <v>1</v>
      </c>
      <c r="S82" s="12">
        <v>1</v>
      </c>
      <c r="T82" s="12">
        <v>1</v>
      </c>
      <c r="U82" s="12">
        <v>1</v>
      </c>
      <c r="V82" s="12">
        <v>1</v>
      </c>
      <c r="W82" s="12">
        <v>1</v>
      </c>
      <c r="X82" s="12">
        <v>1</v>
      </c>
      <c r="Y82" s="12">
        <v>1</v>
      </c>
      <c r="Z82" s="12">
        <v>1</v>
      </c>
      <c r="AA82" s="12">
        <v>1</v>
      </c>
      <c r="AB82" s="12">
        <v>1</v>
      </c>
      <c r="AC82" s="12">
        <v>1</v>
      </c>
      <c r="AD82" s="12">
        <v>1</v>
      </c>
      <c r="AE82" s="12">
        <v>1</v>
      </c>
      <c r="AF82" s="12">
        <v>1</v>
      </c>
      <c r="AG82" s="12">
        <v>1</v>
      </c>
      <c r="AH82" s="12">
        <v>1</v>
      </c>
      <c r="AI82" s="12">
        <v>1</v>
      </c>
      <c r="AJ82" s="12">
        <v>1</v>
      </c>
      <c r="AK82" s="12">
        <v>2</v>
      </c>
      <c r="AL82" s="12">
        <v>2</v>
      </c>
      <c r="AM82" s="12">
        <v>2</v>
      </c>
      <c r="AN82" s="12">
        <v>2</v>
      </c>
      <c r="AO82" s="12">
        <v>2</v>
      </c>
      <c r="AP82" s="12">
        <v>3</v>
      </c>
      <c r="AQ82" s="12">
        <v>3</v>
      </c>
      <c r="AR82" s="12">
        <v>1</v>
      </c>
      <c r="AS82" s="12">
        <v>3</v>
      </c>
      <c r="AT82" s="12">
        <v>1</v>
      </c>
      <c r="AU82" s="72">
        <v>0</v>
      </c>
      <c r="AV82" s="91">
        <v>0</v>
      </c>
      <c r="AW82" s="92">
        <v>0</v>
      </c>
      <c r="AX82" s="89"/>
      <c r="AY82" s="89"/>
      <c r="AZ82" s="89"/>
      <c r="BS82" s="11" t="s">
        <v>336</v>
      </c>
      <c r="BT82" s="9">
        <v>1</v>
      </c>
      <c r="BU82" s="9">
        <v>56</v>
      </c>
      <c r="BV82" s="9">
        <v>11</v>
      </c>
      <c r="BW82" s="9">
        <v>19</v>
      </c>
      <c r="BX82" s="9">
        <v>87</v>
      </c>
      <c r="CB82" s="11" t="s">
        <v>336</v>
      </c>
      <c r="CC82" s="9">
        <v>2</v>
      </c>
      <c r="CD82" s="9">
        <v>63</v>
      </c>
      <c r="CE82" s="9">
        <v>16</v>
      </c>
      <c r="CF82" s="9">
        <v>6</v>
      </c>
      <c r="CG82" s="9">
        <v>87</v>
      </c>
    </row>
    <row r="83" spans="1:85" x14ac:dyDescent="0.25">
      <c r="A83" t="s">
        <v>862</v>
      </c>
      <c r="B83" t="s">
        <v>859</v>
      </c>
      <c r="C83">
        <v>38</v>
      </c>
      <c r="D83" t="s">
        <v>856</v>
      </c>
      <c r="E83" s="2" t="str">
        <f t="shared" si="32"/>
        <v>X38</v>
      </c>
      <c r="F83" s="12">
        <v>2</v>
      </c>
      <c r="G83" s="12">
        <v>3</v>
      </c>
      <c r="H83" s="12">
        <v>2</v>
      </c>
      <c r="I83" s="12">
        <v>4</v>
      </c>
      <c r="J83" s="12">
        <v>2</v>
      </c>
      <c r="K83" s="12">
        <v>1</v>
      </c>
      <c r="L83" s="12">
        <v>2</v>
      </c>
      <c r="M83" s="12">
        <v>2</v>
      </c>
      <c r="N83" s="12">
        <v>0</v>
      </c>
      <c r="O83" s="12">
        <v>1</v>
      </c>
      <c r="P83" s="12">
        <v>5</v>
      </c>
      <c r="Q83" s="16">
        <v>3</v>
      </c>
      <c r="R83" s="12">
        <v>1</v>
      </c>
      <c r="S83" s="12">
        <v>2</v>
      </c>
      <c r="T83" s="12">
        <v>2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2</v>
      </c>
      <c r="AB83" s="12">
        <v>0</v>
      </c>
      <c r="AC83" s="12">
        <v>0</v>
      </c>
      <c r="AD83" s="12">
        <v>0</v>
      </c>
      <c r="AE83" s="12">
        <v>0</v>
      </c>
      <c r="AF83" s="12">
        <v>2</v>
      </c>
      <c r="AG83" s="12">
        <v>0</v>
      </c>
      <c r="AH83" s="12">
        <v>0</v>
      </c>
      <c r="AI83" s="12">
        <v>0</v>
      </c>
      <c r="AJ83" s="12">
        <v>2</v>
      </c>
      <c r="AK83" s="12">
        <v>2</v>
      </c>
      <c r="AL83" s="12">
        <v>3</v>
      </c>
      <c r="AM83" s="12">
        <v>2</v>
      </c>
      <c r="AN83" s="12">
        <v>2</v>
      </c>
      <c r="AO83" s="12">
        <v>2</v>
      </c>
      <c r="AP83" s="12">
        <v>1</v>
      </c>
      <c r="AQ83" s="12">
        <v>2</v>
      </c>
      <c r="AR83" s="12">
        <v>5</v>
      </c>
      <c r="AS83" s="12">
        <v>3</v>
      </c>
      <c r="AT83" s="12">
        <v>1</v>
      </c>
      <c r="AU83" s="72">
        <v>0</v>
      </c>
      <c r="AV83" s="91">
        <v>0</v>
      </c>
      <c r="AW83" s="92">
        <v>1</v>
      </c>
      <c r="AX83" s="89"/>
      <c r="AY83" s="89"/>
      <c r="AZ83" s="89"/>
    </row>
    <row r="84" spans="1:85" x14ac:dyDescent="0.25">
      <c r="A84" t="s">
        <v>862</v>
      </c>
      <c r="B84" t="s">
        <v>859</v>
      </c>
      <c r="C84">
        <v>39</v>
      </c>
      <c r="D84" t="s">
        <v>856</v>
      </c>
      <c r="E84" s="2" t="str">
        <f t="shared" si="32"/>
        <v>X39</v>
      </c>
      <c r="F84" s="12">
        <v>2</v>
      </c>
      <c r="G84" s="12">
        <v>3</v>
      </c>
      <c r="H84" s="12">
        <v>2</v>
      </c>
      <c r="I84" s="12">
        <v>4</v>
      </c>
      <c r="J84" s="12">
        <v>2</v>
      </c>
      <c r="K84" s="12">
        <v>1</v>
      </c>
      <c r="L84" s="12">
        <v>1</v>
      </c>
      <c r="M84" s="12">
        <v>2</v>
      </c>
      <c r="N84" s="12">
        <v>3</v>
      </c>
      <c r="O84" s="12">
        <v>2</v>
      </c>
      <c r="P84" s="12">
        <v>3</v>
      </c>
      <c r="Q84" s="12">
        <v>4</v>
      </c>
      <c r="R84" s="12">
        <v>1</v>
      </c>
      <c r="S84" s="12">
        <v>2</v>
      </c>
      <c r="T84" s="12">
        <v>2</v>
      </c>
      <c r="U84" s="12">
        <v>0</v>
      </c>
      <c r="V84" s="12">
        <v>0</v>
      </c>
      <c r="W84" s="12">
        <v>0</v>
      </c>
      <c r="X84" s="12">
        <v>0</v>
      </c>
      <c r="Y84" s="12">
        <v>2</v>
      </c>
      <c r="Z84" s="12">
        <v>2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2</v>
      </c>
      <c r="AG84" s="12">
        <v>0</v>
      </c>
      <c r="AH84" s="12">
        <v>2</v>
      </c>
      <c r="AI84" s="12">
        <v>0</v>
      </c>
      <c r="AJ84" s="12">
        <v>2</v>
      </c>
      <c r="AK84" s="12">
        <v>2</v>
      </c>
      <c r="AL84" s="12">
        <v>2</v>
      </c>
      <c r="AM84" s="12">
        <v>2</v>
      </c>
      <c r="AN84" s="12">
        <v>2</v>
      </c>
      <c r="AO84" s="12">
        <v>2</v>
      </c>
      <c r="AP84" s="12">
        <v>2</v>
      </c>
      <c r="AQ84" s="12">
        <v>2</v>
      </c>
      <c r="AR84" s="12">
        <v>2</v>
      </c>
      <c r="AS84" s="12">
        <v>3</v>
      </c>
      <c r="AT84" s="12">
        <v>1</v>
      </c>
      <c r="AU84" s="72">
        <v>0</v>
      </c>
      <c r="AV84" s="91">
        <v>0</v>
      </c>
      <c r="AW84" s="92">
        <v>0</v>
      </c>
      <c r="AX84" s="89"/>
      <c r="AY84" s="89"/>
      <c r="AZ84" s="89"/>
    </row>
    <row r="85" spans="1:85" x14ac:dyDescent="0.25">
      <c r="A85" t="s">
        <v>862</v>
      </c>
      <c r="B85" t="s">
        <v>859</v>
      </c>
      <c r="C85">
        <v>40</v>
      </c>
      <c r="D85" t="s">
        <v>856</v>
      </c>
      <c r="E85" s="2" t="str">
        <f t="shared" si="32"/>
        <v>X40</v>
      </c>
      <c r="F85" s="12">
        <v>2</v>
      </c>
      <c r="G85" s="12">
        <v>2</v>
      </c>
      <c r="H85" s="12">
        <v>2</v>
      </c>
      <c r="I85" s="12">
        <v>4</v>
      </c>
      <c r="J85" s="12">
        <v>1</v>
      </c>
      <c r="K85" s="12">
        <v>1</v>
      </c>
      <c r="L85" s="12">
        <v>1</v>
      </c>
      <c r="M85" s="12">
        <v>2</v>
      </c>
      <c r="N85" s="12">
        <v>0</v>
      </c>
      <c r="O85" s="12">
        <v>2</v>
      </c>
      <c r="P85" s="12">
        <v>2</v>
      </c>
      <c r="Q85" s="12">
        <v>4</v>
      </c>
      <c r="R85" s="12">
        <v>1</v>
      </c>
      <c r="S85" s="12">
        <v>1</v>
      </c>
      <c r="T85" s="12">
        <v>1</v>
      </c>
      <c r="U85" s="12">
        <v>2</v>
      </c>
      <c r="V85" s="12">
        <v>1</v>
      </c>
      <c r="W85" s="12">
        <v>1</v>
      </c>
      <c r="X85" s="12">
        <v>1</v>
      </c>
      <c r="Y85" s="12">
        <v>1</v>
      </c>
      <c r="Z85" s="12">
        <v>1</v>
      </c>
      <c r="AA85" s="12">
        <v>1</v>
      </c>
      <c r="AB85" s="12">
        <v>1</v>
      </c>
      <c r="AC85" s="12">
        <v>2</v>
      </c>
      <c r="AD85" s="12">
        <v>1</v>
      </c>
      <c r="AE85" s="12">
        <v>1</v>
      </c>
      <c r="AF85" s="12">
        <v>1</v>
      </c>
      <c r="AG85" s="12">
        <v>1</v>
      </c>
      <c r="AH85" s="12">
        <v>1</v>
      </c>
      <c r="AI85" s="12">
        <v>1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72">
        <v>0</v>
      </c>
      <c r="AV85" s="91">
        <v>0</v>
      </c>
      <c r="AW85" s="92">
        <v>0</v>
      </c>
      <c r="AX85" s="89"/>
      <c r="AY85" s="89"/>
      <c r="AZ85" s="89"/>
      <c r="BS85" s="8" t="s">
        <v>645</v>
      </c>
      <c r="BT85" s="8" t="s">
        <v>631</v>
      </c>
    </row>
    <row r="86" spans="1:85" x14ac:dyDescent="0.25">
      <c r="A86" t="s">
        <v>862</v>
      </c>
      <c r="B86" t="s">
        <v>859</v>
      </c>
      <c r="C86">
        <v>41</v>
      </c>
      <c r="D86" t="s">
        <v>856</v>
      </c>
      <c r="E86" s="2" t="str">
        <f t="shared" si="32"/>
        <v>X41</v>
      </c>
      <c r="F86" s="12">
        <v>2</v>
      </c>
      <c r="G86" s="12">
        <v>3</v>
      </c>
      <c r="H86" s="12">
        <v>2</v>
      </c>
      <c r="I86" s="12">
        <v>4</v>
      </c>
      <c r="J86" s="12">
        <v>2</v>
      </c>
      <c r="K86" s="12">
        <v>1</v>
      </c>
      <c r="L86" s="12">
        <v>2</v>
      </c>
      <c r="M86" s="12">
        <v>2</v>
      </c>
      <c r="N86" s="12">
        <v>5</v>
      </c>
      <c r="O86" s="12">
        <v>2</v>
      </c>
      <c r="P86" s="12">
        <v>5</v>
      </c>
      <c r="Q86" s="12">
        <v>4</v>
      </c>
      <c r="R86" s="12">
        <v>1</v>
      </c>
      <c r="S86" s="12">
        <v>1</v>
      </c>
      <c r="T86" s="12">
        <v>2</v>
      </c>
      <c r="U86" s="12">
        <v>2</v>
      </c>
      <c r="V86" s="12">
        <v>1</v>
      </c>
      <c r="W86" s="12">
        <v>1</v>
      </c>
      <c r="X86" s="12">
        <v>1</v>
      </c>
      <c r="Y86" s="12">
        <v>2</v>
      </c>
      <c r="Z86" s="12">
        <v>1</v>
      </c>
      <c r="AA86" s="12">
        <v>2</v>
      </c>
      <c r="AB86" s="12">
        <v>1</v>
      </c>
      <c r="AC86" s="12">
        <v>1</v>
      </c>
      <c r="AD86" s="12">
        <v>1</v>
      </c>
      <c r="AE86" s="12">
        <v>1</v>
      </c>
      <c r="AF86" s="12">
        <v>2</v>
      </c>
      <c r="AG86" s="12">
        <v>1</v>
      </c>
      <c r="AH86" s="12">
        <v>1</v>
      </c>
      <c r="AI86" s="12">
        <v>1</v>
      </c>
      <c r="AJ86" s="12">
        <v>2</v>
      </c>
      <c r="AK86" s="12">
        <v>2</v>
      </c>
      <c r="AL86" s="12">
        <v>2</v>
      </c>
      <c r="AM86" s="12">
        <v>2</v>
      </c>
      <c r="AN86" s="12">
        <v>2</v>
      </c>
      <c r="AO86" s="12">
        <v>2</v>
      </c>
      <c r="AP86" s="12">
        <v>2</v>
      </c>
      <c r="AQ86" s="12">
        <v>2</v>
      </c>
      <c r="AR86" s="12">
        <v>3</v>
      </c>
      <c r="AS86" s="12">
        <v>3</v>
      </c>
      <c r="AT86" s="12">
        <v>1</v>
      </c>
      <c r="AU86" s="72">
        <v>0</v>
      </c>
      <c r="AV86" s="72">
        <v>1</v>
      </c>
      <c r="AW86" s="92">
        <v>1</v>
      </c>
      <c r="AX86" s="89"/>
      <c r="AY86" s="89"/>
      <c r="AZ86" s="89"/>
      <c r="BS86" s="8" t="s">
        <v>553</v>
      </c>
      <c r="BT86" t="s">
        <v>545</v>
      </c>
      <c r="BU86" t="s">
        <v>561</v>
      </c>
      <c r="BV86" t="s">
        <v>309</v>
      </c>
      <c r="BW86" t="s">
        <v>562</v>
      </c>
      <c r="BX86" t="s">
        <v>336</v>
      </c>
    </row>
    <row r="87" spans="1:85" x14ac:dyDescent="0.25">
      <c r="A87" t="s">
        <v>862</v>
      </c>
      <c r="B87" t="s">
        <v>859</v>
      </c>
      <c r="C87">
        <v>42</v>
      </c>
      <c r="D87" t="s">
        <v>856</v>
      </c>
      <c r="E87" s="2" t="str">
        <f t="shared" si="32"/>
        <v>X42</v>
      </c>
      <c r="F87" s="12">
        <v>2</v>
      </c>
      <c r="G87" s="12">
        <v>2</v>
      </c>
      <c r="H87" s="12">
        <v>2</v>
      </c>
      <c r="I87" s="12">
        <v>4</v>
      </c>
      <c r="J87" s="12">
        <v>2</v>
      </c>
      <c r="K87" s="12">
        <v>1</v>
      </c>
      <c r="L87" s="12">
        <v>3</v>
      </c>
      <c r="M87" s="12">
        <v>2</v>
      </c>
      <c r="N87" s="12">
        <v>4</v>
      </c>
      <c r="O87" s="12">
        <v>2</v>
      </c>
      <c r="P87" s="12">
        <v>6</v>
      </c>
      <c r="Q87" s="12">
        <v>4</v>
      </c>
      <c r="R87" s="12">
        <v>1</v>
      </c>
      <c r="S87" s="12">
        <v>1</v>
      </c>
      <c r="T87" s="12">
        <v>1</v>
      </c>
      <c r="U87" s="12">
        <v>2</v>
      </c>
      <c r="V87" s="12">
        <v>1</v>
      </c>
      <c r="W87" s="12">
        <v>1</v>
      </c>
      <c r="X87" s="12">
        <v>1</v>
      </c>
      <c r="Y87" s="12">
        <v>1</v>
      </c>
      <c r="Z87" s="12">
        <v>1</v>
      </c>
      <c r="AA87" s="12">
        <v>1</v>
      </c>
      <c r="AB87" s="12">
        <v>1</v>
      </c>
      <c r="AC87" s="12">
        <v>2</v>
      </c>
      <c r="AD87" s="12">
        <v>1</v>
      </c>
      <c r="AE87" s="12">
        <v>1</v>
      </c>
      <c r="AF87" s="12">
        <v>1</v>
      </c>
      <c r="AG87" s="12">
        <v>1</v>
      </c>
      <c r="AH87" s="12">
        <v>1</v>
      </c>
      <c r="AI87" s="12">
        <v>1</v>
      </c>
      <c r="AJ87" s="12">
        <v>1</v>
      </c>
      <c r="AK87" s="12">
        <v>2</v>
      </c>
      <c r="AL87" s="12">
        <v>2</v>
      </c>
      <c r="AM87" s="12">
        <v>2</v>
      </c>
      <c r="AN87" s="12">
        <v>2</v>
      </c>
      <c r="AO87" s="12">
        <v>2</v>
      </c>
      <c r="AP87" s="12">
        <v>3</v>
      </c>
      <c r="AQ87" s="12">
        <v>3</v>
      </c>
      <c r="AR87" s="12">
        <v>1</v>
      </c>
      <c r="AS87" s="12">
        <v>2</v>
      </c>
      <c r="AT87" s="12">
        <v>1</v>
      </c>
      <c r="AU87" s="72">
        <v>0</v>
      </c>
      <c r="AV87" s="91">
        <v>0</v>
      </c>
      <c r="AW87" s="92">
        <v>2</v>
      </c>
      <c r="AX87" s="89"/>
      <c r="AY87" s="89"/>
      <c r="AZ87" s="89"/>
      <c r="BS87" s="11" t="s">
        <v>548</v>
      </c>
      <c r="BT87" s="9">
        <v>1</v>
      </c>
      <c r="BU87" s="9">
        <v>35</v>
      </c>
      <c r="BV87" s="9">
        <v>7</v>
      </c>
      <c r="BW87" s="9">
        <v>4</v>
      </c>
      <c r="BX87" s="9">
        <v>47</v>
      </c>
    </row>
    <row r="88" spans="1:85" x14ac:dyDescent="0.25">
      <c r="A88" t="s">
        <v>862</v>
      </c>
      <c r="B88" t="s">
        <v>860</v>
      </c>
      <c r="C88">
        <v>43</v>
      </c>
      <c r="D88" t="s">
        <v>855</v>
      </c>
      <c r="E88" s="2" t="str">
        <f t="shared" si="32"/>
        <v>Y43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72">
        <v>0</v>
      </c>
      <c r="AV88" s="91">
        <v>0</v>
      </c>
      <c r="AW88" s="92">
        <v>2</v>
      </c>
      <c r="AX88" s="89"/>
      <c r="AY88" s="89"/>
      <c r="AZ88" s="89"/>
      <c r="BS88" s="18" t="s">
        <v>550</v>
      </c>
      <c r="BT88" s="9">
        <v>1</v>
      </c>
      <c r="BU88" s="9">
        <v>20</v>
      </c>
      <c r="BV88" s="9">
        <v>2</v>
      </c>
      <c r="BW88" s="9">
        <v>3</v>
      </c>
      <c r="BX88" s="9">
        <v>26</v>
      </c>
    </row>
    <row r="89" spans="1:85" x14ac:dyDescent="0.25">
      <c r="A89" t="s">
        <v>862</v>
      </c>
      <c r="B89" t="s">
        <v>860</v>
      </c>
      <c r="C89">
        <v>44</v>
      </c>
      <c r="D89" t="s">
        <v>855</v>
      </c>
      <c r="E89" s="2" t="str">
        <f t="shared" si="32"/>
        <v>Y44</v>
      </c>
      <c r="F89" s="12">
        <v>1</v>
      </c>
      <c r="G89" s="12">
        <v>3</v>
      </c>
      <c r="H89" s="12">
        <v>2</v>
      </c>
      <c r="I89" s="12">
        <v>5</v>
      </c>
      <c r="J89" s="12">
        <v>2</v>
      </c>
      <c r="K89" s="12">
        <v>1</v>
      </c>
      <c r="L89" s="12">
        <v>2</v>
      </c>
      <c r="M89" s="12">
        <v>2</v>
      </c>
      <c r="N89" s="12">
        <v>3</v>
      </c>
      <c r="O89" s="12">
        <v>2</v>
      </c>
      <c r="P89" s="12">
        <v>5</v>
      </c>
      <c r="Q89" s="12">
        <v>4</v>
      </c>
      <c r="R89" s="12">
        <v>1</v>
      </c>
      <c r="S89" s="12">
        <v>1</v>
      </c>
      <c r="T89" s="12">
        <v>1</v>
      </c>
      <c r="U89" s="12">
        <v>1</v>
      </c>
      <c r="V89" s="12">
        <v>1</v>
      </c>
      <c r="W89" s="12">
        <v>1</v>
      </c>
      <c r="X89" s="12">
        <v>1</v>
      </c>
      <c r="Y89" s="12">
        <v>1</v>
      </c>
      <c r="Z89" s="12">
        <v>1</v>
      </c>
      <c r="AA89" s="12">
        <v>1</v>
      </c>
      <c r="AB89" s="12">
        <v>1</v>
      </c>
      <c r="AC89" s="12">
        <v>2</v>
      </c>
      <c r="AD89" s="12">
        <v>1</v>
      </c>
      <c r="AE89" s="12">
        <v>1</v>
      </c>
      <c r="AF89" s="12">
        <v>1</v>
      </c>
      <c r="AG89" s="12">
        <v>1</v>
      </c>
      <c r="AH89" s="12">
        <v>1</v>
      </c>
      <c r="AI89" s="12">
        <v>1</v>
      </c>
      <c r="AJ89" s="12">
        <v>1</v>
      </c>
      <c r="AK89" s="12">
        <v>2</v>
      </c>
      <c r="AL89" s="12">
        <v>2</v>
      </c>
      <c r="AM89" s="12">
        <v>2</v>
      </c>
      <c r="AN89" s="12">
        <v>2</v>
      </c>
      <c r="AO89" s="12">
        <v>2</v>
      </c>
      <c r="AP89" s="12">
        <v>3</v>
      </c>
      <c r="AQ89" s="12">
        <v>3</v>
      </c>
      <c r="AR89" s="12">
        <v>1</v>
      </c>
      <c r="AS89" s="12">
        <v>2</v>
      </c>
      <c r="AT89" s="12">
        <v>1</v>
      </c>
      <c r="AU89" s="72">
        <v>1</v>
      </c>
      <c r="AV89" s="91">
        <v>0</v>
      </c>
      <c r="AW89" s="92">
        <v>1</v>
      </c>
      <c r="AX89" s="89"/>
      <c r="AY89" s="89"/>
      <c r="AZ89" s="89"/>
      <c r="BS89" s="18" t="s">
        <v>560</v>
      </c>
      <c r="BT89" s="9"/>
      <c r="BU89" s="9">
        <v>15</v>
      </c>
      <c r="BV89" s="9">
        <v>5</v>
      </c>
      <c r="BW89" s="9">
        <v>1</v>
      </c>
      <c r="BX89" s="9">
        <v>21</v>
      </c>
    </row>
    <row r="90" spans="1:85" x14ac:dyDescent="0.25">
      <c r="A90" t="s">
        <v>862</v>
      </c>
      <c r="B90" t="s">
        <v>860</v>
      </c>
      <c r="C90">
        <v>45</v>
      </c>
      <c r="D90" t="s">
        <v>855</v>
      </c>
      <c r="E90" s="2" t="str">
        <f t="shared" si="32"/>
        <v>Y45</v>
      </c>
      <c r="F90" s="72">
        <v>1</v>
      </c>
      <c r="G90" s="72">
        <v>4</v>
      </c>
      <c r="H90" s="72">
        <v>2</v>
      </c>
      <c r="I90" s="12">
        <v>5</v>
      </c>
      <c r="J90" s="72">
        <v>2</v>
      </c>
      <c r="K90" s="72">
        <v>2</v>
      </c>
      <c r="L90" s="12">
        <v>2</v>
      </c>
      <c r="M90" s="72">
        <v>2</v>
      </c>
      <c r="N90" s="72">
        <v>5</v>
      </c>
      <c r="O90" s="72">
        <v>1</v>
      </c>
      <c r="P90" s="72">
        <v>2</v>
      </c>
      <c r="Q90" s="72">
        <v>4</v>
      </c>
      <c r="R90" s="72">
        <v>1</v>
      </c>
      <c r="S90" s="72">
        <v>1</v>
      </c>
      <c r="T90" s="72">
        <v>3</v>
      </c>
      <c r="U90" s="72">
        <v>2</v>
      </c>
      <c r="V90" s="72">
        <v>2</v>
      </c>
      <c r="W90" s="72">
        <v>1</v>
      </c>
      <c r="X90" s="72">
        <v>2</v>
      </c>
      <c r="Y90" s="72">
        <v>2</v>
      </c>
      <c r="Z90" s="72">
        <v>2</v>
      </c>
      <c r="AA90" s="72">
        <v>1</v>
      </c>
      <c r="AB90" s="72">
        <v>1</v>
      </c>
      <c r="AC90" s="72">
        <v>2</v>
      </c>
      <c r="AD90" s="72">
        <v>2</v>
      </c>
      <c r="AE90" s="72">
        <v>1</v>
      </c>
      <c r="AF90" s="72">
        <v>2</v>
      </c>
      <c r="AG90" s="72">
        <v>1</v>
      </c>
      <c r="AH90" s="72">
        <v>1</v>
      </c>
      <c r="AI90" s="72">
        <v>1</v>
      </c>
      <c r="AJ90" s="72">
        <v>2</v>
      </c>
      <c r="AK90" s="72">
        <v>2</v>
      </c>
      <c r="AL90" s="72">
        <v>2</v>
      </c>
      <c r="AM90" s="72">
        <v>2</v>
      </c>
      <c r="AN90" s="72">
        <v>2</v>
      </c>
      <c r="AO90" s="72">
        <v>2</v>
      </c>
      <c r="AP90" s="72">
        <v>2</v>
      </c>
      <c r="AQ90" s="72">
        <v>2</v>
      </c>
      <c r="AR90" s="72">
        <v>3</v>
      </c>
      <c r="AS90" s="72">
        <v>3</v>
      </c>
      <c r="AT90" s="72">
        <v>1</v>
      </c>
      <c r="AU90" s="72">
        <v>0</v>
      </c>
      <c r="AV90" s="91">
        <v>0</v>
      </c>
      <c r="AW90" s="92">
        <v>2</v>
      </c>
      <c r="AX90" s="90"/>
      <c r="AY90" s="90"/>
      <c r="AZ90" s="90"/>
      <c r="BS90" s="11" t="s">
        <v>547</v>
      </c>
      <c r="BT90" s="9"/>
      <c r="BU90" s="9">
        <v>30</v>
      </c>
      <c r="BV90" s="9">
        <v>5</v>
      </c>
      <c r="BW90" s="9">
        <v>5</v>
      </c>
      <c r="BX90" s="9">
        <v>40</v>
      </c>
    </row>
    <row r="91" spans="1:85" x14ac:dyDescent="0.25">
      <c r="A91" t="s">
        <v>862</v>
      </c>
      <c r="B91" t="s">
        <v>860</v>
      </c>
      <c r="C91">
        <v>46</v>
      </c>
      <c r="D91" t="s">
        <v>855</v>
      </c>
      <c r="E91" s="2" t="str">
        <f t="shared" si="32"/>
        <v>Y46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72">
        <v>0</v>
      </c>
      <c r="AV91" s="91">
        <v>0</v>
      </c>
      <c r="AW91" s="92">
        <v>0</v>
      </c>
      <c r="AX91" s="89"/>
      <c r="AY91" s="89"/>
      <c r="AZ91" s="89"/>
      <c r="BS91" s="18" t="s">
        <v>550</v>
      </c>
      <c r="BT91" s="9"/>
      <c r="BU91" s="9">
        <v>17</v>
      </c>
      <c r="BV91" s="9">
        <v>4</v>
      </c>
      <c r="BW91" s="9">
        <v>2</v>
      </c>
      <c r="BX91" s="9">
        <v>23</v>
      </c>
    </row>
    <row r="92" spans="1:85" x14ac:dyDescent="0.25">
      <c r="A92" t="s">
        <v>862</v>
      </c>
      <c r="B92" t="s">
        <v>860</v>
      </c>
      <c r="C92">
        <v>47</v>
      </c>
      <c r="D92" t="s">
        <v>855</v>
      </c>
      <c r="E92" s="2" t="str">
        <f t="shared" si="32"/>
        <v>Y47</v>
      </c>
      <c r="F92" s="12">
        <v>1</v>
      </c>
      <c r="G92" s="12">
        <v>5</v>
      </c>
      <c r="H92" s="12">
        <v>2</v>
      </c>
      <c r="I92" s="12">
        <v>5</v>
      </c>
      <c r="J92" s="12">
        <v>1</v>
      </c>
      <c r="K92" s="12">
        <v>3</v>
      </c>
      <c r="L92" s="12">
        <v>3</v>
      </c>
      <c r="M92" s="12">
        <v>2</v>
      </c>
      <c r="N92" s="12">
        <v>2</v>
      </c>
      <c r="O92" s="12">
        <v>1</v>
      </c>
      <c r="P92" s="12">
        <v>2</v>
      </c>
      <c r="Q92" s="12">
        <v>4</v>
      </c>
      <c r="R92" s="12">
        <v>1</v>
      </c>
      <c r="S92" s="12">
        <v>1</v>
      </c>
      <c r="T92" s="12">
        <v>2</v>
      </c>
      <c r="U92" s="12">
        <v>2</v>
      </c>
      <c r="V92" s="12">
        <v>1</v>
      </c>
      <c r="W92" s="12">
        <v>1</v>
      </c>
      <c r="X92" s="12">
        <v>1</v>
      </c>
      <c r="Y92" s="12">
        <v>2</v>
      </c>
      <c r="Z92" s="12">
        <v>1</v>
      </c>
      <c r="AA92" s="12">
        <v>1</v>
      </c>
      <c r="AB92" s="12">
        <v>1</v>
      </c>
      <c r="AC92" s="12">
        <v>2</v>
      </c>
      <c r="AD92" s="12">
        <v>1</v>
      </c>
      <c r="AE92" s="12">
        <v>1</v>
      </c>
      <c r="AF92" s="12">
        <v>1</v>
      </c>
      <c r="AG92" s="12">
        <v>1</v>
      </c>
      <c r="AH92" s="12">
        <v>1</v>
      </c>
      <c r="AI92" s="12">
        <v>1</v>
      </c>
      <c r="AJ92" s="12">
        <v>1</v>
      </c>
      <c r="AK92" s="12">
        <v>2</v>
      </c>
      <c r="AL92" s="12">
        <v>2</v>
      </c>
      <c r="AM92" s="12">
        <v>2</v>
      </c>
      <c r="AN92" s="12">
        <v>2</v>
      </c>
      <c r="AO92" s="12">
        <v>2</v>
      </c>
      <c r="AP92" s="12">
        <v>3</v>
      </c>
      <c r="AQ92" s="12">
        <v>3</v>
      </c>
      <c r="AR92" s="12">
        <v>1</v>
      </c>
      <c r="AS92" s="12">
        <v>2</v>
      </c>
      <c r="AT92" s="12">
        <v>2</v>
      </c>
      <c r="AU92" s="72">
        <v>0</v>
      </c>
      <c r="AV92" s="91">
        <v>0</v>
      </c>
      <c r="AW92" s="92">
        <v>0</v>
      </c>
      <c r="AX92" s="89"/>
      <c r="AY92" s="89"/>
      <c r="AZ92" s="89"/>
      <c r="BS92" s="18" t="s">
        <v>560</v>
      </c>
      <c r="BT92" s="9"/>
      <c r="BU92" s="9">
        <v>13</v>
      </c>
      <c r="BV92" s="9">
        <v>1</v>
      </c>
      <c r="BW92" s="9">
        <v>3</v>
      </c>
      <c r="BX92" s="9">
        <v>17</v>
      </c>
    </row>
    <row r="93" spans="1:85" x14ac:dyDescent="0.25">
      <c r="A93" t="s">
        <v>862</v>
      </c>
      <c r="B93" t="s">
        <v>860</v>
      </c>
      <c r="C93">
        <v>48</v>
      </c>
      <c r="D93" t="s">
        <v>855</v>
      </c>
      <c r="E93" s="2" t="str">
        <f t="shared" si="32"/>
        <v>Y48</v>
      </c>
      <c r="F93" s="12">
        <v>1</v>
      </c>
      <c r="G93" s="12">
        <v>3</v>
      </c>
      <c r="H93" s="12">
        <v>2</v>
      </c>
      <c r="I93" s="12">
        <v>5</v>
      </c>
      <c r="J93" s="12">
        <v>2</v>
      </c>
      <c r="K93" s="12">
        <v>1</v>
      </c>
      <c r="L93" s="12">
        <v>2</v>
      </c>
      <c r="M93" s="12">
        <v>2</v>
      </c>
      <c r="N93" s="12">
        <v>5</v>
      </c>
      <c r="O93" s="12">
        <v>2</v>
      </c>
      <c r="P93" s="12">
        <v>6</v>
      </c>
      <c r="Q93" s="12">
        <v>4</v>
      </c>
      <c r="R93" s="12">
        <v>1</v>
      </c>
      <c r="S93" s="12">
        <v>1</v>
      </c>
      <c r="T93" s="12">
        <v>3</v>
      </c>
      <c r="U93" s="12">
        <v>1</v>
      </c>
      <c r="V93" s="12">
        <v>2</v>
      </c>
      <c r="W93" s="12">
        <v>1</v>
      </c>
      <c r="X93" s="12">
        <v>1</v>
      </c>
      <c r="Y93" s="12">
        <v>2</v>
      </c>
      <c r="Z93" s="12">
        <v>1</v>
      </c>
      <c r="AA93" s="12">
        <v>2</v>
      </c>
      <c r="AB93" s="12">
        <v>2</v>
      </c>
      <c r="AC93" s="12">
        <v>1</v>
      </c>
      <c r="AD93" s="12">
        <v>2</v>
      </c>
      <c r="AE93" s="12">
        <v>1</v>
      </c>
      <c r="AF93" s="12">
        <v>2</v>
      </c>
      <c r="AG93" s="12">
        <v>1</v>
      </c>
      <c r="AH93" s="12">
        <v>1</v>
      </c>
      <c r="AI93" s="12">
        <v>2</v>
      </c>
      <c r="AJ93" s="12">
        <v>2</v>
      </c>
      <c r="AK93" s="12">
        <v>2</v>
      </c>
      <c r="AL93" s="12">
        <v>2</v>
      </c>
      <c r="AM93" s="12">
        <v>4</v>
      </c>
      <c r="AN93" s="12">
        <v>2</v>
      </c>
      <c r="AO93" s="12">
        <v>2</v>
      </c>
      <c r="AP93" s="12">
        <v>2</v>
      </c>
      <c r="AQ93" s="12">
        <v>2</v>
      </c>
      <c r="AR93" s="12">
        <v>4</v>
      </c>
      <c r="AS93" s="12">
        <v>3</v>
      </c>
      <c r="AT93" s="12">
        <v>1</v>
      </c>
      <c r="AU93" s="72">
        <v>0</v>
      </c>
      <c r="AV93" s="91">
        <v>0</v>
      </c>
      <c r="AW93" s="92">
        <v>0</v>
      </c>
      <c r="AX93" s="89"/>
      <c r="AY93" s="89"/>
      <c r="AZ93" s="89"/>
      <c r="BS93" s="11" t="s">
        <v>336</v>
      </c>
      <c r="BT93" s="9">
        <v>1</v>
      </c>
      <c r="BU93" s="9">
        <v>65</v>
      </c>
      <c r="BV93" s="9">
        <v>12</v>
      </c>
      <c r="BW93" s="9">
        <v>9</v>
      </c>
      <c r="BX93" s="9">
        <v>87</v>
      </c>
    </row>
    <row r="94" spans="1:85" x14ac:dyDescent="0.25">
      <c r="A94" t="s">
        <v>862</v>
      </c>
      <c r="B94" t="s">
        <v>860</v>
      </c>
      <c r="C94">
        <v>49</v>
      </c>
      <c r="D94" t="s">
        <v>855</v>
      </c>
      <c r="E94" s="2" t="str">
        <f t="shared" si="32"/>
        <v>Y49</v>
      </c>
      <c r="F94" s="12">
        <v>1</v>
      </c>
      <c r="G94" s="12">
        <v>3</v>
      </c>
      <c r="H94" s="12">
        <v>2</v>
      </c>
      <c r="I94" s="12">
        <v>5</v>
      </c>
      <c r="J94" s="12">
        <v>2</v>
      </c>
      <c r="K94" s="12">
        <v>1</v>
      </c>
      <c r="L94" s="12">
        <v>2</v>
      </c>
      <c r="M94" s="12">
        <v>2</v>
      </c>
      <c r="N94" s="12">
        <v>7</v>
      </c>
      <c r="O94" s="12">
        <v>2</v>
      </c>
      <c r="P94" s="12">
        <v>5</v>
      </c>
      <c r="Q94" s="12">
        <v>4</v>
      </c>
      <c r="R94" s="12">
        <v>2</v>
      </c>
      <c r="S94" s="12">
        <v>1</v>
      </c>
      <c r="T94" s="12">
        <v>5</v>
      </c>
      <c r="U94" s="12">
        <v>1</v>
      </c>
      <c r="V94" s="12">
        <v>2</v>
      </c>
      <c r="W94" s="12">
        <v>1</v>
      </c>
      <c r="X94" s="12">
        <v>1</v>
      </c>
      <c r="Y94" s="12">
        <v>2</v>
      </c>
      <c r="Z94" s="12">
        <v>1</v>
      </c>
      <c r="AA94" s="12">
        <v>1</v>
      </c>
      <c r="AB94" s="12">
        <v>2</v>
      </c>
      <c r="AC94" s="12">
        <v>1</v>
      </c>
      <c r="AD94" s="12">
        <v>2</v>
      </c>
      <c r="AE94" s="12">
        <v>1</v>
      </c>
      <c r="AF94" s="12">
        <v>2</v>
      </c>
      <c r="AG94" s="12">
        <v>1</v>
      </c>
      <c r="AH94" s="12">
        <v>1</v>
      </c>
      <c r="AI94" s="12">
        <v>1</v>
      </c>
      <c r="AJ94" s="12">
        <v>2</v>
      </c>
      <c r="AK94" s="12">
        <v>2</v>
      </c>
      <c r="AL94" s="12">
        <v>2</v>
      </c>
      <c r="AM94" s="12">
        <v>4</v>
      </c>
      <c r="AN94" s="12">
        <v>2</v>
      </c>
      <c r="AO94" s="12">
        <v>2</v>
      </c>
      <c r="AP94" s="12">
        <v>1</v>
      </c>
      <c r="AQ94" s="12">
        <v>2</v>
      </c>
      <c r="AR94" s="12">
        <v>3</v>
      </c>
      <c r="AS94" s="12">
        <v>3</v>
      </c>
      <c r="AT94" s="12">
        <v>3</v>
      </c>
      <c r="AU94" s="72">
        <v>0</v>
      </c>
      <c r="AV94" s="91">
        <v>0</v>
      </c>
      <c r="AW94" s="92">
        <v>1</v>
      </c>
      <c r="AX94" s="89"/>
      <c r="AY94" s="89"/>
      <c r="AZ94" s="89"/>
    </row>
    <row r="95" spans="1:85" x14ac:dyDescent="0.25">
      <c r="A95" t="s">
        <v>862</v>
      </c>
      <c r="B95" t="s">
        <v>860</v>
      </c>
      <c r="C95">
        <v>50</v>
      </c>
      <c r="D95" t="s">
        <v>855</v>
      </c>
      <c r="E95" s="2" t="str">
        <f t="shared" si="32"/>
        <v>Y50</v>
      </c>
      <c r="F95" s="12">
        <v>1</v>
      </c>
      <c r="G95" s="12">
        <v>3</v>
      </c>
      <c r="H95" s="12">
        <v>2</v>
      </c>
      <c r="I95" s="12">
        <v>5</v>
      </c>
      <c r="J95" s="12">
        <v>2</v>
      </c>
      <c r="K95" s="12">
        <v>1</v>
      </c>
      <c r="L95" s="12">
        <v>2</v>
      </c>
      <c r="M95" s="12">
        <v>2</v>
      </c>
      <c r="N95" s="12">
        <v>4</v>
      </c>
      <c r="O95" s="12">
        <v>2</v>
      </c>
      <c r="P95" s="12">
        <v>5</v>
      </c>
      <c r="Q95" s="12">
        <v>4</v>
      </c>
      <c r="R95" s="12">
        <v>1</v>
      </c>
      <c r="S95" s="12">
        <v>1</v>
      </c>
      <c r="T95" s="12">
        <v>3</v>
      </c>
      <c r="U95" s="12">
        <v>1</v>
      </c>
      <c r="V95" s="12">
        <v>1</v>
      </c>
      <c r="W95" s="12">
        <v>2</v>
      </c>
      <c r="X95" s="12">
        <v>2</v>
      </c>
      <c r="Y95" s="12">
        <v>2</v>
      </c>
      <c r="Z95" s="12">
        <v>1</v>
      </c>
      <c r="AA95" s="12">
        <v>1</v>
      </c>
      <c r="AB95" s="12">
        <v>2</v>
      </c>
      <c r="AC95" s="12">
        <v>1</v>
      </c>
      <c r="AD95" s="12">
        <v>1</v>
      </c>
      <c r="AE95" s="12">
        <v>1</v>
      </c>
      <c r="AF95" s="12">
        <v>2</v>
      </c>
      <c r="AG95" s="12">
        <v>1</v>
      </c>
      <c r="AH95" s="12">
        <v>1</v>
      </c>
      <c r="AI95" s="12">
        <v>1</v>
      </c>
      <c r="AJ95" s="12">
        <v>2</v>
      </c>
      <c r="AK95" s="12">
        <v>2</v>
      </c>
      <c r="AL95" s="12">
        <v>2</v>
      </c>
      <c r="AM95" s="12">
        <v>4</v>
      </c>
      <c r="AN95" s="12">
        <v>2</v>
      </c>
      <c r="AO95" s="12">
        <v>2</v>
      </c>
      <c r="AP95" s="12">
        <v>2</v>
      </c>
      <c r="AQ95" s="12">
        <v>2</v>
      </c>
      <c r="AR95" s="12">
        <v>4</v>
      </c>
      <c r="AS95" s="12">
        <v>3</v>
      </c>
      <c r="AT95" s="12">
        <v>2</v>
      </c>
      <c r="AU95" s="72">
        <v>1</v>
      </c>
      <c r="AV95" s="91">
        <v>0</v>
      </c>
      <c r="AW95" s="92">
        <v>1</v>
      </c>
      <c r="AX95" s="89"/>
      <c r="AY95" s="89"/>
      <c r="AZ95" s="89"/>
    </row>
    <row r="96" spans="1:85" x14ac:dyDescent="0.25">
      <c r="A96" t="s">
        <v>862</v>
      </c>
      <c r="B96" t="s">
        <v>860</v>
      </c>
      <c r="C96">
        <v>51</v>
      </c>
      <c r="D96" t="s">
        <v>855</v>
      </c>
      <c r="E96" s="2" t="str">
        <f t="shared" si="32"/>
        <v>Y51</v>
      </c>
      <c r="F96" s="12">
        <v>1</v>
      </c>
      <c r="G96" s="12">
        <v>2</v>
      </c>
      <c r="H96" s="12">
        <v>2</v>
      </c>
      <c r="I96" s="12">
        <v>5</v>
      </c>
      <c r="J96" s="12">
        <v>2</v>
      </c>
      <c r="K96" s="12">
        <v>1</v>
      </c>
      <c r="L96" s="12">
        <v>2</v>
      </c>
      <c r="M96" s="12">
        <v>2</v>
      </c>
      <c r="N96" s="12">
        <v>2</v>
      </c>
      <c r="O96" s="12">
        <v>2</v>
      </c>
      <c r="P96" s="12">
        <v>4</v>
      </c>
      <c r="Q96" s="12">
        <v>4</v>
      </c>
      <c r="R96" s="12">
        <v>1</v>
      </c>
      <c r="S96" s="12">
        <v>1</v>
      </c>
      <c r="T96" s="12">
        <v>1</v>
      </c>
      <c r="U96" s="12">
        <v>1</v>
      </c>
      <c r="V96" s="12">
        <v>1</v>
      </c>
      <c r="W96" s="12">
        <v>1</v>
      </c>
      <c r="X96" s="12">
        <v>1</v>
      </c>
      <c r="Y96" s="12">
        <v>2</v>
      </c>
      <c r="Z96" s="12">
        <v>1</v>
      </c>
      <c r="AA96" s="12">
        <v>1</v>
      </c>
      <c r="AB96" s="12">
        <v>1</v>
      </c>
      <c r="AC96" s="12">
        <v>1</v>
      </c>
      <c r="AD96" s="12">
        <v>1</v>
      </c>
      <c r="AE96" s="12">
        <v>1</v>
      </c>
      <c r="AF96" s="12">
        <v>1</v>
      </c>
      <c r="AG96" s="12">
        <v>1</v>
      </c>
      <c r="AH96" s="12">
        <v>1</v>
      </c>
      <c r="AI96" s="12">
        <v>1</v>
      </c>
      <c r="AJ96" s="12">
        <v>2</v>
      </c>
      <c r="AK96" s="12">
        <v>2</v>
      </c>
      <c r="AL96" s="12">
        <v>2</v>
      </c>
      <c r="AM96" s="12">
        <v>2</v>
      </c>
      <c r="AN96" s="12">
        <v>2</v>
      </c>
      <c r="AO96" s="12">
        <v>2</v>
      </c>
      <c r="AP96" s="12">
        <v>1</v>
      </c>
      <c r="AQ96" s="12">
        <v>1</v>
      </c>
      <c r="AR96" s="12">
        <v>2</v>
      </c>
      <c r="AS96" s="12">
        <v>3</v>
      </c>
      <c r="AT96" s="12">
        <v>1</v>
      </c>
      <c r="AU96" s="72">
        <v>0</v>
      </c>
      <c r="AV96" s="91">
        <v>0</v>
      </c>
      <c r="AW96" s="92">
        <v>2</v>
      </c>
      <c r="AX96" s="89"/>
      <c r="AY96" s="89"/>
      <c r="AZ96" s="89"/>
    </row>
    <row r="97" spans="1:52" x14ac:dyDescent="0.25">
      <c r="A97" t="s">
        <v>862</v>
      </c>
      <c r="B97" t="s">
        <v>860</v>
      </c>
      <c r="C97">
        <v>52</v>
      </c>
      <c r="D97" t="s">
        <v>855</v>
      </c>
      <c r="E97" s="2" t="str">
        <f t="shared" si="32"/>
        <v>Y52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72">
        <v>0</v>
      </c>
      <c r="AV97" s="91">
        <v>0</v>
      </c>
      <c r="AW97" s="92">
        <v>0</v>
      </c>
      <c r="AX97" s="89"/>
      <c r="AY97" s="89"/>
      <c r="AZ97" s="89"/>
    </row>
    <row r="98" spans="1:52" x14ac:dyDescent="0.25">
      <c r="A98" t="s">
        <v>862</v>
      </c>
      <c r="B98" t="s">
        <v>860</v>
      </c>
      <c r="C98">
        <v>43</v>
      </c>
      <c r="D98" t="s">
        <v>856</v>
      </c>
      <c r="E98" s="2" t="str">
        <f t="shared" si="32"/>
        <v>X43</v>
      </c>
      <c r="F98" s="12">
        <v>2</v>
      </c>
      <c r="G98" s="12">
        <v>3</v>
      </c>
      <c r="H98" s="12">
        <v>2</v>
      </c>
      <c r="I98" s="12">
        <v>5</v>
      </c>
      <c r="J98" s="12">
        <v>2</v>
      </c>
      <c r="K98" s="12">
        <v>1</v>
      </c>
      <c r="L98" s="12">
        <v>2</v>
      </c>
      <c r="M98" s="12">
        <v>2</v>
      </c>
      <c r="N98" s="12">
        <v>2</v>
      </c>
      <c r="O98" s="12">
        <v>2</v>
      </c>
      <c r="P98" s="12">
        <v>5</v>
      </c>
      <c r="Q98" s="12">
        <v>4</v>
      </c>
      <c r="R98" s="12">
        <v>1</v>
      </c>
      <c r="S98" s="12">
        <v>1</v>
      </c>
      <c r="T98" s="12">
        <v>1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1</v>
      </c>
      <c r="AK98" s="12">
        <v>2</v>
      </c>
      <c r="AL98" s="12">
        <v>2</v>
      </c>
      <c r="AM98" s="12">
        <v>2</v>
      </c>
      <c r="AN98" s="12">
        <v>2</v>
      </c>
      <c r="AO98" s="12">
        <v>2</v>
      </c>
      <c r="AP98" s="12">
        <v>3</v>
      </c>
      <c r="AQ98" s="12">
        <v>3</v>
      </c>
      <c r="AR98" s="12">
        <v>1</v>
      </c>
      <c r="AS98" s="12">
        <v>3</v>
      </c>
      <c r="AT98" s="12">
        <v>1</v>
      </c>
      <c r="AU98" s="72">
        <v>0</v>
      </c>
      <c r="AV98" s="91">
        <v>0</v>
      </c>
      <c r="AW98" s="92">
        <v>0</v>
      </c>
      <c r="AX98" s="89"/>
      <c r="AY98" s="89"/>
      <c r="AZ98" s="89"/>
    </row>
    <row r="99" spans="1:52" x14ac:dyDescent="0.25">
      <c r="A99" t="s">
        <v>862</v>
      </c>
      <c r="B99" t="s">
        <v>860</v>
      </c>
      <c r="C99">
        <v>44</v>
      </c>
      <c r="D99" t="s">
        <v>856</v>
      </c>
      <c r="E99" s="2" t="str">
        <f t="shared" si="32"/>
        <v>X44</v>
      </c>
      <c r="F99" s="12">
        <v>2</v>
      </c>
      <c r="G99" s="12">
        <v>3</v>
      </c>
      <c r="H99" s="12">
        <v>2</v>
      </c>
      <c r="I99" s="12">
        <v>5</v>
      </c>
      <c r="J99" s="12">
        <v>2</v>
      </c>
      <c r="K99" s="12">
        <v>1</v>
      </c>
      <c r="L99" s="12">
        <v>4</v>
      </c>
      <c r="M99" s="12">
        <v>1</v>
      </c>
      <c r="N99" s="12">
        <v>2</v>
      </c>
      <c r="O99" s="12">
        <v>2</v>
      </c>
      <c r="P99" s="12">
        <v>4</v>
      </c>
      <c r="Q99" s="12">
        <v>4</v>
      </c>
      <c r="R99" s="12">
        <v>1</v>
      </c>
      <c r="S99" s="12">
        <v>1</v>
      </c>
      <c r="T99" s="12">
        <v>2</v>
      </c>
      <c r="U99" s="12">
        <v>1</v>
      </c>
      <c r="V99" s="12">
        <v>1</v>
      </c>
      <c r="W99" s="12">
        <v>1</v>
      </c>
      <c r="X99" s="12">
        <v>1</v>
      </c>
      <c r="Y99" s="12">
        <v>2</v>
      </c>
      <c r="Z99" s="12">
        <v>2</v>
      </c>
      <c r="AA99" s="12">
        <v>1</v>
      </c>
      <c r="AB99" s="12">
        <v>1</v>
      </c>
      <c r="AC99" s="12">
        <v>2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2</v>
      </c>
      <c r="AK99" s="12">
        <v>2</v>
      </c>
      <c r="AL99" s="12">
        <v>2</v>
      </c>
      <c r="AM99" s="12">
        <v>2</v>
      </c>
      <c r="AN99" s="12">
        <v>2</v>
      </c>
      <c r="AO99" s="12">
        <v>2</v>
      </c>
      <c r="AP99" s="12">
        <v>2</v>
      </c>
      <c r="AQ99" s="12">
        <v>2</v>
      </c>
      <c r="AR99" s="12">
        <v>2</v>
      </c>
      <c r="AS99" s="12">
        <v>3</v>
      </c>
      <c r="AT99" s="12">
        <v>2</v>
      </c>
      <c r="AU99" s="72">
        <v>0</v>
      </c>
      <c r="AV99" s="91">
        <v>0</v>
      </c>
      <c r="AW99" s="72">
        <v>0</v>
      </c>
      <c r="AX99" s="89"/>
      <c r="AY99" s="89"/>
      <c r="AZ99" s="89"/>
    </row>
    <row r="100" spans="1:52" x14ac:dyDescent="0.25">
      <c r="A100" t="s">
        <v>862</v>
      </c>
      <c r="B100" t="s">
        <v>860</v>
      </c>
      <c r="C100">
        <v>45</v>
      </c>
      <c r="D100" t="s">
        <v>856</v>
      </c>
      <c r="E100" s="2" t="str">
        <f t="shared" si="32"/>
        <v>X45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72">
        <v>0</v>
      </c>
      <c r="AV100" s="91">
        <v>0</v>
      </c>
      <c r="AW100" s="72">
        <v>0</v>
      </c>
      <c r="AX100" s="89"/>
      <c r="AY100" s="89"/>
      <c r="AZ100" s="89"/>
    </row>
    <row r="101" spans="1:52" x14ac:dyDescent="0.25">
      <c r="A101" t="s">
        <v>862</v>
      </c>
      <c r="B101" t="s">
        <v>860</v>
      </c>
      <c r="C101">
        <v>46</v>
      </c>
      <c r="D101" t="s">
        <v>856</v>
      </c>
      <c r="E101" s="2" t="str">
        <f t="shared" si="32"/>
        <v>X46</v>
      </c>
      <c r="F101" s="12">
        <v>2</v>
      </c>
      <c r="G101" s="12">
        <v>3</v>
      </c>
      <c r="H101" s="12">
        <v>2</v>
      </c>
      <c r="I101" s="12">
        <v>5</v>
      </c>
      <c r="J101" s="12">
        <v>2</v>
      </c>
      <c r="K101" s="12">
        <v>1</v>
      </c>
      <c r="L101" s="12">
        <v>1</v>
      </c>
      <c r="M101" s="12">
        <v>2</v>
      </c>
      <c r="N101" s="12">
        <v>6</v>
      </c>
      <c r="O101" s="12">
        <v>2</v>
      </c>
      <c r="P101" s="12">
        <v>6</v>
      </c>
      <c r="Q101" s="12">
        <v>4</v>
      </c>
      <c r="R101" s="12">
        <v>1</v>
      </c>
      <c r="S101" s="12">
        <v>1</v>
      </c>
      <c r="T101" s="12">
        <v>1</v>
      </c>
      <c r="U101" s="12">
        <v>1</v>
      </c>
      <c r="V101" s="12">
        <v>1</v>
      </c>
      <c r="W101" s="12">
        <v>1</v>
      </c>
      <c r="X101" s="12">
        <v>1</v>
      </c>
      <c r="Y101" s="12">
        <v>1</v>
      </c>
      <c r="Z101" s="12">
        <v>1</v>
      </c>
      <c r="AA101" s="12">
        <v>1</v>
      </c>
      <c r="AB101" s="12">
        <v>1</v>
      </c>
      <c r="AC101" s="12">
        <v>1</v>
      </c>
      <c r="AD101" s="12">
        <v>1</v>
      </c>
      <c r="AE101" s="12">
        <v>1</v>
      </c>
      <c r="AF101" s="12">
        <v>1</v>
      </c>
      <c r="AG101" s="12">
        <v>1</v>
      </c>
      <c r="AH101" s="12">
        <v>1</v>
      </c>
      <c r="AI101" s="12">
        <v>1</v>
      </c>
      <c r="AJ101" s="12">
        <v>1</v>
      </c>
      <c r="AK101" s="12">
        <v>2</v>
      </c>
      <c r="AL101" s="12">
        <v>2</v>
      </c>
      <c r="AM101" s="12">
        <v>2</v>
      </c>
      <c r="AN101" s="12">
        <v>2</v>
      </c>
      <c r="AO101" s="12">
        <v>2</v>
      </c>
      <c r="AP101" s="12">
        <v>3</v>
      </c>
      <c r="AQ101" s="12">
        <v>3</v>
      </c>
      <c r="AR101" s="12">
        <v>3</v>
      </c>
      <c r="AS101" s="12">
        <v>3</v>
      </c>
      <c r="AT101" s="12">
        <v>1</v>
      </c>
      <c r="AU101" s="72">
        <v>0</v>
      </c>
      <c r="AV101" s="91">
        <v>0</v>
      </c>
      <c r="AW101" s="72">
        <v>0</v>
      </c>
      <c r="AX101" s="89"/>
      <c r="AY101" s="89"/>
      <c r="AZ101" s="89"/>
    </row>
    <row r="102" spans="1:52" x14ac:dyDescent="0.25">
      <c r="A102" t="s">
        <v>862</v>
      </c>
      <c r="B102" t="s">
        <v>860</v>
      </c>
      <c r="C102">
        <v>47</v>
      </c>
      <c r="D102" t="s">
        <v>856</v>
      </c>
      <c r="E102" s="2" t="str">
        <f t="shared" si="32"/>
        <v>X47</v>
      </c>
      <c r="F102" s="12">
        <v>2</v>
      </c>
      <c r="G102" s="12">
        <v>3</v>
      </c>
      <c r="H102" s="12">
        <v>2</v>
      </c>
      <c r="I102" s="12">
        <v>5</v>
      </c>
      <c r="J102" s="12">
        <v>2</v>
      </c>
      <c r="K102" s="12">
        <v>1</v>
      </c>
      <c r="L102" s="12">
        <v>1</v>
      </c>
      <c r="M102" s="12">
        <v>2</v>
      </c>
      <c r="N102" s="12">
        <v>4</v>
      </c>
      <c r="O102" s="12">
        <v>2</v>
      </c>
      <c r="P102" s="12">
        <v>6</v>
      </c>
      <c r="Q102" s="12">
        <v>4</v>
      </c>
      <c r="R102" s="12">
        <v>1</v>
      </c>
      <c r="S102" s="12">
        <v>1</v>
      </c>
      <c r="T102" s="12">
        <v>1</v>
      </c>
      <c r="U102" s="12">
        <v>1</v>
      </c>
      <c r="V102" s="12">
        <v>1</v>
      </c>
      <c r="W102" s="12">
        <v>1</v>
      </c>
      <c r="X102" s="12">
        <v>1</v>
      </c>
      <c r="Y102" s="12">
        <v>1</v>
      </c>
      <c r="Z102" s="12">
        <v>1</v>
      </c>
      <c r="AA102" s="12">
        <v>1</v>
      </c>
      <c r="AB102" s="12">
        <v>1</v>
      </c>
      <c r="AC102" s="12">
        <v>1</v>
      </c>
      <c r="AD102" s="12">
        <v>1</v>
      </c>
      <c r="AE102" s="12">
        <v>1</v>
      </c>
      <c r="AF102" s="12">
        <v>1</v>
      </c>
      <c r="AG102" s="12">
        <v>1</v>
      </c>
      <c r="AH102" s="12">
        <v>1</v>
      </c>
      <c r="AI102" s="12">
        <v>1</v>
      </c>
      <c r="AJ102" s="12">
        <v>1</v>
      </c>
      <c r="AK102" s="12">
        <v>2</v>
      </c>
      <c r="AL102" s="12">
        <v>2</v>
      </c>
      <c r="AM102" s="12">
        <v>2</v>
      </c>
      <c r="AN102" s="12">
        <v>2</v>
      </c>
      <c r="AO102" s="12">
        <v>2</v>
      </c>
      <c r="AP102" s="12">
        <v>3</v>
      </c>
      <c r="AQ102" s="12">
        <v>3</v>
      </c>
      <c r="AR102" s="12">
        <v>1</v>
      </c>
      <c r="AS102" s="12">
        <v>3</v>
      </c>
      <c r="AT102" s="12">
        <v>1</v>
      </c>
      <c r="AU102" s="72">
        <v>0</v>
      </c>
      <c r="AV102" s="91">
        <v>0</v>
      </c>
      <c r="AW102" s="72">
        <v>0</v>
      </c>
      <c r="AX102" s="89"/>
      <c r="AY102" s="89"/>
      <c r="AZ102" s="89"/>
    </row>
    <row r="103" spans="1:52" x14ac:dyDescent="0.25">
      <c r="A103" t="s">
        <v>862</v>
      </c>
      <c r="B103" t="s">
        <v>860</v>
      </c>
      <c r="C103">
        <v>48</v>
      </c>
      <c r="D103" t="s">
        <v>856</v>
      </c>
      <c r="E103" s="2" t="str">
        <f t="shared" si="32"/>
        <v>X48</v>
      </c>
      <c r="F103" s="12">
        <v>2</v>
      </c>
      <c r="G103" s="12">
        <v>3</v>
      </c>
      <c r="H103" s="12">
        <v>2</v>
      </c>
      <c r="I103" s="12">
        <v>5</v>
      </c>
      <c r="J103" s="12">
        <v>2</v>
      </c>
      <c r="K103" s="12">
        <v>1</v>
      </c>
      <c r="L103" s="12">
        <v>2</v>
      </c>
      <c r="M103" s="12">
        <v>2</v>
      </c>
      <c r="N103" s="12">
        <v>4</v>
      </c>
      <c r="O103" s="12">
        <v>2</v>
      </c>
      <c r="P103" s="12">
        <v>6</v>
      </c>
      <c r="Q103" s="12">
        <v>4</v>
      </c>
      <c r="R103" s="12">
        <v>1</v>
      </c>
      <c r="S103" s="12">
        <v>1</v>
      </c>
      <c r="T103" s="12">
        <v>1</v>
      </c>
      <c r="U103" s="12">
        <v>1</v>
      </c>
      <c r="V103" s="12">
        <v>1</v>
      </c>
      <c r="W103" s="12">
        <v>1</v>
      </c>
      <c r="X103" s="12">
        <v>1</v>
      </c>
      <c r="Y103" s="12">
        <v>1</v>
      </c>
      <c r="Z103" s="12">
        <v>1</v>
      </c>
      <c r="AA103" s="12">
        <v>1</v>
      </c>
      <c r="AB103" s="12">
        <v>1</v>
      </c>
      <c r="AC103" s="12">
        <v>2</v>
      </c>
      <c r="AD103" s="12">
        <v>1</v>
      </c>
      <c r="AE103" s="12">
        <v>1</v>
      </c>
      <c r="AF103" s="12">
        <v>1</v>
      </c>
      <c r="AG103" s="12">
        <v>1</v>
      </c>
      <c r="AH103" s="12">
        <v>1</v>
      </c>
      <c r="AI103" s="12">
        <v>1</v>
      </c>
      <c r="AJ103" s="12">
        <v>1</v>
      </c>
      <c r="AK103" s="12">
        <v>2</v>
      </c>
      <c r="AL103" s="12">
        <v>2</v>
      </c>
      <c r="AM103" s="12">
        <v>2</v>
      </c>
      <c r="AN103" s="12">
        <v>2</v>
      </c>
      <c r="AO103" s="12">
        <v>2</v>
      </c>
      <c r="AP103" s="12">
        <v>3</v>
      </c>
      <c r="AQ103" s="12">
        <v>3</v>
      </c>
      <c r="AR103" s="12">
        <v>1</v>
      </c>
      <c r="AS103" s="12">
        <v>3</v>
      </c>
      <c r="AT103" s="12">
        <v>1</v>
      </c>
      <c r="AU103" s="72">
        <v>0</v>
      </c>
      <c r="AV103" s="91">
        <v>0</v>
      </c>
      <c r="AW103" s="72">
        <v>2</v>
      </c>
      <c r="AX103" s="89"/>
      <c r="AY103" s="89"/>
      <c r="AZ103" s="89"/>
    </row>
    <row r="104" spans="1:52" x14ac:dyDescent="0.25">
      <c r="A104" t="s">
        <v>862</v>
      </c>
      <c r="B104" t="s">
        <v>860</v>
      </c>
      <c r="C104">
        <v>49</v>
      </c>
      <c r="D104" t="s">
        <v>856</v>
      </c>
      <c r="E104" s="2" t="str">
        <f t="shared" si="32"/>
        <v>X49</v>
      </c>
      <c r="F104" s="12">
        <v>2</v>
      </c>
      <c r="G104" s="12">
        <v>3</v>
      </c>
      <c r="H104" s="12">
        <v>2</v>
      </c>
      <c r="I104" s="12">
        <v>5</v>
      </c>
      <c r="J104" s="12">
        <v>2</v>
      </c>
      <c r="K104" s="12">
        <v>1</v>
      </c>
      <c r="L104" s="12">
        <v>3</v>
      </c>
      <c r="M104" s="12">
        <v>2</v>
      </c>
      <c r="N104" s="12">
        <v>5</v>
      </c>
      <c r="O104" s="12">
        <v>2</v>
      </c>
      <c r="P104" s="12">
        <v>6</v>
      </c>
      <c r="Q104" s="12">
        <v>4</v>
      </c>
      <c r="R104" s="12">
        <v>1</v>
      </c>
      <c r="S104" s="12">
        <v>1</v>
      </c>
      <c r="T104" s="12">
        <v>1</v>
      </c>
      <c r="U104" s="12">
        <v>2</v>
      </c>
      <c r="V104" s="12">
        <v>1</v>
      </c>
      <c r="W104" s="12">
        <v>1</v>
      </c>
      <c r="X104" s="12">
        <v>1</v>
      </c>
      <c r="Y104" s="12">
        <v>1</v>
      </c>
      <c r="Z104" s="12">
        <v>1</v>
      </c>
      <c r="AA104" s="12">
        <v>1</v>
      </c>
      <c r="AB104" s="12">
        <v>1</v>
      </c>
      <c r="AC104" s="12">
        <v>2</v>
      </c>
      <c r="AD104" s="12">
        <v>1</v>
      </c>
      <c r="AE104" s="12">
        <v>1</v>
      </c>
      <c r="AF104" s="12">
        <v>1</v>
      </c>
      <c r="AG104" s="12">
        <v>1</v>
      </c>
      <c r="AH104" s="12">
        <v>1</v>
      </c>
      <c r="AI104" s="12">
        <v>1</v>
      </c>
      <c r="AJ104" s="12">
        <v>1</v>
      </c>
      <c r="AK104" s="12">
        <v>2</v>
      </c>
      <c r="AL104" s="12">
        <v>2</v>
      </c>
      <c r="AM104" s="12">
        <v>2</v>
      </c>
      <c r="AN104" s="12">
        <v>2</v>
      </c>
      <c r="AO104" s="12">
        <v>2</v>
      </c>
      <c r="AP104" s="12">
        <v>3</v>
      </c>
      <c r="AQ104" s="12">
        <v>3</v>
      </c>
      <c r="AR104" s="12">
        <v>2</v>
      </c>
      <c r="AS104" s="12">
        <v>3</v>
      </c>
      <c r="AT104" s="12">
        <v>1</v>
      </c>
      <c r="AU104" s="72">
        <v>0</v>
      </c>
      <c r="AV104" s="91">
        <v>0</v>
      </c>
      <c r="AW104" s="72">
        <v>2</v>
      </c>
      <c r="AX104" s="89"/>
      <c r="AY104" s="89"/>
      <c r="AZ104" s="89"/>
    </row>
    <row r="105" spans="1:52" x14ac:dyDescent="0.25">
      <c r="A105" t="s">
        <v>862</v>
      </c>
      <c r="B105" t="s">
        <v>860</v>
      </c>
      <c r="C105">
        <v>50</v>
      </c>
      <c r="D105" t="s">
        <v>856</v>
      </c>
      <c r="E105" s="2" t="str">
        <f t="shared" si="32"/>
        <v>X50</v>
      </c>
      <c r="F105" s="12">
        <v>2</v>
      </c>
      <c r="G105" s="12">
        <v>3</v>
      </c>
      <c r="H105" s="12">
        <v>2</v>
      </c>
      <c r="I105" s="12">
        <v>5</v>
      </c>
      <c r="J105" s="12">
        <v>2</v>
      </c>
      <c r="K105" s="12">
        <v>1</v>
      </c>
      <c r="L105" s="12">
        <v>2</v>
      </c>
      <c r="M105" s="12">
        <v>2</v>
      </c>
      <c r="N105" s="12">
        <v>3</v>
      </c>
      <c r="O105" s="12">
        <v>2</v>
      </c>
      <c r="P105" s="12">
        <v>5</v>
      </c>
      <c r="Q105" s="12">
        <v>4</v>
      </c>
      <c r="R105" s="12">
        <v>1</v>
      </c>
      <c r="S105" s="12">
        <v>1</v>
      </c>
      <c r="T105" s="12">
        <v>1</v>
      </c>
      <c r="U105" s="12">
        <v>2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2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1</v>
      </c>
      <c r="AK105" s="12">
        <v>2</v>
      </c>
      <c r="AL105" s="12">
        <v>2</v>
      </c>
      <c r="AM105" s="12">
        <v>2</v>
      </c>
      <c r="AN105" s="12">
        <v>2</v>
      </c>
      <c r="AO105" s="12">
        <v>2</v>
      </c>
      <c r="AP105" s="12">
        <v>3</v>
      </c>
      <c r="AQ105" s="12">
        <v>3</v>
      </c>
      <c r="AR105" s="12">
        <v>2</v>
      </c>
      <c r="AS105" s="12">
        <v>3</v>
      </c>
      <c r="AT105" s="12">
        <v>1</v>
      </c>
      <c r="AU105" s="72">
        <v>0</v>
      </c>
      <c r="AV105" s="91">
        <v>0</v>
      </c>
      <c r="AW105" s="72">
        <v>0</v>
      </c>
      <c r="AX105" s="89"/>
      <c r="AY105" s="89"/>
      <c r="AZ105" s="89"/>
    </row>
    <row r="106" spans="1:52" x14ac:dyDescent="0.25">
      <c r="A106" t="s">
        <v>862</v>
      </c>
      <c r="B106" t="s">
        <v>860</v>
      </c>
      <c r="C106">
        <v>51</v>
      </c>
      <c r="D106" t="s">
        <v>856</v>
      </c>
      <c r="E106" s="2" t="str">
        <f t="shared" si="32"/>
        <v>X51</v>
      </c>
      <c r="F106" s="12">
        <v>2</v>
      </c>
      <c r="G106" s="12">
        <v>3</v>
      </c>
      <c r="H106" s="12">
        <v>2</v>
      </c>
      <c r="I106" s="12">
        <v>5</v>
      </c>
      <c r="J106" s="12">
        <v>2</v>
      </c>
      <c r="K106" s="12">
        <v>1</v>
      </c>
      <c r="L106" s="12">
        <v>1</v>
      </c>
      <c r="M106" s="12">
        <v>2</v>
      </c>
      <c r="N106" s="12">
        <v>2</v>
      </c>
      <c r="O106" s="12">
        <v>2</v>
      </c>
      <c r="P106" s="12">
        <v>4</v>
      </c>
      <c r="Q106" s="12">
        <v>4</v>
      </c>
      <c r="R106" s="12">
        <v>1</v>
      </c>
      <c r="S106" s="12">
        <v>3</v>
      </c>
      <c r="T106" s="12">
        <v>4</v>
      </c>
      <c r="U106" s="12">
        <v>1</v>
      </c>
      <c r="V106" s="12">
        <v>2</v>
      </c>
      <c r="W106" s="12">
        <v>2</v>
      </c>
      <c r="X106" s="12">
        <v>2</v>
      </c>
      <c r="Y106" s="12">
        <v>2</v>
      </c>
      <c r="Z106" s="12">
        <v>2</v>
      </c>
      <c r="AA106" s="12">
        <v>2</v>
      </c>
      <c r="AB106" s="12">
        <v>2</v>
      </c>
      <c r="AC106" s="12">
        <v>0</v>
      </c>
      <c r="AD106" s="12">
        <v>2</v>
      </c>
      <c r="AE106" s="12">
        <v>1</v>
      </c>
      <c r="AF106" s="12">
        <v>2</v>
      </c>
      <c r="AG106" s="12">
        <v>1</v>
      </c>
      <c r="AH106" s="12">
        <v>2</v>
      </c>
      <c r="AI106" s="12">
        <v>2</v>
      </c>
      <c r="AJ106" s="12">
        <v>2</v>
      </c>
      <c r="AK106" s="12">
        <v>2</v>
      </c>
      <c r="AL106" s="12">
        <v>3</v>
      </c>
      <c r="AM106" s="12">
        <v>4</v>
      </c>
      <c r="AN106" s="12">
        <v>5</v>
      </c>
      <c r="AO106" s="12">
        <v>6</v>
      </c>
      <c r="AP106" s="12">
        <v>2</v>
      </c>
      <c r="AQ106" s="12">
        <v>2</v>
      </c>
      <c r="AR106" s="12">
        <v>4</v>
      </c>
      <c r="AS106" s="12">
        <v>3</v>
      </c>
      <c r="AT106" s="12">
        <v>1</v>
      </c>
      <c r="AU106" s="72">
        <v>0</v>
      </c>
      <c r="AV106" s="91">
        <v>0</v>
      </c>
      <c r="AW106" s="72">
        <v>0</v>
      </c>
      <c r="AX106" s="89"/>
      <c r="AY106" s="89"/>
      <c r="AZ106" s="89"/>
    </row>
    <row r="107" spans="1:52" x14ac:dyDescent="0.25">
      <c r="A107" t="s">
        <v>862</v>
      </c>
      <c r="B107" t="s">
        <v>860</v>
      </c>
      <c r="C107">
        <v>52</v>
      </c>
      <c r="D107" t="s">
        <v>856</v>
      </c>
      <c r="E107" s="2" t="str">
        <f t="shared" si="32"/>
        <v>X52</v>
      </c>
      <c r="F107" s="12">
        <v>2</v>
      </c>
      <c r="G107" s="12">
        <v>3</v>
      </c>
      <c r="H107" s="12">
        <v>2</v>
      </c>
      <c r="I107" s="12">
        <v>5</v>
      </c>
      <c r="J107" s="12">
        <v>2</v>
      </c>
      <c r="K107" s="12">
        <v>1</v>
      </c>
      <c r="L107" s="12">
        <v>2</v>
      </c>
      <c r="M107" s="12">
        <v>2</v>
      </c>
      <c r="N107" s="12">
        <v>2</v>
      </c>
      <c r="O107" s="12">
        <v>1</v>
      </c>
      <c r="P107" s="12">
        <v>3</v>
      </c>
      <c r="Q107" s="12">
        <v>4</v>
      </c>
      <c r="R107" s="12">
        <v>1</v>
      </c>
      <c r="S107" s="12">
        <v>1</v>
      </c>
      <c r="T107" s="12">
        <v>1</v>
      </c>
      <c r="U107" s="12">
        <v>1</v>
      </c>
      <c r="V107" s="12">
        <v>1</v>
      </c>
      <c r="W107" s="12">
        <v>1</v>
      </c>
      <c r="X107" s="12">
        <v>1</v>
      </c>
      <c r="Y107" s="12">
        <v>1</v>
      </c>
      <c r="Z107" s="12">
        <v>1</v>
      </c>
      <c r="AA107" s="12">
        <v>1</v>
      </c>
      <c r="AB107" s="12">
        <v>1</v>
      </c>
      <c r="AC107" s="12">
        <v>2</v>
      </c>
      <c r="AD107" s="12">
        <v>1</v>
      </c>
      <c r="AE107" s="12">
        <v>1</v>
      </c>
      <c r="AF107" s="12">
        <v>1</v>
      </c>
      <c r="AG107" s="12">
        <v>1</v>
      </c>
      <c r="AH107" s="12">
        <v>1</v>
      </c>
      <c r="AI107" s="12">
        <v>1</v>
      </c>
      <c r="AJ107" s="12">
        <v>1</v>
      </c>
      <c r="AK107" s="12">
        <v>2</v>
      </c>
      <c r="AL107" s="12">
        <v>2</v>
      </c>
      <c r="AM107" s="12">
        <v>2</v>
      </c>
      <c r="AN107" s="12">
        <v>2</v>
      </c>
      <c r="AO107" s="12">
        <v>2</v>
      </c>
      <c r="AP107" s="12">
        <v>3</v>
      </c>
      <c r="AQ107" s="12">
        <v>3</v>
      </c>
      <c r="AR107" s="12">
        <v>1</v>
      </c>
      <c r="AS107" s="12">
        <v>3</v>
      </c>
      <c r="AT107" s="12">
        <v>1</v>
      </c>
      <c r="AX107" s="89"/>
      <c r="AY107" s="89"/>
      <c r="AZ107" s="89"/>
    </row>
    <row r="108" spans="1:52" x14ac:dyDescent="0.25">
      <c r="A108" t="s">
        <v>862</v>
      </c>
      <c r="B108" t="s">
        <v>860</v>
      </c>
      <c r="C108">
        <v>53</v>
      </c>
      <c r="D108" t="s">
        <v>856</v>
      </c>
      <c r="E108" s="2" t="str">
        <f t="shared" si="32"/>
        <v>X53</v>
      </c>
      <c r="F108" s="12">
        <v>2</v>
      </c>
      <c r="G108" s="12">
        <v>4</v>
      </c>
      <c r="H108" s="12">
        <v>2</v>
      </c>
      <c r="I108" s="12">
        <v>5</v>
      </c>
      <c r="J108" s="12">
        <v>2</v>
      </c>
      <c r="K108" s="12">
        <v>2</v>
      </c>
      <c r="L108" s="12">
        <v>2</v>
      </c>
      <c r="M108" s="12">
        <v>2</v>
      </c>
      <c r="N108" s="12">
        <v>2</v>
      </c>
      <c r="O108" s="12">
        <v>1</v>
      </c>
      <c r="P108" s="12">
        <v>3</v>
      </c>
      <c r="Q108" s="12">
        <v>4</v>
      </c>
      <c r="R108" s="12">
        <v>1</v>
      </c>
      <c r="S108" s="12">
        <v>4</v>
      </c>
      <c r="T108" s="12">
        <v>1</v>
      </c>
      <c r="U108" s="12">
        <v>1</v>
      </c>
      <c r="V108" s="12">
        <v>1</v>
      </c>
      <c r="W108" s="12">
        <v>1</v>
      </c>
      <c r="X108" s="12">
        <v>1</v>
      </c>
      <c r="Y108" s="12">
        <v>1</v>
      </c>
      <c r="Z108" s="12">
        <v>1</v>
      </c>
      <c r="AA108" s="12">
        <v>1</v>
      </c>
      <c r="AB108" s="12">
        <v>1</v>
      </c>
      <c r="AC108" s="12">
        <v>1</v>
      </c>
      <c r="AD108" s="12">
        <v>1</v>
      </c>
      <c r="AE108" s="12">
        <v>1</v>
      </c>
      <c r="AF108" s="12">
        <v>1</v>
      </c>
      <c r="AG108" s="12">
        <v>1</v>
      </c>
      <c r="AH108" s="12">
        <v>1</v>
      </c>
      <c r="AI108" s="12">
        <v>1</v>
      </c>
      <c r="AJ108" s="12">
        <v>1</v>
      </c>
      <c r="AK108" s="12">
        <v>2</v>
      </c>
      <c r="AL108" s="12">
        <v>2</v>
      </c>
      <c r="AM108" s="12">
        <v>2</v>
      </c>
      <c r="AN108" s="12">
        <v>2</v>
      </c>
      <c r="AO108" s="12">
        <v>2</v>
      </c>
      <c r="AP108" s="12">
        <v>3</v>
      </c>
      <c r="AQ108" s="12">
        <v>3</v>
      </c>
      <c r="AR108" s="12">
        <v>2</v>
      </c>
      <c r="AS108" s="12">
        <v>3</v>
      </c>
      <c r="AT108" s="12">
        <v>1</v>
      </c>
      <c r="AX108" s="89"/>
      <c r="AY108" s="89"/>
      <c r="AZ108" s="89"/>
    </row>
    <row r="109" spans="1:52" x14ac:dyDescent="0.25">
      <c r="A109" t="s">
        <v>862</v>
      </c>
      <c r="B109" t="s">
        <v>860</v>
      </c>
      <c r="E109" s="2" t="s">
        <v>744</v>
      </c>
      <c r="F109" s="12">
        <v>9</v>
      </c>
      <c r="G109" s="12">
        <v>9</v>
      </c>
      <c r="H109" s="12">
        <v>9</v>
      </c>
      <c r="I109" s="12">
        <v>9</v>
      </c>
      <c r="J109" s="12">
        <v>9</v>
      </c>
      <c r="K109" s="12">
        <v>9</v>
      </c>
      <c r="L109" s="12">
        <v>9</v>
      </c>
      <c r="M109" s="12">
        <v>9</v>
      </c>
      <c r="N109" s="12">
        <v>9</v>
      </c>
      <c r="O109" s="12">
        <v>9</v>
      </c>
      <c r="P109" s="12">
        <v>9</v>
      </c>
      <c r="Q109" s="12">
        <v>9</v>
      </c>
      <c r="R109" s="12">
        <v>9</v>
      </c>
      <c r="S109" s="12">
        <v>9</v>
      </c>
      <c r="T109" s="12">
        <v>9</v>
      </c>
      <c r="U109" s="12">
        <v>9</v>
      </c>
      <c r="V109" s="12">
        <v>9</v>
      </c>
      <c r="W109" s="12">
        <v>9</v>
      </c>
      <c r="X109" s="12">
        <v>9</v>
      </c>
      <c r="Y109" s="12">
        <v>9</v>
      </c>
      <c r="Z109" s="12">
        <v>9</v>
      </c>
      <c r="AA109" s="12">
        <v>9</v>
      </c>
      <c r="AB109" s="12">
        <v>9</v>
      </c>
      <c r="AC109" s="12">
        <v>9</v>
      </c>
      <c r="AD109" s="12">
        <v>9</v>
      </c>
      <c r="AE109" s="12">
        <v>9</v>
      </c>
      <c r="AF109" s="12">
        <v>9</v>
      </c>
      <c r="AG109" s="12">
        <v>9</v>
      </c>
      <c r="AH109" s="12">
        <v>9</v>
      </c>
      <c r="AI109" s="12">
        <v>9</v>
      </c>
      <c r="AJ109" s="12">
        <v>9</v>
      </c>
      <c r="AK109" s="12">
        <v>9</v>
      </c>
      <c r="AL109" s="12">
        <v>9</v>
      </c>
      <c r="AM109" s="12">
        <v>9</v>
      </c>
      <c r="AN109" s="12">
        <v>9</v>
      </c>
      <c r="AO109" s="12">
        <v>9</v>
      </c>
      <c r="AP109" s="12">
        <v>9</v>
      </c>
      <c r="AQ109" s="12">
        <v>9</v>
      </c>
      <c r="AR109" s="12">
        <v>9</v>
      </c>
      <c r="AS109" s="12">
        <v>9</v>
      </c>
      <c r="AT109" s="12">
        <v>9</v>
      </c>
      <c r="AX109" s="89"/>
      <c r="AY109" s="89"/>
      <c r="AZ109" s="89"/>
    </row>
    <row r="114" spans="44:44" x14ac:dyDescent="0.25">
      <c r="AR114" s="2" t="s">
        <v>616</v>
      </c>
    </row>
    <row r="115" spans="44:44" x14ac:dyDescent="0.25">
      <c r="AR115" s="12" t="s">
        <v>960</v>
      </c>
    </row>
    <row r="116" spans="44:44" x14ac:dyDescent="0.25">
      <c r="AR116" s="12" t="s">
        <v>960</v>
      </c>
    </row>
    <row r="117" spans="44:44" x14ac:dyDescent="0.25">
      <c r="AR117" s="12" t="s">
        <v>960</v>
      </c>
    </row>
    <row r="118" spans="44:44" x14ac:dyDescent="0.25">
      <c r="AR118" s="12" t="s">
        <v>966</v>
      </c>
    </row>
    <row r="119" spans="44:44" x14ac:dyDescent="0.25">
      <c r="AR119" s="12" t="s">
        <v>576</v>
      </c>
    </row>
    <row r="120" spans="44:44" x14ac:dyDescent="0.25">
      <c r="AR120" s="12" t="s">
        <v>960</v>
      </c>
    </row>
    <row r="121" spans="44:44" x14ac:dyDescent="0.25">
      <c r="AR121" s="12" t="s">
        <v>960</v>
      </c>
    </row>
    <row r="122" spans="44:44" x14ac:dyDescent="0.25">
      <c r="AR122" s="12" t="s">
        <v>960</v>
      </c>
    </row>
    <row r="123" spans="44:44" x14ac:dyDescent="0.25">
      <c r="AR123" s="12" t="s">
        <v>960</v>
      </c>
    </row>
    <row r="124" spans="44:44" x14ac:dyDescent="0.25">
      <c r="AR124" s="12" t="s">
        <v>850</v>
      </c>
    </row>
    <row r="125" spans="44:44" x14ac:dyDescent="0.25">
      <c r="AR125" s="12" t="s">
        <v>309</v>
      </c>
    </row>
    <row r="126" spans="44:44" x14ac:dyDescent="0.25">
      <c r="AR126" s="12" t="s">
        <v>960</v>
      </c>
    </row>
    <row r="127" spans="44:44" x14ac:dyDescent="0.25">
      <c r="AR127" s="12" t="s">
        <v>960</v>
      </c>
    </row>
    <row r="128" spans="44:44" x14ac:dyDescent="0.25">
      <c r="AR128" s="12" t="s">
        <v>576</v>
      </c>
    </row>
    <row r="129" spans="44:44" x14ac:dyDescent="0.25">
      <c r="AR129" s="12" t="s">
        <v>850</v>
      </c>
    </row>
    <row r="130" spans="44:44" x14ac:dyDescent="0.25">
      <c r="AR130" s="12" t="s">
        <v>960</v>
      </c>
    </row>
    <row r="131" spans="44:44" x14ac:dyDescent="0.25">
      <c r="AR131" s="12" t="s">
        <v>960</v>
      </c>
    </row>
    <row r="132" spans="44:44" x14ac:dyDescent="0.25">
      <c r="AR132" s="12" t="s">
        <v>960</v>
      </c>
    </row>
    <row r="133" spans="44:44" x14ac:dyDescent="0.25">
      <c r="AR133" s="12" t="s">
        <v>960</v>
      </c>
    </row>
    <row r="134" spans="44:44" x14ac:dyDescent="0.25">
      <c r="AR134" s="12" t="s">
        <v>960</v>
      </c>
    </row>
    <row r="135" spans="44:44" x14ac:dyDescent="0.25">
      <c r="AR135" s="12" t="s">
        <v>960</v>
      </c>
    </row>
    <row r="136" spans="44:44" x14ac:dyDescent="0.25">
      <c r="AR136" s="12" t="s">
        <v>545</v>
      </c>
    </row>
    <row r="137" spans="44:44" x14ac:dyDescent="0.25">
      <c r="AR137" s="12"/>
    </row>
    <row r="138" spans="44:44" x14ac:dyDescent="0.25">
      <c r="AR138" s="12"/>
    </row>
    <row r="139" spans="44:44" x14ac:dyDescent="0.25">
      <c r="AR139" s="12" t="s">
        <v>960</v>
      </c>
    </row>
    <row r="140" spans="44:44" x14ac:dyDescent="0.25">
      <c r="AR140" s="12" t="s">
        <v>577</v>
      </c>
    </row>
    <row r="141" spans="44:44" x14ac:dyDescent="0.25">
      <c r="AR141" s="12"/>
    </row>
    <row r="142" spans="44:44" x14ac:dyDescent="0.25">
      <c r="AR142" s="12"/>
    </row>
    <row r="143" spans="44:44" x14ac:dyDescent="0.25">
      <c r="AR143" s="12"/>
    </row>
    <row r="144" spans="44:44" x14ac:dyDescent="0.25">
      <c r="AR144" s="12" t="s">
        <v>960</v>
      </c>
    </row>
    <row r="145" spans="44:44" x14ac:dyDescent="0.25">
      <c r="AR145" s="12" t="s">
        <v>960</v>
      </c>
    </row>
    <row r="146" spans="44:44" x14ac:dyDescent="0.25">
      <c r="AR146" s="12" t="s">
        <v>960</v>
      </c>
    </row>
    <row r="147" spans="44:44" x14ac:dyDescent="0.25">
      <c r="AR147" s="12"/>
    </row>
    <row r="148" spans="44:44" x14ac:dyDescent="0.25">
      <c r="AR148" s="12" t="s">
        <v>576</v>
      </c>
    </row>
    <row r="149" spans="44:44" x14ac:dyDescent="0.25">
      <c r="AR149" s="12" t="s">
        <v>577</v>
      </c>
    </row>
    <row r="150" spans="44:44" x14ac:dyDescent="0.25">
      <c r="AR150" s="12" t="s">
        <v>960</v>
      </c>
    </row>
    <row r="151" spans="44:44" x14ac:dyDescent="0.25">
      <c r="AR151" s="12" t="s">
        <v>965</v>
      </c>
    </row>
    <row r="152" spans="44:44" x14ac:dyDescent="0.25">
      <c r="AR152" s="12" t="s">
        <v>960</v>
      </c>
    </row>
    <row r="153" spans="44:44" x14ac:dyDescent="0.25">
      <c r="AR153" s="12"/>
    </row>
    <row r="154" spans="44:44" x14ac:dyDescent="0.25">
      <c r="AR154" s="12" t="s">
        <v>960</v>
      </c>
    </row>
    <row r="155" spans="44:44" x14ac:dyDescent="0.25">
      <c r="AR155" s="12" t="s">
        <v>576</v>
      </c>
    </row>
    <row r="156" spans="44:44" x14ac:dyDescent="0.25">
      <c r="AR156" s="12" t="s">
        <v>960</v>
      </c>
    </row>
    <row r="157" spans="44:44" x14ac:dyDescent="0.25">
      <c r="AR157" s="12" t="s">
        <v>577</v>
      </c>
    </row>
    <row r="158" spans="44:44" x14ac:dyDescent="0.25">
      <c r="AR158" s="12" t="s">
        <v>577</v>
      </c>
    </row>
    <row r="159" spans="44:44" x14ac:dyDescent="0.25">
      <c r="AR159" s="12" t="s">
        <v>576</v>
      </c>
    </row>
    <row r="160" spans="44:44" x14ac:dyDescent="0.25">
      <c r="AR160" s="12" t="s">
        <v>545</v>
      </c>
    </row>
    <row r="161" spans="44:44" x14ac:dyDescent="0.25">
      <c r="AR161" s="12" t="s">
        <v>850</v>
      </c>
    </row>
    <row r="162" spans="44:44" x14ac:dyDescent="0.25">
      <c r="AR162" s="12" t="s">
        <v>576</v>
      </c>
    </row>
    <row r="163" spans="44:44" x14ac:dyDescent="0.25">
      <c r="AR163" s="12" t="s">
        <v>960</v>
      </c>
    </row>
    <row r="164" spans="44:44" x14ac:dyDescent="0.25">
      <c r="AR164" s="12"/>
    </row>
    <row r="165" spans="44:44" x14ac:dyDescent="0.25">
      <c r="AR165" s="12" t="s">
        <v>850</v>
      </c>
    </row>
    <row r="166" spans="44:44" x14ac:dyDescent="0.25">
      <c r="AR166" s="12"/>
    </row>
    <row r="167" spans="44:44" x14ac:dyDescent="0.25">
      <c r="AR167" s="12" t="s">
        <v>960</v>
      </c>
    </row>
    <row r="168" spans="44:44" x14ac:dyDescent="0.25">
      <c r="AR168" s="12"/>
    </row>
    <row r="169" spans="44:44" x14ac:dyDescent="0.25">
      <c r="AR169" s="12" t="s">
        <v>850</v>
      </c>
    </row>
    <row r="170" spans="44:44" x14ac:dyDescent="0.25">
      <c r="AR170" s="72" t="s">
        <v>960</v>
      </c>
    </row>
    <row r="171" spans="44:44" x14ac:dyDescent="0.25">
      <c r="AR171" s="12" t="s">
        <v>960</v>
      </c>
    </row>
    <row r="172" spans="44:44" x14ac:dyDescent="0.25">
      <c r="AR172" s="12"/>
    </row>
    <row r="173" spans="44:44" x14ac:dyDescent="0.25">
      <c r="AR173" s="12"/>
    </row>
    <row r="174" spans="44:44" x14ac:dyDescent="0.25">
      <c r="AR174" s="12" t="s">
        <v>576</v>
      </c>
    </row>
    <row r="175" spans="44:44" x14ac:dyDescent="0.25">
      <c r="AR175" s="12" t="s">
        <v>577</v>
      </c>
    </row>
    <row r="176" spans="44:44" x14ac:dyDescent="0.25">
      <c r="AR176" s="12"/>
    </row>
    <row r="177" spans="44:44" x14ac:dyDescent="0.25">
      <c r="AR177" s="12" t="s">
        <v>577</v>
      </c>
    </row>
    <row r="178" spans="44:44" x14ac:dyDescent="0.25">
      <c r="AR178" s="12" t="s">
        <v>960</v>
      </c>
    </row>
    <row r="179" spans="44:44" x14ac:dyDescent="0.25">
      <c r="AR179" s="12"/>
    </row>
    <row r="180" spans="44:44" x14ac:dyDescent="0.25">
      <c r="AR180" s="12" t="s">
        <v>576</v>
      </c>
    </row>
    <row r="181" spans="44:44" x14ac:dyDescent="0.25">
      <c r="AR181" s="12" t="s">
        <v>960</v>
      </c>
    </row>
    <row r="182" spans="44:44" x14ac:dyDescent="0.25">
      <c r="AR182" s="12" t="s">
        <v>850</v>
      </c>
    </row>
    <row r="183" spans="44:44" x14ac:dyDescent="0.25">
      <c r="AR183" s="12" t="s">
        <v>577</v>
      </c>
    </row>
    <row r="184" spans="44:44" x14ac:dyDescent="0.25">
      <c r="AR184" s="12" t="s">
        <v>577</v>
      </c>
    </row>
    <row r="185" spans="44:44" x14ac:dyDescent="0.25">
      <c r="AR185" s="12" t="s">
        <v>960</v>
      </c>
    </row>
    <row r="186" spans="44:44" x14ac:dyDescent="0.25">
      <c r="AR186" s="12" t="s">
        <v>576</v>
      </c>
    </row>
    <row r="187" spans="44:44" x14ac:dyDescent="0.25">
      <c r="AR187" s="12" t="s">
        <v>960</v>
      </c>
    </row>
    <row r="188" spans="44:44" x14ac:dyDescent="0.25">
      <c r="AR188" s="72" t="s">
        <v>960</v>
      </c>
    </row>
    <row r="189" spans="44:44" x14ac:dyDescent="0.25">
      <c r="AR189" s="12" t="s">
        <v>576</v>
      </c>
    </row>
    <row r="190" spans="44:44" x14ac:dyDescent="0.25">
      <c r="AR190" s="12" t="s">
        <v>960</v>
      </c>
    </row>
    <row r="191" spans="44:44" x14ac:dyDescent="0.25">
      <c r="AR191" s="12" t="s">
        <v>576</v>
      </c>
    </row>
    <row r="192" spans="44:44" x14ac:dyDescent="0.25">
      <c r="AR192" s="12" t="s">
        <v>960</v>
      </c>
    </row>
    <row r="193" spans="44:44" x14ac:dyDescent="0.25">
      <c r="AR193" s="12" t="s">
        <v>576</v>
      </c>
    </row>
    <row r="194" spans="44:44" x14ac:dyDescent="0.25">
      <c r="AR194" s="12" t="s">
        <v>577</v>
      </c>
    </row>
    <row r="195" spans="44:44" x14ac:dyDescent="0.25">
      <c r="AR195" s="12" t="s">
        <v>960</v>
      </c>
    </row>
    <row r="196" spans="44:44" x14ac:dyDescent="0.25">
      <c r="AR196" s="12" t="s">
        <v>965</v>
      </c>
    </row>
    <row r="197" spans="44:44" x14ac:dyDescent="0.25">
      <c r="AR197" s="12" t="s">
        <v>576</v>
      </c>
    </row>
    <row r="198" spans="44:44" x14ac:dyDescent="0.25">
      <c r="AR198" s="12" t="s">
        <v>309</v>
      </c>
    </row>
    <row r="199" spans="44:44" x14ac:dyDescent="0.25">
      <c r="AR199" s="12" t="s">
        <v>850</v>
      </c>
    </row>
    <row r="200" spans="44:44" x14ac:dyDescent="0.25">
      <c r="AR200" s="12" t="s">
        <v>960</v>
      </c>
    </row>
    <row r="201" spans="44:44" x14ac:dyDescent="0.25">
      <c r="AR201" s="12"/>
    </row>
    <row r="202" spans="44:44" x14ac:dyDescent="0.25">
      <c r="AR202" s="12" t="s">
        <v>960</v>
      </c>
    </row>
    <row r="203" spans="44:44" x14ac:dyDescent="0.25">
      <c r="AR203" s="72" t="s">
        <v>850</v>
      </c>
    </row>
    <row r="204" spans="44:44" x14ac:dyDescent="0.25">
      <c r="AR204" s="12"/>
    </row>
    <row r="205" spans="44:44" x14ac:dyDescent="0.25">
      <c r="AR205" s="12" t="s">
        <v>960</v>
      </c>
    </row>
    <row r="206" spans="44:44" x14ac:dyDescent="0.25">
      <c r="AR206" s="12" t="s">
        <v>577</v>
      </c>
    </row>
    <row r="207" spans="44:44" x14ac:dyDescent="0.25">
      <c r="AR207" s="12" t="s">
        <v>850</v>
      </c>
    </row>
    <row r="208" spans="44:44" x14ac:dyDescent="0.25">
      <c r="AR208" s="12" t="s">
        <v>577</v>
      </c>
    </row>
    <row r="209" spans="44:44" x14ac:dyDescent="0.25">
      <c r="AR209" s="12" t="s">
        <v>576</v>
      </c>
    </row>
    <row r="210" spans="44:44" x14ac:dyDescent="0.25">
      <c r="AR210" s="12"/>
    </row>
    <row r="211" spans="44:44" x14ac:dyDescent="0.25">
      <c r="AR211" s="12" t="s">
        <v>960</v>
      </c>
    </row>
    <row r="212" spans="44:44" x14ac:dyDescent="0.25">
      <c r="AR212" s="12" t="s">
        <v>576</v>
      </c>
    </row>
    <row r="213" spans="44:44" x14ac:dyDescent="0.25">
      <c r="AR213" s="12"/>
    </row>
    <row r="214" spans="44:44" x14ac:dyDescent="0.25">
      <c r="AR214" s="12" t="s">
        <v>850</v>
      </c>
    </row>
    <row r="215" spans="44:44" x14ac:dyDescent="0.25">
      <c r="AR215" s="12" t="s">
        <v>960</v>
      </c>
    </row>
    <row r="216" spans="44:44" x14ac:dyDescent="0.25">
      <c r="AR216" s="12" t="s">
        <v>960</v>
      </c>
    </row>
    <row r="217" spans="44:44" x14ac:dyDescent="0.25">
      <c r="AR217" s="12" t="s">
        <v>576</v>
      </c>
    </row>
    <row r="218" spans="44:44" x14ac:dyDescent="0.25">
      <c r="AR218" s="12" t="s">
        <v>576</v>
      </c>
    </row>
    <row r="219" spans="44:44" x14ac:dyDescent="0.25">
      <c r="AR219" s="12" t="s">
        <v>577</v>
      </c>
    </row>
    <row r="220" spans="44:44" x14ac:dyDescent="0.25">
      <c r="AR220" s="12" t="s">
        <v>960</v>
      </c>
    </row>
    <row r="221" spans="44:44" x14ac:dyDescent="0.25">
      <c r="AR221" s="12" t="s">
        <v>576</v>
      </c>
    </row>
    <row r="222" spans="44:44" x14ac:dyDescent="0.25">
      <c r="AR222" s="12" t="s">
        <v>545</v>
      </c>
    </row>
  </sheetData>
  <autoFilter ref="A1:AT109"/>
  <sortState ref="A2:AT109">
    <sortCondition ref="A2:A109"/>
    <sortCondition ref="B2:B109"/>
    <sortCondition descending="1" ref="D2:D109"/>
    <sortCondition ref="C2:C109"/>
  </sortState>
  <mergeCells count="6">
    <mergeCell ref="CJ54:CO54"/>
    <mergeCell ref="CJ1:CQ1"/>
    <mergeCell ref="CJ11:CP11"/>
    <mergeCell ref="CJ21:CQ21"/>
    <mergeCell ref="CJ31:CP31"/>
    <mergeCell ref="CJ42:CO42"/>
  </mergeCells>
  <pageMargins left="0.7" right="0.7" top="0.75" bottom="0.75" header="0.3" footer="0.3"/>
  <pageSetup paperSize="9" scale="76" orientation="landscape" r:id="rId30"/>
  <rowBreaks count="2" manualBreakCount="2">
    <brk id="35" max="16383" man="1"/>
    <brk id="72" max="16383" man="1"/>
  </rowBreaks>
  <colBreaks count="2" manualBreakCount="2">
    <brk id="91" max="108" man="1"/>
    <brk id="9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9"/>
  <sheetViews>
    <sheetView topLeftCell="E1" zoomScale="60" zoomScaleNormal="60" workbookViewId="0">
      <selection activeCell="AR2" sqref="AR2"/>
    </sheetView>
  </sheetViews>
  <sheetFormatPr defaultRowHeight="15" x14ac:dyDescent="0.25"/>
  <cols>
    <col min="1" max="1" width="9.7109375" hidden="1" customWidth="1"/>
    <col min="2" max="2" width="11.85546875" hidden="1" customWidth="1"/>
    <col min="3" max="3" width="8.42578125" hidden="1" customWidth="1"/>
    <col min="4" max="4" width="11.85546875" hidden="1" customWidth="1"/>
    <col min="5" max="5" width="14.42578125" bestFit="1" customWidth="1"/>
    <col min="6" max="6" width="13.7109375" bestFit="1" customWidth="1"/>
    <col min="7" max="7" width="17" bestFit="1" customWidth="1"/>
    <col min="8" max="8" width="34" bestFit="1" customWidth="1"/>
    <col min="9" max="9" width="9.140625" bestFit="1" customWidth="1"/>
    <col min="10" max="10" width="80.85546875" bestFit="1" customWidth="1"/>
    <col min="11" max="11" width="54" bestFit="1" customWidth="1"/>
    <col min="12" max="12" width="24.7109375" bestFit="1" customWidth="1"/>
    <col min="13" max="13" width="31.5703125" bestFit="1" customWidth="1"/>
    <col min="14" max="14" width="47.5703125" bestFit="1" customWidth="1"/>
    <col min="15" max="15" width="32.7109375" bestFit="1" customWidth="1"/>
    <col min="16" max="16" width="49.42578125" bestFit="1" customWidth="1"/>
    <col min="17" max="17" width="39" bestFit="1" customWidth="1"/>
    <col min="18" max="18" width="48.7109375" bestFit="1" customWidth="1"/>
    <col min="19" max="19" width="109.7109375" bestFit="1" customWidth="1"/>
    <col min="20" max="20" width="110.85546875" bestFit="1" customWidth="1"/>
    <col min="21" max="21" width="81.85546875" bestFit="1" customWidth="1"/>
    <col min="22" max="22" width="62" bestFit="1" customWidth="1"/>
    <col min="23" max="24" width="32" bestFit="1" customWidth="1"/>
    <col min="25" max="25" width="42.7109375" bestFit="1" customWidth="1"/>
    <col min="26" max="26" width="27.7109375" bestFit="1" customWidth="1"/>
    <col min="27" max="27" width="58.42578125" bestFit="1" customWidth="1"/>
    <col min="28" max="28" width="41.28515625" bestFit="1" customWidth="1"/>
    <col min="29" max="29" width="70.5703125" bestFit="1" customWidth="1"/>
    <col min="30" max="30" width="28.28515625" bestFit="1" customWidth="1"/>
    <col min="31" max="31" width="27.5703125" bestFit="1" customWidth="1"/>
    <col min="32" max="32" width="21.85546875" bestFit="1" customWidth="1"/>
    <col min="33" max="33" width="24.140625" bestFit="1" customWidth="1"/>
    <col min="34" max="34" width="33.42578125" bestFit="1" customWidth="1"/>
    <col min="35" max="35" width="22" bestFit="1" customWidth="1"/>
    <col min="36" max="36" width="51.28515625" bestFit="1" customWidth="1"/>
    <col min="37" max="37" width="57.7109375" bestFit="1" customWidth="1"/>
    <col min="38" max="38" width="59" bestFit="1" customWidth="1"/>
    <col min="39" max="39" width="64.140625" bestFit="1" customWidth="1"/>
    <col min="40" max="40" width="63.7109375" bestFit="1" customWidth="1"/>
    <col min="41" max="41" width="77.7109375" bestFit="1" customWidth="1"/>
    <col min="42" max="42" width="83.28515625" bestFit="1" customWidth="1"/>
    <col min="43" max="43" width="83.7109375" bestFit="1" customWidth="1"/>
    <col min="44" max="44" width="102.7109375" bestFit="1" customWidth="1"/>
    <col min="45" max="46" width="110.5703125" bestFit="1" customWidth="1"/>
    <col min="48" max="48" width="28.28515625" customWidth="1"/>
    <col min="49" max="49" width="28.7109375" bestFit="1" customWidth="1"/>
    <col min="50" max="50" width="11.140625" customWidth="1"/>
    <col min="51" max="51" width="15.5703125" customWidth="1"/>
    <col min="52" max="52" width="11.7109375" customWidth="1"/>
    <col min="53" max="53" width="47.7109375" customWidth="1"/>
    <col min="54" max="54" width="28.7109375" customWidth="1"/>
    <col min="55" max="55" width="11.140625" customWidth="1"/>
    <col min="56" max="56" width="15.5703125" customWidth="1"/>
    <col min="57" max="57" width="14.140625" customWidth="1"/>
    <col min="58" max="58" width="15.5703125" customWidth="1"/>
    <col min="59" max="59" width="13.42578125" customWidth="1"/>
    <col min="60" max="61" width="15.5703125" customWidth="1"/>
    <col min="62" max="62" width="5.85546875" customWidth="1"/>
    <col min="63" max="63" width="6.5703125" customWidth="1"/>
    <col min="64" max="64" width="13.7109375" customWidth="1"/>
    <col min="65" max="65" width="75.5703125" customWidth="1"/>
    <col min="66" max="66" width="28.7109375" bestFit="1" customWidth="1"/>
    <col min="67" max="67" width="6.85546875" customWidth="1"/>
    <col min="68" max="68" width="5.85546875" customWidth="1"/>
    <col min="69" max="69" width="6.5703125" customWidth="1"/>
    <col min="70" max="70" width="15.5703125" customWidth="1"/>
    <col min="71" max="71" width="13" customWidth="1"/>
    <col min="72" max="72" width="7.85546875" customWidth="1"/>
    <col min="73" max="73" width="6.85546875" customWidth="1"/>
    <col min="74" max="74" width="84.140625" customWidth="1"/>
    <col min="75" max="75" width="28.7109375" bestFit="1" customWidth="1"/>
    <col min="76" max="76" width="6.85546875" customWidth="1"/>
    <col min="77" max="77" width="5.85546875" customWidth="1"/>
    <col min="78" max="78" width="6.5703125" customWidth="1"/>
    <col min="79" max="79" width="15.5703125" customWidth="1"/>
    <col min="80" max="80" width="13.7109375" customWidth="1"/>
    <col min="81" max="81" width="11.140625" bestFit="1" customWidth="1"/>
    <col min="82" max="82" width="34.85546875" bestFit="1" customWidth="1"/>
    <col min="83" max="83" width="55.140625" bestFit="1" customWidth="1"/>
    <col min="84" max="85" width="25.140625" bestFit="1" customWidth="1"/>
    <col min="86" max="86" width="36.28515625" customWidth="1"/>
    <col min="87" max="87" width="35.42578125" bestFit="1" customWidth="1"/>
    <col min="88" max="88" width="51.85546875" bestFit="1" customWidth="1"/>
    <col min="89" max="89" width="34.42578125" bestFit="1" customWidth="1"/>
    <col min="90" max="90" width="13.7109375" customWidth="1"/>
    <col min="91" max="91" width="6.85546875" customWidth="1"/>
    <col min="92" max="92" width="71.5703125" customWidth="1"/>
    <col min="93" max="93" width="28.7109375" customWidth="1"/>
    <col min="94" max="94" width="5.85546875" customWidth="1"/>
    <col min="95" max="95" width="15.42578125" customWidth="1"/>
    <col min="96" max="97" width="15.5703125" customWidth="1"/>
    <col min="98" max="98" width="13.7109375" customWidth="1"/>
    <col min="99" max="99" width="14" customWidth="1"/>
    <col min="100" max="100" width="8.140625" customWidth="1"/>
    <col min="101" max="102" width="14" customWidth="1"/>
    <col min="103" max="103" width="8.140625" customWidth="1"/>
    <col min="104" max="104" width="14" customWidth="1"/>
    <col min="105" max="105" width="7.85546875" customWidth="1"/>
    <col min="106" max="108" width="13.7109375" customWidth="1"/>
    <col min="109" max="110" width="14" customWidth="1"/>
    <col min="111" max="112" width="13.7109375" customWidth="1"/>
    <col min="113" max="113" width="15.5703125" customWidth="1"/>
    <col min="114" max="114" width="13.7109375" customWidth="1"/>
    <col min="115" max="115" width="14" customWidth="1"/>
    <col min="116" max="116" width="8.140625" customWidth="1"/>
    <col min="117" max="119" width="14" customWidth="1"/>
    <col min="120" max="120" width="7.85546875" customWidth="1"/>
    <col min="121" max="126" width="13.7109375" customWidth="1"/>
    <col min="127" max="127" width="14" customWidth="1"/>
    <col min="128" max="128" width="7.140625" customWidth="1"/>
    <col min="129" max="129" width="13" customWidth="1"/>
    <col min="130" max="130" width="7.85546875" customWidth="1"/>
    <col min="131" max="131" width="13.7109375" customWidth="1"/>
    <col min="132" max="133" width="13" customWidth="1"/>
    <col min="134" max="134" width="7.85546875" customWidth="1"/>
    <col min="135" max="135" width="13" customWidth="1"/>
    <col min="136" max="137" width="13.7109375" customWidth="1"/>
    <col min="138" max="139" width="13" customWidth="1"/>
    <col min="140" max="140" width="7.85546875" customWidth="1"/>
    <col min="141" max="142" width="13" customWidth="1"/>
    <col min="143" max="143" width="13.7109375" customWidth="1"/>
    <col min="144" max="144" width="13" customWidth="1"/>
    <col min="145" max="145" width="13.7109375" customWidth="1"/>
    <col min="146" max="146" width="13" customWidth="1"/>
    <col min="147" max="147" width="7.85546875" customWidth="1"/>
    <col min="148" max="152" width="13" customWidth="1"/>
    <col min="153" max="153" width="7.85546875" customWidth="1"/>
    <col min="154" max="157" width="13" customWidth="1"/>
    <col min="158" max="159" width="13.7109375" customWidth="1"/>
    <col min="160" max="160" width="13" customWidth="1"/>
    <col min="161" max="161" width="7.85546875" customWidth="1"/>
    <col min="162" max="167" width="13" customWidth="1"/>
    <col min="168" max="168" width="8.140625" customWidth="1"/>
    <col min="169" max="169" width="14" customWidth="1"/>
    <col min="170" max="170" width="7.85546875" customWidth="1"/>
    <col min="171" max="171" width="13.7109375" bestFit="1" customWidth="1"/>
    <col min="172" max="172" width="14" bestFit="1" customWidth="1"/>
    <col min="173" max="173" width="8.140625" customWidth="1"/>
    <col min="174" max="174" width="14" bestFit="1" customWidth="1"/>
    <col min="175" max="175" width="13.7109375" customWidth="1"/>
    <col min="176" max="176" width="14" customWidth="1"/>
    <col min="177" max="177" width="8.140625" customWidth="1"/>
    <col min="178" max="178" width="14" customWidth="1"/>
    <col min="179" max="179" width="13.7109375" customWidth="1"/>
    <col min="180" max="180" width="13" customWidth="1"/>
    <col min="181" max="181" width="8.140625" customWidth="1"/>
    <col min="182" max="182" width="14" customWidth="1"/>
    <col min="183" max="183" width="7.85546875" customWidth="1"/>
    <col min="184" max="184" width="13.7109375" customWidth="1"/>
    <col min="185" max="185" width="14" customWidth="1"/>
    <col min="186" max="186" width="13.7109375" customWidth="1"/>
    <col min="187" max="188" width="14" customWidth="1"/>
    <col min="189" max="189" width="8.140625" customWidth="1"/>
    <col min="190" max="190" width="13.7109375" customWidth="1"/>
    <col min="191" max="191" width="14" customWidth="1"/>
    <col min="192" max="192" width="13.7109375" customWidth="1"/>
    <col min="193" max="193" width="14" customWidth="1"/>
    <col min="194" max="194" width="13.7109375" customWidth="1"/>
    <col min="195" max="195" width="14" customWidth="1"/>
    <col min="196" max="196" width="7.140625" customWidth="1"/>
    <col min="197" max="202" width="13" customWidth="1"/>
    <col min="203" max="203" width="8.140625" customWidth="1"/>
    <col min="204" max="204" width="13.7109375" customWidth="1"/>
    <col min="205" max="206" width="14" bestFit="1" customWidth="1"/>
    <col min="207" max="207" width="8.140625" customWidth="1"/>
    <col min="208" max="209" width="14" bestFit="1" customWidth="1"/>
    <col min="210" max="210" width="8.140625" customWidth="1"/>
    <col min="211" max="211" width="14" customWidth="1"/>
    <col min="212" max="212" width="7.85546875" customWidth="1"/>
    <col min="213" max="215" width="13.7109375" customWidth="1"/>
    <col min="216" max="217" width="14" bestFit="1" customWidth="1"/>
    <col min="218" max="219" width="13.7109375" customWidth="1"/>
    <col min="220" max="220" width="15.5703125" customWidth="1"/>
    <col min="221" max="222" width="13.7109375" bestFit="1" customWidth="1"/>
    <col min="223" max="223" width="13.7109375" customWidth="1"/>
    <col min="224" max="225" width="14" bestFit="1" customWidth="1"/>
    <col min="226" max="226" width="13.7109375" bestFit="1" customWidth="1"/>
    <col min="227" max="227" width="13.7109375" customWidth="1"/>
    <col min="228" max="228" width="18.140625" customWidth="1"/>
    <col min="229" max="235" width="24.140625" bestFit="1" customWidth="1"/>
    <col min="236" max="236" width="15.5703125" bestFit="1" customWidth="1"/>
  </cols>
  <sheetData>
    <row r="1" spans="1:96" x14ac:dyDescent="0.25">
      <c r="A1" t="s">
        <v>857</v>
      </c>
      <c r="B1" t="s">
        <v>297</v>
      </c>
      <c r="C1" s="1" t="s">
        <v>854</v>
      </c>
      <c r="D1" s="1" t="s">
        <v>549</v>
      </c>
      <c r="E1" s="2" t="s">
        <v>559</v>
      </c>
      <c r="F1" s="2" t="s">
        <v>591</v>
      </c>
      <c r="G1" s="2" t="s">
        <v>592</v>
      </c>
      <c r="H1" s="2" t="s">
        <v>593</v>
      </c>
      <c r="I1" s="2" t="s">
        <v>523</v>
      </c>
      <c r="J1" s="2" t="s">
        <v>594</v>
      </c>
      <c r="K1" s="2" t="s">
        <v>595</v>
      </c>
      <c r="L1" s="2" t="s">
        <v>596</v>
      </c>
      <c r="M1" s="2" t="s">
        <v>597</v>
      </c>
      <c r="N1" s="2" t="s">
        <v>598</v>
      </c>
      <c r="O1" s="2" t="s">
        <v>599</v>
      </c>
      <c r="P1" s="2" t="s">
        <v>600</v>
      </c>
      <c r="Q1" s="2" t="s">
        <v>601</v>
      </c>
      <c r="R1" s="2" t="s">
        <v>633</v>
      </c>
      <c r="S1" s="2" t="s">
        <v>603</v>
      </c>
      <c r="T1" s="2" t="s">
        <v>604</v>
      </c>
      <c r="U1" s="2" t="s">
        <v>605</v>
      </c>
      <c r="V1" s="2" t="s">
        <v>606</v>
      </c>
      <c r="W1" s="2" t="s">
        <v>619</v>
      </c>
      <c r="X1" s="2" t="s">
        <v>620</v>
      </c>
      <c r="Y1" s="2" t="s">
        <v>621</v>
      </c>
      <c r="Z1" s="2" t="s">
        <v>622</v>
      </c>
      <c r="AA1" s="2" t="s">
        <v>623</v>
      </c>
      <c r="AB1" s="2" t="s">
        <v>624</v>
      </c>
      <c r="AC1" s="2" t="s">
        <v>607</v>
      </c>
      <c r="AD1" s="2" t="s">
        <v>608</v>
      </c>
      <c r="AE1" s="2" t="s">
        <v>609</v>
      </c>
      <c r="AF1" s="2" t="s">
        <v>610</v>
      </c>
      <c r="AG1" s="2" t="s">
        <v>611</v>
      </c>
      <c r="AH1" s="2" t="s">
        <v>612</v>
      </c>
      <c r="AI1" s="2" t="s">
        <v>613</v>
      </c>
      <c r="AJ1" s="2" t="s">
        <v>625</v>
      </c>
      <c r="AK1" s="2" t="s">
        <v>626</v>
      </c>
      <c r="AL1" s="2" t="s">
        <v>627</v>
      </c>
      <c r="AM1" s="2" t="s">
        <v>628</v>
      </c>
      <c r="AN1" s="2" t="s">
        <v>629</v>
      </c>
      <c r="AO1" s="2" t="s">
        <v>630</v>
      </c>
      <c r="AP1" s="2" t="s">
        <v>614</v>
      </c>
      <c r="AQ1" s="2" t="s">
        <v>615</v>
      </c>
      <c r="AR1" s="2" t="s">
        <v>616</v>
      </c>
      <c r="AS1" s="2" t="s">
        <v>617</v>
      </c>
      <c r="AT1" s="2" t="s">
        <v>618</v>
      </c>
      <c r="AV1" s="8" t="s">
        <v>635</v>
      </c>
      <c r="AW1" s="8" t="s">
        <v>631</v>
      </c>
      <c r="BA1" s="8" t="s">
        <v>636</v>
      </c>
      <c r="BB1" s="8" t="s">
        <v>631</v>
      </c>
      <c r="CD1" s="255" t="s">
        <v>662</v>
      </c>
      <c r="CE1" s="255"/>
      <c r="CF1" s="255"/>
      <c r="CG1" s="255"/>
      <c r="CH1" s="255"/>
      <c r="CI1" s="255"/>
      <c r="CJ1" s="255"/>
      <c r="CK1" s="255"/>
    </row>
    <row r="2" spans="1:96" x14ac:dyDescent="0.25">
      <c r="A2" t="s">
        <v>858</v>
      </c>
      <c r="B2" t="s">
        <v>859</v>
      </c>
      <c r="C2">
        <v>1</v>
      </c>
      <c r="D2" t="s">
        <v>855</v>
      </c>
      <c r="E2" s="2" t="str">
        <f t="shared" ref="E2:E22" si="0">+CONCATENATE(D2,C2)</f>
        <v>Y1</v>
      </c>
      <c r="F2" s="12" t="s">
        <v>547</v>
      </c>
      <c r="G2" s="12" t="s">
        <v>555</v>
      </c>
      <c r="H2" s="12" t="s">
        <v>550</v>
      </c>
      <c r="I2" s="12">
        <v>1</v>
      </c>
      <c r="J2" s="12" t="s">
        <v>562</v>
      </c>
      <c r="K2" s="12" t="s">
        <v>561</v>
      </c>
      <c r="L2" s="12">
        <v>1</v>
      </c>
      <c r="M2" s="12" t="s">
        <v>562</v>
      </c>
      <c r="N2" s="12" t="s">
        <v>568</v>
      </c>
      <c r="O2" s="12" t="s">
        <v>562</v>
      </c>
      <c r="P2" s="12" t="s">
        <v>569</v>
      </c>
      <c r="Q2" s="12" t="s">
        <v>565</v>
      </c>
      <c r="R2" s="12" t="s">
        <v>574</v>
      </c>
      <c r="S2" s="12" t="s">
        <v>575</v>
      </c>
      <c r="T2" s="12" t="s">
        <v>576</v>
      </c>
      <c r="U2" s="12" t="s">
        <v>561</v>
      </c>
      <c r="V2" s="12" t="s">
        <v>561</v>
      </c>
      <c r="W2" s="12" t="s">
        <v>561</v>
      </c>
      <c r="X2" s="12" t="s">
        <v>561</v>
      </c>
      <c r="Y2" s="12" t="s">
        <v>561</v>
      </c>
      <c r="Z2" s="12" t="s">
        <v>561</v>
      </c>
      <c r="AA2" s="12" t="s">
        <v>561</v>
      </c>
      <c r="AB2" s="12" t="s">
        <v>561</v>
      </c>
      <c r="AC2" s="12" t="s">
        <v>561</v>
      </c>
      <c r="AD2" s="12" t="s">
        <v>561</v>
      </c>
      <c r="AE2" s="12" t="s">
        <v>561</v>
      </c>
      <c r="AF2" s="12" t="s">
        <v>561</v>
      </c>
      <c r="AG2" s="12" t="s">
        <v>561</v>
      </c>
      <c r="AH2" s="12" t="s">
        <v>561</v>
      </c>
      <c r="AI2" s="12" t="s">
        <v>561</v>
      </c>
      <c r="AJ2" s="12" t="s">
        <v>580</v>
      </c>
      <c r="AK2" s="12" t="s">
        <v>561</v>
      </c>
      <c r="AL2" s="12" t="s">
        <v>561</v>
      </c>
      <c r="AM2" s="12" t="s">
        <v>561</v>
      </c>
      <c r="AN2" s="12" t="s">
        <v>561</v>
      </c>
      <c r="AO2" s="12" t="s">
        <v>561</v>
      </c>
      <c r="AP2" s="12" t="s">
        <v>586</v>
      </c>
      <c r="AQ2" s="12" t="s">
        <v>586</v>
      </c>
      <c r="AR2" s="12" t="s">
        <v>960</v>
      </c>
      <c r="AS2" s="12" t="s">
        <v>590</v>
      </c>
      <c r="AT2" s="12" t="s">
        <v>576</v>
      </c>
      <c r="AV2" s="8" t="s">
        <v>553</v>
      </c>
      <c r="AW2" t="s">
        <v>548</v>
      </c>
      <c r="AX2" t="s">
        <v>547</v>
      </c>
      <c r="AY2" t="s">
        <v>336</v>
      </c>
      <c r="BA2" s="8" t="s">
        <v>553</v>
      </c>
      <c r="BB2" t="s">
        <v>548</v>
      </c>
      <c r="BC2" t="s">
        <v>547</v>
      </c>
      <c r="BD2" t="s">
        <v>336</v>
      </c>
      <c r="CD2" s="20" t="s">
        <v>653</v>
      </c>
      <c r="CE2" s="20" t="s">
        <v>655</v>
      </c>
      <c r="CF2" s="20" t="s">
        <v>656</v>
      </c>
      <c r="CG2" s="20" t="s">
        <v>657</v>
      </c>
      <c r="CH2" s="20" t="s">
        <v>658</v>
      </c>
      <c r="CI2" s="20" t="s">
        <v>659</v>
      </c>
      <c r="CJ2" s="20" t="s">
        <v>660</v>
      </c>
      <c r="CK2" s="20" t="s">
        <v>661</v>
      </c>
    </row>
    <row r="3" spans="1:96" x14ac:dyDescent="0.25">
      <c r="A3" t="s">
        <v>858</v>
      </c>
      <c r="B3" t="s">
        <v>859</v>
      </c>
      <c r="C3">
        <v>2</v>
      </c>
      <c r="D3" t="s">
        <v>855</v>
      </c>
      <c r="E3" s="2" t="str">
        <f t="shared" si="0"/>
        <v>Y2</v>
      </c>
      <c r="F3" s="12" t="s">
        <v>547</v>
      </c>
      <c r="G3" s="12" t="s">
        <v>555</v>
      </c>
      <c r="H3" s="12" t="s">
        <v>550</v>
      </c>
      <c r="I3" s="12">
        <v>1</v>
      </c>
      <c r="J3" s="12" t="s">
        <v>562</v>
      </c>
      <c r="K3" s="12" t="s">
        <v>561</v>
      </c>
      <c r="L3" s="12">
        <v>1</v>
      </c>
      <c r="M3" s="12" t="s">
        <v>562</v>
      </c>
      <c r="N3" s="12" t="s">
        <v>568</v>
      </c>
      <c r="O3" s="12" t="s">
        <v>562</v>
      </c>
      <c r="P3" s="12" t="s">
        <v>568</v>
      </c>
      <c r="Q3" s="12" t="s">
        <v>565</v>
      </c>
      <c r="R3" s="12" t="s">
        <v>574</v>
      </c>
      <c r="S3" s="12" t="s">
        <v>575</v>
      </c>
      <c r="T3" s="12" t="s">
        <v>576</v>
      </c>
      <c r="U3" s="12" t="s">
        <v>561</v>
      </c>
      <c r="V3" s="12" t="s">
        <v>562</v>
      </c>
      <c r="W3" s="12" t="s">
        <v>562</v>
      </c>
      <c r="X3" s="12" t="s">
        <v>562</v>
      </c>
      <c r="Y3" s="12" t="s">
        <v>561</v>
      </c>
      <c r="Z3" s="12" t="s">
        <v>561</v>
      </c>
      <c r="AA3" s="12" t="s">
        <v>561</v>
      </c>
      <c r="AB3" s="12" t="s">
        <v>561</v>
      </c>
      <c r="AC3" s="12" t="s">
        <v>561</v>
      </c>
      <c r="AD3" s="12" t="s">
        <v>561</v>
      </c>
      <c r="AE3" s="12" t="s">
        <v>561</v>
      </c>
      <c r="AF3" s="12" t="s">
        <v>562</v>
      </c>
      <c r="AG3" s="12" t="s">
        <v>561</v>
      </c>
      <c r="AH3" s="12" t="s">
        <v>561</v>
      </c>
      <c r="AI3" s="12" t="s">
        <v>561</v>
      </c>
      <c r="AJ3" s="12" t="s">
        <v>580</v>
      </c>
      <c r="AK3" s="12" t="s">
        <v>561</v>
      </c>
      <c r="AL3" s="12" t="s">
        <v>561</v>
      </c>
      <c r="AM3" s="12" t="s">
        <v>561</v>
      </c>
      <c r="AN3" s="12" t="s">
        <v>561</v>
      </c>
      <c r="AO3" s="12" t="s">
        <v>561</v>
      </c>
      <c r="AP3" s="12" t="s">
        <v>561</v>
      </c>
      <c r="AQ3" s="12" t="s">
        <v>562</v>
      </c>
      <c r="AR3" s="12" t="s">
        <v>960</v>
      </c>
      <c r="AS3" s="12" t="s">
        <v>590</v>
      </c>
      <c r="AT3" s="12" t="s">
        <v>576</v>
      </c>
      <c r="AV3" s="11" t="s">
        <v>557</v>
      </c>
      <c r="AW3" s="9">
        <v>2</v>
      </c>
      <c r="AX3" s="9">
        <v>2</v>
      </c>
      <c r="AY3" s="9">
        <v>4</v>
      </c>
      <c r="BA3" s="11" t="s">
        <v>550</v>
      </c>
      <c r="BB3" s="9">
        <v>26</v>
      </c>
      <c r="BC3" s="9">
        <v>23</v>
      </c>
      <c r="BD3" s="9">
        <v>49</v>
      </c>
      <c r="BM3" s="8" t="s">
        <v>638</v>
      </c>
      <c r="BN3" s="8" t="s">
        <v>631</v>
      </c>
      <c r="BV3" s="8" t="s">
        <v>646</v>
      </c>
      <c r="BW3" s="8" t="s">
        <v>631</v>
      </c>
      <c r="CC3" s="17" t="s">
        <v>548</v>
      </c>
      <c r="CD3" s="19">
        <f>+CD4+CD5</f>
        <v>15</v>
      </c>
      <c r="CE3" s="19">
        <v>8</v>
      </c>
      <c r="CF3" s="19">
        <v>7</v>
      </c>
      <c r="CG3" s="19">
        <v>3</v>
      </c>
      <c r="CH3" s="19">
        <v>15</v>
      </c>
      <c r="CI3" s="19">
        <v>6</v>
      </c>
      <c r="CJ3" s="19">
        <v>13</v>
      </c>
      <c r="CK3" s="19">
        <v>4</v>
      </c>
      <c r="CN3" s="8" t="s">
        <v>671</v>
      </c>
      <c r="CO3" s="8" t="s">
        <v>631</v>
      </c>
    </row>
    <row r="4" spans="1:96" x14ac:dyDescent="0.25">
      <c r="A4" t="s">
        <v>858</v>
      </c>
      <c r="B4" t="s">
        <v>859</v>
      </c>
      <c r="C4">
        <v>3</v>
      </c>
      <c r="D4" t="s">
        <v>855</v>
      </c>
      <c r="E4" s="2" t="str">
        <f t="shared" si="0"/>
        <v>Y3</v>
      </c>
      <c r="F4" s="12" t="s">
        <v>547</v>
      </c>
      <c r="G4" s="12" t="s">
        <v>555</v>
      </c>
      <c r="H4" s="12" t="s">
        <v>550</v>
      </c>
      <c r="I4" s="12">
        <v>1</v>
      </c>
      <c r="J4" s="12" t="s">
        <v>562</v>
      </c>
      <c r="K4" s="12" t="s">
        <v>561</v>
      </c>
      <c r="L4" s="12">
        <v>1</v>
      </c>
      <c r="M4" s="12" t="s">
        <v>562</v>
      </c>
      <c r="N4" s="12" t="s">
        <v>568</v>
      </c>
      <c r="O4" s="12" t="s">
        <v>562</v>
      </c>
      <c r="P4" s="12" t="s">
        <v>568</v>
      </c>
      <c r="Q4" s="12" t="s">
        <v>565</v>
      </c>
      <c r="R4" s="12" t="s">
        <v>573</v>
      </c>
      <c r="S4" s="12" t="s">
        <v>576</v>
      </c>
      <c r="T4" s="12" t="s">
        <v>575</v>
      </c>
      <c r="U4" s="12" t="s">
        <v>561</v>
      </c>
      <c r="V4" s="12" t="s">
        <v>561</v>
      </c>
      <c r="W4" s="12" t="s">
        <v>561</v>
      </c>
      <c r="X4" s="12" t="s">
        <v>561</v>
      </c>
      <c r="Y4" s="12" t="s">
        <v>561</v>
      </c>
      <c r="Z4" s="12" t="s">
        <v>561</v>
      </c>
      <c r="AA4" s="12" t="s">
        <v>561</v>
      </c>
      <c r="AB4" s="12" t="s">
        <v>561</v>
      </c>
      <c r="AC4" s="12" t="s">
        <v>561</v>
      </c>
      <c r="AD4" s="12" t="s">
        <v>561</v>
      </c>
      <c r="AE4" s="12" t="s">
        <v>561</v>
      </c>
      <c r="AF4" s="12" t="s">
        <v>561</v>
      </c>
      <c r="AG4" s="12" t="s">
        <v>561</v>
      </c>
      <c r="AH4" s="12" t="s">
        <v>561</v>
      </c>
      <c r="AI4" s="12" t="s">
        <v>561</v>
      </c>
      <c r="AJ4" s="12" t="s">
        <v>580</v>
      </c>
      <c r="AK4" s="12" t="s">
        <v>561</v>
      </c>
      <c r="AL4" s="12" t="s">
        <v>561</v>
      </c>
      <c r="AM4" s="12" t="s">
        <v>561</v>
      </c>
      <c r="AN4" s="12" t="s">
        <v>561</v>
      </c>
      <c r="AO4" s="12" t="s">
        <v>561</v>
      </c>
      <c r="AP4" s="12" t="s">
        <v>586</v>
      </c>
      <c r="AQ4" s="12" t="s">
        <v>586</v>
      </c>
      <c r="AR4" s="12" t="s">
        <v>960</v>
      </c>
      <c r="AS4" s="12" t="s">
        <v>590</v>
      </c>
      <c r="AT4" s="12" t="s">
        <v>576</v>
      </c>
      <c r="AU4">
        <v>1</v>
      </c>
      <c r="AV4" s="11" t="s">
        <v>558</v>
      </c>
      <c r="AW4" s="9"/>
      <c r="AX4" s="9">
        <v>1</v>
      </c>
      <c r="AY4" s="9">
        <v>1</v>
      </c>
      <c r="BA4" s="11" t="s">
        <v>560</v>
      </c>
      <c r="BB4" s="9">
        <v>21</v>
      </c>
      <c r="BC4" s="9">
        <v>17</v>
      </c>
      <c r="BD4" s="9">
        <v>38</v>
      </c>
      <c r="BM4" s="8" t="s">
        <v>553</v>
      </c>
      <c r="BN4" t="s">
        <v>561</v>
      </c>
      <c r="BO4" t="s">
        <v>309</v>
      </c>
      <c r="BP4" t="s">
        <v>562</v>
      </c>
      <c r="BQ4" t="s">
        <v>336</v>
      </c>
      <c r="BV4" s="8" t="s">
        <v>553</v>
      </c>
      <c r="BW4" t="s">
        <v>545</v>
      </c>
      <c r="BX4" t="s">
        <v>561</v>
      </c>
      <c r="BY4" t="s">
        <v>309</v>
      </c>
      <c r="BZ4" t="s">
        <v>562</v>
      </c>
      <c r="CA4" t="s">
        <v>336</v>
      </c>
      <c r="CC4" s="17" t="s">
        <v>550</v>
      </c>
      <c r="CD4" s="9">
        <f>+BP6</f>
        <v>8</v>
      </c>
      <c r="CE4" s="9">
        <v>7</v>
      </c>
      <c r="CF4" s="9">
        <v>5</v>
      </c>
      <c r="CG4" s="9">
        <v>2</v>
      </c>
      <c r="CH4" s="9">
        <v>8</v>
      </c>
      <c r="CI4" s="9">
        <v>2</v>
      </c>
      <c r="CJ4" s="9">
        <v>9</v>
      </c>
      <c r="CK4" s="9">
        <v>3</v>
      </c>
      <c r="CN4" s="8" t="s">
        <v>553</v>
      </c>
      <c r="CO4" t="s">
        <v>561</v>
      </c>
      <c r="CP4" t="s">
        <v>580</v>
      </c>
      <c r="CQ4" t="s">
        <v>309</v>
      </c>
      <c r="CR4" t="s">
        <v>336</v>
      </c>
    </row>
    <row r="5" spans="1:96" x14ac:dyDescent="0.25">
      <c r="A5" t="s">
        <v>858</v>
      </c>
      <c r="B5" t="s">
        <v>859</v>
      </c>
      <c r="C5">
        <v>4</v>
      </c>
      <c r="D5" t="s">
        <v>855</v>
      </c>
      <c r="E5" s="2" t="str">
        <f t="shared" si="0"/>
        <v>Y4</v>
      </c>
      <c r="F5" s="12" t="s">
        <v>547</v>
      </c>
      <c r="G5" s="12" t="s">
        <v>555</v>
      </c>
      <c r="H5" s="12" t="s">
        <v>550</v>
      </c>
      <c r="I5" s="12">
        <v>1</v>
      </c>
      <c r="J5" s="12" t="s">
        <v>562</v>
      </c>
      <c r="K5" s="12" t="s">
        <v>561</v>
      </c>
      <c r="L5" s="12" t="s">
        <v>561</v>
      </c>
      <c r="M5" s="12" t="s">
        <v>562</v>
      </c>
      <c r="N5" s="12" t="s">
        <v>309</v>
      </c>
      <c r="O5" s="12" t="s">
        <v>562</v>
      </c>
      <c r="P5" s="12" t="s">
        <v>309</v>
      </c>
      <c r="Q5" s="12" t="s">
        <v>565</v>
      </c>
      <c r="R5" s="12" t="s">
        <v>574</v>
      </c>
      <c r="S5" s="12" t="s">
        <v>575</v>
      </c>
      <c r="T5" s="72" t="s">
        <v>850</v>
      </c>
      <c r="U5" s="12" t="s">
        <v>561</v>
      </c>
      <c r="V5" s="12" t="s">
        <v>562</v>
      </c>
      <c r="W5" s="12" t="s">
        <v>561</v>
      </c>
      <c r="X5" s="12" t="s">
        <v>562</v>
      </c>
      <c r="Y5" s="12" t="s">
        <v>562</v>
      </c>
      <c r="Z5" s="12" t="s">
        <v>561</v>
      </c>
      <c r="AA5" s="12" t="s">
        <v>561</v>
      </c>
      <c r="AB5" s="12" t="s">
        <v>562</v>
      </c>
      <c r="AC5" s="12" t="s">
        <v>561</v>
      </c>
      <c r="AD5" s="12" t="s">
        <v>562</v>
      </c>
      <c r="AE5" s="12" t="s">
        <v>561</v>
      </c>
      <c r="AF5" s="12" t="s">
        <v>562</v>
      </c>
      <c r="AG5" s="12" t="s">
        <v>561</v>
      </c>
      <c r="AH5" s="12" t="s">
        <v>561</v>
      </c>
      <c r="AI5" s="12" t="s">
        <v>562</v>
      </c>
      <c r="AJ5" s="12" t="s">
        <v>561</v>
      </c>
      <c r="AK5" s="12" t="s">
        <v>581</v>
      </c>
      <c r="AL5" s="12" t="s">
        <v>561</v>
      </c>
      <c r="AM5" s="12" t="s">
        <v>561</v>
      </c>
      <c r="AN5" s="12" t="s">
        <v>561</v>
      </c>
      <c r="AO5" s="12" t="s">
        <v>561</v>
      </c>
      <c r="AP5" s="12" t="s">
        <v>561</v>
      </c>
      <c r="AQ5" s="12" t="s">
        <v>562</v>
      </c>
      <c r="AR5" s="12" t="s">
        <v>576</v>
      </c>
      <c r="AS5" s="12" t="s">
        <v>590</v>
      </c>
      <c r="AT5" s="12" t="s">
        <v>575</v>
      </c>
      <c r="AV5" s="11" t="s">
        <v>554</v>
      </c>
      <c r="AW5" s="9">
        <v>1</v>
      </c>
      <c r="AX5" s="9"/>
      <c r="AY5" s="9">
        <v>1</v>
      </c>
      <c r="BA5" s="11" t="s">
        <v>336</v>
      </c>
      <c r="BB5" s="9">
        <v>47</v>
      </c>
      <c r="BC5" s="9">
        <v>40</v>
      </c>
      <c r="BD5" s="9">
        <v>87</v>
      </c>
      <c r="BM5" s="11" t="s">
        <v>548</v>
      </c>
      <c r="BN5" s="9">
        <v>27</v>
      </c>
      <c r="BO5" s="9">
        <v>5</v>
      </c>
      <c r="BP5" s="9">
        <v>15</v>
      </c>
      <c r="BQ5" s="9">
        <v>47</v>
      </c>
      <c r="BV5" s="11" t="s">
        <v>548</v>
      </c>
      <c r="BW5" s="9">
        <v>1</v>
      </c>
      <c r="BX5" s="9">
        <v>26</v>
      </c>
      <c r="BY5" s="9">
        <v>8</v>
      </c>
      <c r="BZ5" s="9">
        <v>12</v>
      </c>
      <c r="CA5" s="9">
        <v>47</v>
      </c>
      <c r="CC5" s="17" t="s">
        <v>560</v>
      </c>
      <c r="CD5" s="9">
        <f>+BP7</f>
        <v>7</v>
      </c>
      <c r="CE5" s="9">
        <v>1</v>
      </c>
      <c r="CF5" s="9">
        <v>2</v>
      </c>
      <c r="CG5" s="9">
        <v>1</v>
      </c>
      <c r="CH5" s="9">
        <v>7</v>
      </c>
      <c r="CI5" s="9">
        <v>4</v>
      </c>
      <c r="CJ5" s="9">
        <v>4</v>
      </c>
      <c r="CK5" s="9">
        <v>1</v>
      </c>
      <c r="CN5" s="11" t="s">
        <v>548</v>
      </c>
      <c r="CO5" s="9">
        <v>20</v>
      </c>
      <c r="CP5" s="9">
        <v>26</v>
      </c>
      <c r="CQ5" s="9">
        <v>1</v>
      </c>
      <c r="CR5" s="9">
        <v>47</v>
      </c>
    </row>
    <row r="6" spans="1:96" x14ac:dyDescent="0.25">
      <c r="A6" t="s">
        <v>858</v>
      </c>
      <c r="B6" t="s">
        <v>859</v>
      </c>
      <c r="C6">
        <v>5</v>
      </c>
      <c r="D6" t="s">
        <v>855</v>
      </c>
      <c r="E6" s="2" t="str">
        <f t="shared" si="0"/>
        <v>Y5</v>
      </c>
      <c r="F6" s="12" t="s">
        <v>547</v>
      </c>
      <c r="G6" s="12" t="s">
        <v>555</v>
      </c>
      <c r="H6" s="12" t="s">
        <v>550</v>
      </c>
      <c r="I6" s="12">
        <v>1</v>
      </c>
      <c r="J6" s="12" t="s">
        <v>562</v>
      </c>
      <c r="K6" s="12" t="s">
        <v>561</v>
      </c>
      <c r="L6" s="12">
        <v>1</v>
      </c>
      <c r="M6" s="12" t="s">
        <v>562</v>
      </c>
      <c r="N6" s="12" t="s">
        <v>568</v>
      </c>
      <c r="O6" s="12" t="s">
        <v>562</v>
      </c>
      <c r="P6" s="12" t="s">
        <v>568</v>
      </c>
      <c r="Q6" s="12" t="s">
        <v>565</v>
      </c>
      <c r="R6" s="12" t="s">
        <v>309</v>
      </c>
      <c r="S6" s="12" t="s">
        <v>576</v>
      </c>
      <c r="T6" s="12" t="s">
        <v>576</v>
      </c>
      <c r="U6" s="12" t="s">
        <v>562</v>
      </c>
      <c r="V6" s="12" t="s">
        <v>562</v>
      </c>
      <c r="W6" s="12" t="s">
        <v>561</v>
      </c>
      <c r="X6" s="12" t="s">
        <v>561</v>
      </c>
      <c r="Y6" s="12" t="s">
        <v>562</v>
      </c>
      <c r="Z6" s="12" t="s">
        <v>562</v>
      </c>
      <c r="AA6" s="12" t="s">
        <v>562</v>
      </c>
      <c r="AB6" s="12" t="s">
        <v>562</v>
      </c>
      <c r="AC6" s="12" t="s">
        <v>562</v>
      </c>
      <c r="AD6" s="12" t="s">
        <v>561</v>
      </c>
      <c r="AE6" s="12" t="s">
        <v>561</v>
      </c>
      <c r="AF6" s="12" t="s">
        <v>562</v>
      </c>
      <c r="AG6" s="12" t="s">
        <v>562</v>
      </c>
      <c r="AH6" s="12" t="s">
        <v>561</v>
      </c>
      <c r="AI6" s="12" t="s">
        <v>562</v>
      </c>
      <c r="AJ6" s="12" t="s">
        <v>561</v>
      </c>
      <c r="AK6" s="12" t="s">
        <v>561</v>
      </c>
      <c r="AL6" s="12" t="s">
        <v>561</v>
      </c>
      <c r="AM6" s="12" t="s">
        <v>583</v>
      </c>
      <c r="AN6" s="12" t="s">
        <v>561</v>
      </c>
      <c r="AO6" s="12" t="s">
        <v>561</v>
      </c>
      <c r="AP6" s="12" t="s">
        <v>562</v>
      </c>
      <c r="AQ6" s="12" t="s">
        <v>562</v>
      </c>
      <c r="AR6" s="12" t="s">
        <v>576</v>
      </c>
      <c r="AS6" s="12" t="s">
        <v>590</v>
      </c>
      <c r="AT6" s="12" t="s">
        <v>576</v>
      </c>
      <c r="AV6" s="11" t="s">
        <v>555</v>
      </c>
      <c r="AW6" s="9">
        <v>25</v>
      </c>
      <c r="AX6" s="9">
        <v>20</v>
      </c>
      <c r="AY6" s="9">
        <v>45</v>
      </c>
      <c r="BM6" s="18" t="s">
        <v>550</v>
      </c>
      <c r="BN6" s="9">
        <v>17</v>
      </c>
      <c r="BO6" s="9">
        <v>1</v>
      </c>
      <c r="BP6" s="9">
        <v>8</v>
      </c>
      <c r="BQ6" s="9">
        <v>26</v>
      </c>
      <c r="BV6" s="18" t="s">
        <v>550</v>
      </c>
      <c r="BW6" s="9">
        <v>1</v>
      </c>
      <c r="BX6" s="9">
        <v>18</v>
      </c>
      <c r="BY6" s="9">
        <v>3</v>
      </c>
      <c r="BZ6" s="9">
        <v>4</v>
      </c>
      <c r="CA6" s="9">
        <v>26</v>
      </c>
      <c r="CC6" s="17" t="s">
        <v>547</v>
      </c>
      <c r="CD6" s="19">
        <f>+CD7+CD8</f>
        <v>9</v>
      </c>
      <c r="CE6" s="19">
        <f t="shared" ref="CE6:CK6" si="1">+CE7+CE8</f>
        <v>15</v>
      </c>
      <c r="CF6" s="19">
        <f t="shared" si="1"/>
        <v>3</v>
      </c>
      <c r="CG6" s="19">
        <f t="shared" si="1"/>
        <v>6</v>
      </c>
      <c r="CH6" s="19">
        <f t="shared" si="1"/>
        <v>17</v>
      </c>
      <c r="CI6" s="19">
        <f t="shared" si="1"/>
        <v>6</v>
      </c>
      <c r="CJ6" s="19">
        <f t="shared" si="1"/>
        <v>6</v>
      </c>
      <c r="CK6" s="19">
        <f t="shared" si="1"/>
        <v>5</v>
      </c>
      <c r="CN6" s="18" t="s">
        <v>550</v>
      </c>
      <c r="CO6" s="9">
        <v>12</v>
      </c>
      <c r="CP6" s="9">
        <v>14</v>
      </c>
      <c r="CQ6" s="9"/>
      <c r="CR6" s="9">
        <v>26</v>
      </c>
    </row>
    <row r="7" spans="1:96" x14ac:dyDescent="0.25">
      <c r="A7" t="s">
        <v>858</v>
      </c>
      <c r="B7" t="s">
        <v>859</v>
      </c>
      <c r="C7">
        <v>6</v>
      </c>
      <c r="D7" t="s">
        <v>855</v>
      </c>
      <c r="E7" s="2" t="str">
        <f t="shared" si="0"/>
        <v>Y6</v>
      </c>
      <c r="F7" s="12" t="s">
        <v>547</v>
      </c>
      <c r="G7" s="12" t="s">
        <v>555</v>
      </c>
      <c r="H7" s="12" t="s">
        <v>550</v>
      </c>
      <c r="I7" s="12">
        <v>1</v>
      </c>
      <c r="J7" s="12" t="s">
        <v>562</v>
      </c>
      <c r="K7" s="12" t="s">
        <v>561</v>
      </c>
      <c r="L7" s="12" t="s">
        <v>561</v>
      </c>
      <c r="M7" s="12" t="s">
        <v>562</v>
      </c>
      <c r="N7" s="12" t="s">
        <v>309</v>
      </c>
      <c r="O7" s="12" t="s">
        <v>562</v>
      </c>
      <c r="P7" s="12" t="s">
        <v>570</v>
      </c>
      <c r="Q7" s="12" t="s">
        <v>565</v>
      </c>
      <c r="R7" s="12" t="s">
        <v>573</v>
      </c>
      <c r="S7" s="12" t="s">
        <v>575</v>
      </c>
      <c r="T7" s="12" t="s">
        <v>575</v>
      </c>
      <c r="U7" s="12" t="s">
        <v>561</v>
      </c>
      <c r="V7" s="12" t="s">
        <v>561</v>
      </c>
      <c r="W7" s="12" t="s">
        <v>561</v>
      </c>
      <c r="X7" s="12" t="s">
        <v>561</v>
      </c>
      <c r="Y7" s="12" t="s">
        <v>561</v>
      </c>
      <c r="Z7" s="12" t="s">
        <v>561</v>
      </c>
      <c r="AA7" s="12" t="s">
        <v>561</v>
      </c>
      <c r="AB7" s="12" t="s">
        <v>561</v>
      </c>
      <c r="AC7" s="12" t="s">
        <v>561</v>
      </c>
      <c r="AD7" s="12" t="s">
        <v>561</v>
      </c>
      <c r="AE7" s="12" t="s">
        <v>561</v>
      </c>
      <c r="AF7" s="12" t="s">
        <v>561</v>
      </c>
      <c r="AG7" s="12" t="s">
        <v>561</v>
      </c>
      <c r="AH7" s="12" t="s">
        <v>561</v>
      </c>
      <c r="AI7" s="12" t="s">
        <v>561</v>
      </c>
      <c r="AJ7" s="12" t="s">
        <v>580</v>
      </c>
      <c r="AK7" s="12" t="s">
        <v>561</v>
      </c>
      <c r="AL7" s="12" t="s">
        <v>561</v>
      </c>
      <c r="AM7" s="12" t="s">
        <v>561</v>
      </c>
      <c r="AN7" s="12" t="s">
        <v>561</v>
      </c>
      <c r="AO7" s="12" t="s">
        <v>561</v>
      </c>
      <c r="AP7" s="12" t="s">
        <v>561</v>
      </c>
      <c r="AQ7" s="12" t="s">
        <v>561</v>
      </c>
      <c r="AR7" s="12" t="s">
        <v>960</v>
      </c>
      <c r="AS7" s="12" t="s">
        <v>589</v>
      </c>
      <c r="AT7" s="12" t="s">
        <v>576</v>
      </c>
      <c r="AV7" s="11" t="s">
        <v>556</v>
      </c>
      <c r="AW7" s="9">
        <v>19</v>
      </c>
      <c r="AX7" s="9">
        <v>17</v>
      </c>
      <c r="AY7" s="9">
        <v>36</v>
      </c>
      <c r="BM7" s="18" t="s">
        <v>560</v>
      </c>
      <c r="BN7" s="9">
        <v>10</v>
      </c>
      <c r="BO7" s="9">
        <v>4</v>
      </c>
      <c r="BP7" s="9">
        <v>7</v>
      </c>
      <c r="BQ7" s="9">
        <v>21</v>
      </c>
      <c r="BV7" s="18" t="s">
        <v>560</v>
      </c>
      <c r="BW7" s="9"/>
      <c r="BX7" s="9">
        <v>8</v>
      </c>
      <c r="BY7" s="9">
        <v>5</v>
      </c>
      <c r="BZ7" s="9">
        <v>8</v>
      </c>
      <c r="CA7" s="9">
        <v>21</v>
      </c>
      <c r="CC7" s="17" t="s">
        <v>550</v>
      </c>
      <c r="CD7" s="9">
        <f>+BP9</f>
        <v>5</v>
      </c>
      <c r="CE7" s="9">
        <v>8</v>
      </c>
      <c r="CF7" s="9">
        <v>2</v>
      </c>
      <c r="CG7" s="9">
        <v>3</v>
      </c>
      <c r="CH7" s="9">
        <v>6</v>
      </c>
      <c r="CI7" s="9">
        <v>4</v>
      </c>
      <c r="CJ7" s="9">
        <v>3</v>
      </c>
      <c r="CK7" s="9">
        <v>2</v>
      </c>
      <c r="CN7" s="18" t="s">
        <v>560</v>
      </c>
      <c r="CO7" s="9">
        <v>8</v>
      </c>
      <c r="CP7" s="9">
        <v>12</v>
      </c>
      <c r="CQ7" s="9">
        <v>1</v>
      </c>
      <c r="CR7" s="9">
        <v>21</v>
      </c>
    </row>
    <row r="8" spans="1:96" x14ac:dyDescent="0.25">
      <c r="A8" t="s">
        <v>858</v>
      </c>
      <c r="B8" t="s">
        <v>859</v>
      </c>
      <c r="C8">
        <v>7</v>
      </c>
      <c r="D8" t="s">
        <v>855</v>
      </c>
      <c r="E8" s="2" t="str">
        <f t="shared" si="0"/>
        <v>Y7</v>
      </c>
      <c r="F8" s="12" t="s">
        <v>547</v>
      </c>
      <c r="G8" s="12" t="s">
        <v>555</v>
      </c>
      <c r="H8" s="12" t="s">
        <v>550</v>
      </c>
      <c r="I8" s="12">
        <v>1</v>
      </c>
      <c r="J8" s="12" t="s">
        <v>562</v>
      </c>
      <c r="K8" s="12" t="s">
        <v>561</v>
      </c>
      <c r="L8" s="12" t="s">
        <v>561</v>
      </c>
      <c r="M8" s="12" t="s">
        <v>562</v>
      </c>
      <c r="N8" s="12" t="s">
        <v>309</v>
      </c>
      <c r="O8" s="12" t="s">
        <v>561</v>
      </c>
      <c r="P8" s="12" t="s">
        <v>309</v>
      </c>
      <c r="Q8" s="12" t="s">
        <v>565</v>
      </c>
      <c r="R8" s="12" t="s">
        <v>574</v>
      </c>
      <c r="S8" s="12" t="s">
        <v>575</v>
      </c>
      <c r="T8" s="12" t="s">
        <v>575</v>
      </c>
      <c r="U8" s="12" t="s">
        <v>561</v>
      </c>
      <c r="V8" s="12" t="s">
        <v>561</v>
      </c>
      <c r="W8" s="12" t="s">
        <v>561</v>
      </c>
      <c r="X8" s="12" t="s">
        <v>561</v>
      </c>
      <c r="Y8" s="12" t="s">
        <v>561</v>
      </c>
      <c r="Z8" s="12" t="s">
        <v>561</v>
      </c>
      <c r="AA8" s="12" t="s">
        <v>561</v>
      </c>
      <c r="AB8" s="12" t="s">
        <v>561</v>
      </c>
      <c r="AC8" s="12" t="s">
        <v>561</v>
      </c>
      <c r="AD8" s="12" t="s">
        <v>561</v>
      </c>
      <c r="AE8" s="12" t="s">
        <v>561</v>
      </c>
      <c r="AF8" s="12" t="s">
        <v>561</v>
      </c>
      <c r="AG8" s="12" t="s">
        <v>561</v>
      </c>
      <c r="AH8" s="12" t="s">
        <v>561</v>
      </c>
      <c r="AI8" s="12" t="s">
        <v>561</v>
      </c>
      <c r="AJ8" s="12" t="s">
        <v>580</v>
      </c>
      <c r="AK8" s="12" t="s">
        <v>561</v>
      </c>
      <c r="AL8" s="12" t="s">
        <v>561</v>
      </c>
      <c r="AM8" s="12" t="s">
        <v>561</v>
      </c>
      <c r="AN8" s="12" t="s">
        <v>561</v>
      </c>
      <c r="AO8" s="12" t="s">
        <v>561</v>
      </c>
      <c r="AP8" s="12" t="s">
        <v>561</v>
      </c>
      <c r="AQ8" s="12" t="s">
        <v>561</v>
      </c>
      <c r="AR8" s="12" t="s">
        <v>960</v>
      </c>
      <c r="AS8" s="12" t="s">
        <v>590</v>
      </c>
      <c r="AT8" s="12" t="s">
        <v>575</v>
      </c>
      <c r="AV8" s="11" t="s">
        <v>336</v>
      </c>
      <c r="AW8" s="9">
        <v>47</v>
      </c>
      <c r="AX8" s="9">
        <v>40</v>
      </c>
      <c r="AY8" s="9">
        <v>87</v>
      </c>
      <c r="BA8" s="8" t="s">
        <v>632</v>
      </c>
      <c r="BB8" s="8" t="s">
        <v>631</v>
      </c>
      <c r="BM8" s="11" t="s">
        <v>547</v>
      </c>
      <c r="BN8" s="9">
        <v>27</v>
      </c>
      <c r="BO8" s="9">
        <v>4</v>
      </c>
      <c r="BP8" s="9">
        <v>9</v>
      </c>
      <c r="BQ8" s="9">
        <v>40</v>
      </c>
      <c r="BV8" s="11" t="s">
        <v>547</v>
      </c>
      <c r="BW8" s="9"/>
      <c r="BX8" s="9">
        <v>24</v>
      </c>
      <c r="BY8" s="9">
        <v>4</v>
      </c>
      <c r="BZ8" s="9">
        <v>12</v>
      </c>
      <c r="CA8" s="9">
        <v>40</v>
      </c>
      <c r="CC8" s="17" t="s">
        <v>560</v>
      </c>
      <c r="CD8" s="9">
        <f>+BP10</f>
        <v>4</v>
      </c>
      <c r="CE8" s="9">
        <v>7</v>
      </c>
      <c r="CF8" s="9">
        <v>1</v>
      </c>
      <c r="CG8" s="9">
        <v>3</v>
      </c>
      <c r="CH8" s="9">
        <v>11</v>
      </c>
      <c r="CI8" s="9">
        <v>2</v>
      </c>
      <c r="CJ8" s="9">
        <v>3</v>
      </c>
      <c r="CK8" s="9">
        <v>3</v>
      </c>
      <c r="CN8" s="11" t="s">
        <v>547</v>
      </c>
      <c r="CO8" s="9">
        <v>18</v>
      </c>
      <c r="CP8" s="9">
        <v>19</v>
      </c>
      <c r="CQ8" s="9">
        <v>3</v>
      </c>
      <c r="CR8" s="9">
        <v>40</v>
      </c>
    </row>
    <row r="9" spans="1:96" x14ac:dyDescent="0.25">
      <c r="A9" t="s">
        <v>858</v>
      </c>
      <c r="B9" t="s">
        <v>859</v>
      </c>
      <c r="C9">
        <v>8</v>
      </c>
      <c r="D9" t="s">
        <v>855</v>
      </c>
      <c r="E9" s="2" t="str">
        <f t="shared" si="0"/>
        <v>Y8</v>
      </c>
      <c r="F9" s="12" t="s">
        <v>547</v>
      </c>
      <c r="G9" s="12" t="s">
        <v>555</v>
      </c>
      <c r="H9" s="12" t="s">
        <v>550</v>
      </c>
      <c r="I9" s="12">
        <v>1</v>
      </c>
      <c r="J9" s="12" t="s">
        <v>562</v>
      </c>
      <c r="K9" s="12" t="s">
        <v>561</v>
      </c>
      <c r="L9" s="12" t="s">
        <v>561</v>
      </c>
      <c r="M9" s="12" t="s">
        <v>562</v>
      </c>
      <c r="N9" s="12" t="s">
        <v>568</v>
      </c>
      <c r="O9" s="12" t="s">
        <v>562</v>
      </c>
      <c r="P9" s="12" t="s">
        <v>568</v>
      </c>
      <c r="Q9" s="12" t="s">
        <v>565</v>
      </c>
      <c r="R9" s="12" t="s">
        <v>573</v>
      </c>
      <c r="S9" s="12" t="s">
        <v>575</v>
      </c>
      <c r="T9" s="12" t="s">
        <v>575</v>
      </c>
      <c r="U9" s="12" t="s">
        <v>561</v>
      </c>
      <c r="V9" s="12" t="s">
        <v>561</v>
      </c>
      <c r="W9" s="12" t="s">
        <v>561</v>
      </c>
      <c r="X9" s="12" t="s">
        <v>561</v>
      </c>
      <c r="Y9" s="12" t="s">
        <v>561</v>
      </c>
      <c r="Z9" s="12" t="s">
        <v>561</v>
      </c>
      <c r="AA9" s="12" t="s">
        <v>561</v>
      </c>
      <c r="AB9" s="12" t="s">
        <v>561</v>
      </c>
      <c r="AC9" s="12" t="s">
        <v>561</v>
      </c>
      <c r="AD9" s="12" t="s">
        <v>561</v>
      </c>
      <c r="AE9" s="12" t="s">
        <v>561</v>
      </c>
      <c r="AF9" s="12" t="s">
        <v>561</v>
      </c>
      <c r="AG9" s="12" t="s">
        <v>561</v>
      </c>
      <c r="AH9" s="12" t="s">
        <v>561</v>
      </c>
      <c r="AI9" s="12" t="s">
        <v>561</v>
      </c>
      <c r="AJ9" s="12" t="s">
        <v>580</v>
      </c>
      <c r="AK9" s="12" t="s">
        <v>561</v>
      </c>
      <c r="AL9" s="12" t="s">
        <v>561</v>
      </c>
      <c r="AM9" s="12" t="s">
        <v>561</v>
      </c>
      <c r="AN9" s="12" t="s">
        <v>561</v>
      </c>
      <c r="AO9" s="12" t="s">
        <v>561</v>
      </c>
      <c r="AP9" s="12" t="s">
        <v>561</v>
      </c>
      <c r="AQ9" s="12" t="s">
        <v>309</v>
      </c>
      <c r="AR9" s="12" t="s">
        <v>960</v>
      </c>
      <c r="AS9" s="12" t="s">
        <v>588</v>
      </c>
      <c r="AT9" s="12" t="s">
        <v>575</v>
      </c>
      <c r="BA9" s="8" t="s">
        <v>553</v>
      </c>
      <c r="BB9" t="s">
        <v>548</v>
      </c>
      <c r="BC9" t="s">
        <v>547</v>
      </c>
      <c r="BD9" t="s">
        <v>336</v>
      </c>
      <c r="BM9" s="18" t="s">
        <v>550</v>
      </c>
      <c r="BN9" s="9">
        <v>15</v>
      </c>
      <c r="BO9" s="9">
        <v>3</v>
      </c>
      <c r="BP9" s="9">
        <v>5</v>
      </c>
      <c r="BQ9" s="9">
        <v>23</v>
      </c>
      <c r="BV9" s="18" t="s">
        <v>550</v>
      </c>
      <c r="BW9" s="9"/>
      <c r="BX9" s="9">
        <v>13</v>
      </c>
      <c r="BY9" s="9">
        <v>3</v>
      </c>
      <c r="BZ9" s="9">
        <v>7</v>
      </c>
      <c r="CA9" s="9">
        <v>23</v>
      </c>
      <c r="CC9" s="17" t="s">
        <v>654</v>
      </c>
      <c r="CD9" s="17">
        <f>+CD3+CD6</f>
        <v>24</v>
      </c>
      <c r="CE9" s="17">
        <f>+CE3+CE6</f>
        <v>23</v>
      </c>
      <c r="CF9" s="17">
        <f t="shared" ref="CF9:CK9" si="2">+CF3+CF6</f>
        <v>10</v>
      </c>
      <c r="CG9" s="17">
        <f t="shared" si="2"/>
        <v>9</v>
      </c>
      <c r="CH9" s="17">
        <f t="shared" si="2"/>
        <v>32</v>
      </c>
      <c r="CI9" s="17">
        <f t="shared" si="2"/>
        <v>12</v>
      </c>
      <c r="CJ9" s="17">
        <f t="shared" si="2"/>
        <v>19</v>
      </c>
      <c r="CK9" s="17">
        <f t="shared" si="2"/>
        <v>9</v>
      </c>
      <c r="CN9" s="18" t="s">
        <v>550</v>
      </c>
      <c r="CO9" s="9">
        <v>8</v>
      </c>
      <c r="CP9" s="9">
        <v>13</v>
      </c>
      <c r="CQ9" s="9">
        <v>2</v>
      </c>
      <c r="CR9" s="9">
        <v>23</v>
      </c>
    </row>
    <row r="10" spans="1:96" x14ac:dyDescent="0.25">
      <c r="A10" t="s">
        <v>858</v>
      </c>
      <c r="B10" t="s">
        <v>859</v>
      </c>
      <c r="C10">
        <v>9</v>
      </c>
      <c r="D10" t="s">
        <v>855</v>
      </c>
      <c r="E10" s="2" t="str">
        <f t="shared" si="0"/>
        <v>Y9</v>
      </c>
      <c r="F10" s="12" t="s">
        <v>547</v>
      </c>
      <c r="G10" s="12" t="s">
        <v>556</v>
      </c>
      <c r="H10" s="12" t="s">
        <v>550</v>
      </c>
      <c r="I10" s="12">
        <v>1</v>
      </c>
      <c r="J10" s="12" t="s">
        <v>562</v>
      </c>
      <c r="K10" s="12" t="s">
        <v>563</v>
      </c>
      <c r="L10" s="12">
        <v>2</v>
      </c>
      <c r="M10" s="12" t="s">
        <v>562</v>
      </c>
      <c r="N10" s="12" t="s">
        <v>309</v>
      </c>
      <c r="O10" s="12" t="s">
        <v>562</v>
      </c>
      <c r="P10" s="12" t="s">
        <v>309</v>
      </c>
      <c r="Q10" s="12" t="s">
        <v>565</v>
      </c>
      <c r="R10" s="12" t="s">
        <v>573</v>
      </c>
      <c r="S10" s="12" t="s">
        <v>575</v>
      </c>
      <c r="T10" s="12" t="s">
        <v>575</v>
      </c>
      <c r="U10" s="12" t="s">
        <v>561</v>
      </c>
      <c r="V10" s="12" t="s">
        <v>561</v>
      </c>
      <c r="W10" s="12" t="s">
        <v>561</v>
      </c>
      <c r="X10" s="12" t="s">
        <v>561</v>
      </c>
      <c r="Y10" s="12" t="s">
        <v>561</v>
      </c>
      <c r="Z10" s="12" t="s">
        <v>561</v>
      </c>
      <c r="AA10" s="12" t="s">
        <v>561</v>
      </c>
      <c r="AB10" s="12" t="s">
        <v>561</v>
      </c>
      <c r="AC10" s="12" t="s">
        <v>561</v>
      </c>
      <c r="AD10" s="12" t="s">
        <v>561</v>
      </c>
      <c r="AE10" s="12" t="s">
        <v>561</v>
      </c>
      <c r="AF10" s="12" t="s">
        <v>561</v>
      </c>
      <c r="AG10" s="12" t="s">
        <v>561</v>
      </c>
      <c r="AH10" s="12" t="s">
        <v>561</v>
      </c>
      <c r="AI10" s="12" t="s">
        <v>561</v>
      </c>
      <c r="AJ10" s="12" t="s">
        <v>580</v>
      </c>
      <c r="AK10" s="12" t="s">
        <v>561</v>
      </c>
      <c r="AL10" s="12" t="s">
        <v>561</v>
      </c>
      <c r="AM10" s="12" t="s">
        <v>561</v>
      </c>
      <c r="AN10" s="12" t="s">
        <v>561</v>
      </c>
      <c r="AO10" s="12" t="s">
        <v>561</v>
      </c>
      <c r="AP10" s="12" t="s">
        <v>586</v>
      </c>
      <c r="AQ10" s="12" t="s">
        <v>586</v>
      </c>
      <c r="AR10" s="12" t="s">
        <v>960</v>
      </c>
      <c r="AS10" s="12" t="s">
        <v>590</v>
      </c>
      <c r="AT10" s="12" t="s">
        <v>576</v>
      </c>
      <c r="BA10" s="11" t="s">
        <v>561</v>
      </c>
      <c r="BB10" s="9">
        <v>4</v>
      </c>
      <c r="BC10" s="9">
        <v>4</v>
      </c>
      <c r="BD10" s="9">
        <v>8</v>
      </c>
      <c r="BM10" s="18" t="s">
        <v>560</v>
      </c>
      <c r="BN10" s="9">
        <v>12</v>
      </c>
      <c r="BO10" s="9">
        <v>1</v>
      </c>
      <c r="BP10" s="9">
        <v>4</v>
      </c>
      <c r="BQ10" s="9">
        <v>17</v>
      </c>
      <c r="BV10" s="18" t="s">
        <v>560</v>
      </c>
      <c r="BW10" s="9"/>
      <c r="BX10" s="9">
        <v>11</v>
      </c>
      <c r="BY10" s="9">
        <v>1</v>
      </c>
      <c r="BZ10" s="9">
        <v>5</v>
      </c>
      <c r="CA10" s="9">
        <v>17</v>
      </c>
      <c r="CN10" s="18" t="s">
        <v>560</v>
      </c>
      <c r="CO10" s="9">
        <v>10</v>
      </c>
      <c r="CP10" s="9">
        <v>6</v>
      </c>
      <c r="CQ10" s="9">
        <v>1</v>
      </c>
      <c r="CR10" s="9">
        <v>17</v>
      </c>
    </row>
    <row r="11" spans="1:96" x14ac:dyDescent="0.25">
      <c r="A11" t="s">
        <v>858</v>
      </c>
      <c r="B11" t="s">
        <v>859</v>
      </c>
      <c r="C11">
        <v>10</v>
      </c>
      <c r="D11" t="s">
        <v>855</v>
      </c>
      <c r="E11" s="2" t="str">
        <f t="shared" si="0"/>
        <v>Y10</v>
      </c>
      <c r="F11" s="12" t="s">
        <v>547</v>
      </c>
      <c r="G11" s="12" t="s">
        <v>556</v>
      </c>
      <c r="H11" s="12" t="s">
        <v>550</v>
      </c>
      <c r="I11" s="12" t="s">
        <v>309</v>
      </c>
      <c r="J11" s="12" t="s">
        <v>309</v>
      </c>
      <c r="K11" s="12" t="s">
        <v>563</v>
      </c>
      <c r="L11" s="12" t="s">
        <v>565</v>
      </c>
      <c r="M11" s="12" t="s">
        <v>562</v>
      </c>
      <c r="N11" s="12" t="s">
        <v>309</v>
      </c>
      <c r="O11" s="12" t="s">
        <v>562</v>
      </c>
      <c r="P11" s="12" t="s">
        <v>309</v>
      </c>
      <c r="Q11" s="12" t="s">
        <v>565</v>
      </c>
      <c r="R11" s="12" t="s">
        <v>573</v>
      </c>
      <c r="S11" s="12" t="s">
        <v>575</v>
      </c>
      <c r="T11" s="12" t="s">
        <v>850</v>
      </c>
      <c r="U11" s="12" t="s">
        <v>562</v>
      </c>
      <c r="V11" s="12" t="s">
        <v>562</v>
      </c>
      <c r="W11" s="12" t="s">
        <v>561</v>
      </c>
      <c r="X11" s="12" t="s">
        <v>561</v>
      </c>
      <c r="Y11" s="12" t="s">
        <v>562</v>
      </c>
      <c r="Z11" s="12" t="s">
        <v>562</v>
      </c>
      <c r="AA11" s="12" t="s">
        <v>561</v>
      </c>
      <c r="AB11" s="12" t="s">
        <v>561</v>
      </c>
      <c r="AC11" s="12" t="s">
        <v>561</v>
      </c>
      <c r="AD11" s="12" t="s">
        <v>562</v>
      </c>
      <c r="AE11" s="12" t="s">
        <v>561</v>
      </c>
      <c r="AF11" s="12" t="s">
        <v>562</v>
      </c>
      <c r="AG11" s="12" t="s">
        <v>561</v>
      </c>
      <c r="AH11" s="12" t="s">
        <v>561</v>
      </c>
      <c r="AI11" s="12" t="s">
        <v>561</v>
      </c>
      <c r="AJ11" s="12" t="s">
        <v>561</v>
      </c>
      <c r="AK11" s="12" t="s">
        <v>561</v>
      </c>
      <c r="AL11" s="12" t="s">
        <v>561</v>
      </c>
      <c r="AM11" s="12" t="s">
        <v>561</v>
      </c>
      <c r="AN11" s="12" t="s">
        <v>561</v>
      </c>
      <c r="AO11" s="12" t="s">
        <v>585</v>
      </c>
      <c r="AP11" s="12" t="s">
        <v>561</v>
      </c>
      <c r="AQ11" s="12" t="s">
        <v>562</v>
      </c>
      <c r="AR11" s="12" t="s">
        <v>850</v>
      </c>
      <c r="AS11" s="12" t="s">
        <v>590</v>
      </c>
      <c r="AT11" s="12" t="s">
        <v>576</v>
      </c>
      <c r="BA11" s="11" t="s">
        <v>309</v>
      </c>
      <c r="BB11" s="9">
        <v>2</v>
      </c>
      <c r="BC11" s="9">
        <v>2</v>
      </c>
      <c r="BD11" s="9">
        <v>4</v>
      </c>
      <c r="BM11" s="11" t="s">
        <v>336</v>
      </c>
      <c r="BN11" s="9">
        <v>54</v>
      </c>
      <c r="BO11" s="9">
        <v>9</v>
      </c>
      <c r="BP11" s="9">
        <v>24</v>
      </c>
      <c r="BQ11" s="9">
        <v>87</v>
      </c>
      <c r="BV11" s="11" t="s">
        <v>336</v>
      </c>
      <c r="BW11" s="9">
        <v>1</v>
      </c>
      <c r="BX11" s="9">
        <v>50</v>
      </c>
      <c r="BY11" s="9">
        <v>12</v>
      </c>
      <c r="BZ11" s="9">
        <v>24</v>
      </c>
      <c r="CA11" s="9">
        <v>87</v>
      </c>
      <c r="CD11" s="255" t="s">
        <v>664</v>
      </c>
      <c r="CE11" s="255"/>
      <c r="CF11" s="255"/>
      <c r="CG11" s="255"/>
      <c r="CH11" s="255"/>
      <c r="CI11" s="255"/>
      <c r="CJ11" s="255"/>
      <c r="CN11" s="11" t="s">
        <v>336</v>
      </c>
      <c r="CO11" s="9">
        <v>38</v>
      </c>
      <c r="CP11" s="9">
        <v>45</v>
      </c>
      <c r="CQ11" s="9">
        <v>4</v>
      </c>
      <c r="CR11" s="9">
        <v>87</v>
      </c>
    </row>
    <row r="12" spans="1:96" x14ac:dyDescent="0.25">
      <c r="A12" t="s">
        <v>858</v>
      </c>
      <c r="B12" t="s">
        <v>859</v>
      </c>
      <c r="C12">
        <v>11</v>
      </c>
      <c r="D12" t="s">
        <v>855</v>
      </c>
      <c r="E12" s="2" t="str">
        <f t="shared" si="0"/>
        <v>Y11</v>
      </c>
      <c r="F12" s="12" t="s">
        <v>547</v>
      </c>
      <c r="G12" s="12" t="s">
        <v>555</v>
      </c>
      <c r="H12" s="12" t="s">
        <v>550</v>
      </c>
      <c r="I12" s="12">
        <v>1</v>
      </c>
      <c r="J12" s="12" t="s">
        <v>562</v>
      </c>
      <c r="K12" s="12" t="s">
        <v>561</v>
      </c>
      <c r="L12" s="12" t="s">
        <v>565</v>
      </c>
      <c r="M12" s="12" t="s">
        <v>562</v>
      </c>
      <c r="N12" s="12" t="s">
        <v>566</v>
      </c>
      <c r="O12" s="12" t="s">
        <v>561</v>
      </c>
      <c r="P12" s="12" t="s">
        <v>309</v>
      </c>
      <c r="Q12" s="12" t="s">
        <v>565</v>
      </c>
      <c r="R12" s="12" t="s">
        <v>573</v>
      </c>
      <c r="S12" s="12" t="s">
        <v>575</v>
      </c>
      <c r="T12" s="12" t="s">
        <v>575</v>
      </c>
      <c r="U12" s="12" t="s">
        <v>561</v>
      </c>
      <c r="V12" s="12" t="s">
        <v>561</v>
      </c>
      <c r="W12" s="12" t="s">
        <v>561</v>
      </c>
      <c r="X12" s="12" t="s">
        <v>561</v>
      </c>
      <c r="Y12" s="12" t="s">
        <v>561</v>
      </c>
      <c r="Z12" s="12" t="s">
        <v>561</v>
      </c>
      <c r="AA12" s="12" t="s">
        <v>561</v>
      </c>
      <c r="AB12" s="12" t="s">
        <v>561</v>
      </c>
      <c r="AC12" s="12" t="s">
        <v>561</v>
      </c>
      <c r="AD12" s="12" t="s">
        <v>561</v>
      </c>
      <c r="AE12" s="12" t="s">
        <v>561</v>
      </c>
      <c r="AF12" s="12" t="s">
        <v>561</v>
      </c>
      <c r="AG12" s="12" t="s">
        <v>561</v>
      </c>
      <c r="AH12" s="12" t="s">
        <v>561</v>
      </c>
      <c r="AI12" s="12" t="s">
        <v>561</v>
      </c>
      <c r="AJ12" s="15" t="s">
        <v>309</v>
      </c>
      <c r="AK12" s="15" t="s">
        <v>309</v>
      </c>
      <c r="AL12" s="15" t="s">
        <v>309</v>
      </c>
      <c r="AM12" s="15" t="s">
        <v>309</v>
      </c>
      <c r="AN12" s="15" t="s">
        <v>309</v>
      </c>
      <c r="AO12" s="15" t="s">
        <v>309</v>
      </c>
      <c r="AP12" s="12" t="s">
        <v>309</v>
      </c>
      <c r="AQ12" s="12" t="s">
        <v>309</v>
      </c>
      <c r="AR12" s="12" t="s">
        <v>309</v>
      </c>
      <c r="AS12" s="12" t="s">
        <v>309</v>
      </c>
      <c r="AT12" s="12" t="s">
        <v>309</v>
      </c>
      <c r="BA12" s="11" t="s">
        <v>562</v>
      </c>
      <c r="BB12" s="9">
        <v>41</v>
      </c>
      <c r="BC12" s="9">
        <v>34</v>
      </c>
      <c r="BD12" s="9">
        <v>75</v>
      </c>
      <c r="CD12" s="20" t="s">
        <v>663</v>
      </c>
      <c r="CE12" s="20" t="s">
        <v>665</v>
      </c>
      <c r="CF12" s="20" t="s">
        <v>666</v>
      </c>
      <c r="CG12" s="20" t="s">
        <v>667</v>
      </c>
      <c r="CH12" s="20" t="s">
        <v>670</v>
      </c>
      <c r="CI12" s="20" t="s">
        <v>669</v>
      </c>
      <c r="CJ12" s="20" t="s">
        <v>668</v>
      </c>
    </row>
    <row r="13" spans="1:96" x14ac:dyDescent="0.25">
      <c r="A13" t="s">
        <v>858</v>
      </c>
      <c r="B13" t="s">
        <v>859</v>
      </c>
      <c r="C13">
        <v>1</v>
      </c>
      <c r="D13" t="s">
        <v>856</v>
      </c>
      <c r="E13" s="2" t="str">
        <f t="shared" si="0"/>
        <v>X1</v>
      </c>
      <c r="F13" s="12" t="s">
        <v>548</v>
      </c>
      <c r="G13" s="12" t="s">
        <v>555</v>
      </c>
      <c r="H13" s="12" t="s">
        <v>550</v>
      </c>
      <c r="I13" s="12">
        <v>1</v>
      </c>
      <c r="J13" s="12" t="s">
        <v>562</v>
      </c>
      <c r="K13" s="12" t="s">
        <v>561</v>
      </c>
      <c r="L13" s="12">
        <v>1</v>
      </c>
      <c r="M13" s="12" t="s">
        <v>562</v>
      </c>
      <c r="N13" s="12" t="s">
        <v>309</v>
      </c>
      <c r="O13" s="12" t="s">
        <v>562</v>
      </c>
      <c r="P13" s="12" t="s">
        <v>309</v>
      </c>
      <c r="Q13" s="12" t="s">
        <v>565</v>
      </c>
      <c r="R13" s="12" t="s">
        <v>573</v>
      </c>
      <c r="S13" s="12" t="s">
        <v>575</v>
      </c>
      <c r="T13" s="12" t="s">
        <v>575</v>
      </c>
      <c r="U13" s="12" t="s">
        <v>561</v>
      </c>
      <c r="V13" s="12" t="s">
        <v>561</v>
      </c>
      <c r="W13" s="12" t="s">
        <v>561</v>
      </c>
      <c r="X13" s="12" t="s">
        <v>561</v>
      </c>
      <c r="Y13" s="12" t="s">
        <v>561</v>
      </c>
      <c r="Z13" s="12" t="s">
        <v>561</v>
      </c>
      <c r="AA13" s="12" t="s">
        <v>561</v>
      </c>
      <c r="AB13" s="12" t="s">
        <v>561</v>
      </c>
      <c r="AC13" s="12" t="s">
        <v>561</v>
      </c>
      <c r="AD13" s="12" t="s">
        <v>561</v>
      </c>
      <c r="AE13" s="12" t="s">
        <v>561</v>
      </c>
      <c r="AF13" s="12" t="s">
        <v>561</v>
      </c>
      <c r="AG13" s="12" t="s">
        <v>561</v>
      </c>
      <c r="AH13" s="12" t="s">
        <v>561</v>
      </c>
      <c r="AI13" s="12" t="s">
        <v>561</v>
      </c>
      <c r="AJ13" s="12" t="s">
        <v>580</v>
      </c>
      <c r="AK13" s="12" t="s">
        <v>561</v>
      </c>
      <c r="AL13" s="12" t="s">
        <v>561</v>
      </c>
      <c r="AM13" s="12" t="s">
        <v>561</v>
      </c>
      <c r="AN13" s="12" t="s">
        <v>561</v>
      </c>
      <c r="AO13" s="12" t="s">
        <v>561</v>
      </c>
      <c r="AP13" s="12" t="s">
        <v>586</v>
      </c>
      <c r="AQ13" s="12" t="s">
        <v>586</v>
      </c>
      <c r="AR13" s="12" t="s">
        <v>960</v>
      </c>
      <c r="AS13" s="12" t="s">
        <v>590</v>
      </c>
      <c r="AT13" s="12" t="s">
        <v>575</v>
      </c>
      <c r="BA13" s="11" t="s">
        <v>336</v>
      </c>
      <c r="BB13" s="9">
        <v>47</v>
      </c>
      <c r="BC13" s="9">
        <v>40</v>
      </c>
      <c r="BD13" s="9">
        <v>87</v>
      </c>
      <c r="CC13" s="17" t="s">
        <v>548</v>
      </c>
      <c r="CD13" s="19">
        <f>+CD14+CD15</f>
        <v>12</v>
      </c>
      <c r="CE13" s="19">
        <f t="shared" ref="CE13:CJ13" si="3">+CE14+CE15</f>
        <v>5</v>
      </c>
      <c r="CF13" s="19">
        <f t="shared" si="3"/>
        <v>18</v>
      </c>
      <c r="CG13" s="19">
        <f t="shared" si="3"/>
        <v>2</v>
      </c>
      <c r="CH13" s="19">
        <f t="shared" si="3"/>
        <v>2</v>
      </c>
      <c r="CI13" s="19">
        <f t="shared" si="3"/>
        <v>47</v>
      </c>
      <c r="CJ13" s="19">
        <f t="shared" si="3"/>
        <v>2</v>
      </c>
    </row>
    <row r="14" spans="1:96" x14ac:dyDescent="0.25">
      <c r="A14" t="s">
        <v>858</v>
      </c>
      <c r="B14" t="s">
        <v>859</v>
      </c>
      <c r="C14">
        <v>2</v>
      </c>
      <c r="D14" t="s">
        <v>856</v>
      </c>
      <c r="E14" s="2" t="str">
        <f t="shared" si="0"/>
        <v>X2</v>
      </c>
      <c r="F14" s="12" t="s">
        <v>548</v>
      </c>
      <c r="G14" s="12" t="s">
        <v>555</v>
      </c>
      <c r="H14" s="12" t="s">
        <v>550</v>
      </c>
      <c r="I14" s="12">
        <v>1</v>
      </c>
      <c r="J14" s="12" t="s">
        <v>562</v>
      </c>
      <c r="K14" s="12" t="s">
        <v>561</v>
      </c>
      <c r="L14" s="12">
        <v>1</v>
      </c>
      <c r="M14" s="12" t="s">
        <v>562</v>
      </c>
      <c r="N14" s="12" t="s">
        <v>309</v>
      </c>
      <c r="O14" s="12" t="s">
        <v>561</v>
      </c>
      <c r="P14" s="12" t="s">
        <v>309</v>
      </c>
      <c r="Q14" s="12" t="s">
        <v>565</v>
      </c>
      <c r="R14" s="12" t="s">
        <v>573</v>
      </c>
      <c r="S14" s="12" t="s">
        <v>576</v>
      </c>
      <c r="T14" s="12" t="s">
        <v>575</v>
      </c>
      <c r="U14" s="12" t="s">
        <v>561</v>
      </c>
      <c r="V14" s="12" t="s">
        <v>561</v>
      </c>
      <c r="W14" s="12" t="s">
        <v>561</v>
      </c>
      <c r="X14" s="12" t="s">
        <v>561</v>
      </c>
      <c r="Y14" s="12" t="s">
        <v>561</v>
      </c>
      <c r="Z14" s="12" t="s">
        <v>561</v>
      </c>
      <c r="AA14" s="12" t="s">
        <v>561</v>
      </c>
      <c r="AB14" s="12" t="s">
        <v>561</v>
      </c>
      <c r="AC14" s="12" t="s">
        <v>561</v>
      </c>
      <c r="AD14" s="12" t="s">
        <v>561</v>
      </c>
      <c r="AE14" s="12" t="s">
        <v>561</v>
      </c>
      <c r="AF14" s="12" t="s">
        <v>561</v>
      </c>
      <c r="AG14" s="12" t="s">
        <v>561</v>
      </c>
      <c r="AH14" s="12" t="s">
        <v>561</v>
      </c>
      <c r="AI14" s="12" t="s">
        <v>561</v>
      </c>
      <c r="AJ14" s="12" t="s">
        <v>580</v>
      </c>
      <c r="AK14" s="12" t="s">
        <v>561</v>
      </c>
      <c r="AL14" s="12" t="s">
        <v>561</v>
      </c>
      <c r="AM14" s="12" t="s">
        <v>561</v>
      </c>
      <c r="AN14" s="12" t="s">
        <v>561</v>
      </c>
      <c r="AO14" s="12" t="s">
        <v>561</v>
      </c>
      <c r="AP14" s="12" t="s">
        <v>586</v>
      </c>
      <c r="AQ14" s="12" t="s">
        <v>562</v>
      </c>
      <c r="AR14" s="12" t="s">
        <v>960</v>
      </c>
      <c r="AS14" s="12" t="s">
        <v>590</v>
      </c>
      <c r="AT14" s="12" t="s">
        <v>575</v>
      </c>
      <c r="BM14" s="8" t="s">
        <v>639</v>
      </c>
      <c r="BN14" s="8" t="s">
        <v>631</v>
      </c>
      <c r="BV14" s="8" t="s">
        <v>647</v>
      </c>
      <c r="BW14" s="8" t="s">
        <v>631</v>
      </c>
      <c r="CC14" s="17" t="s">
        <v>550</v>
      </c>
      <c r="CD14" s="9">
        <v>4</v>
      </c>
      <c r="CE14" s="9">
        <v>2</v>
      </c>
      <c r="CF14" s="9">
        <v>11</v>
      </c>
      <c r="CG14" s="9">
        <v>2</v>
      </c>
      <c r="CH14" s="9"/>
      <c r="CI14" s="9">
        <v>26</v>
      </c>
      <c r="CJ14" s="9">
        <v>1</v>
      </c>
      <c r="CN14" s="8" t="s">
        <v>672</v>
      </c>
      <c r="CO14" s="8" t="s">
        <v>631</v>
      </c>
    </row>
    <row r="15" spans="1:96" x14ac:dyDescent="0.25">
      <c r="A15" t="s">
        <v>858</v>
      </c>
      <c r="B15" t="s">
        <v>859</v>
      </c>
      <c r="C15">
        <v>3</v>
      </c>
      <c r="D15" t="s">
        <v>856</v>
      </c>
      <c r="E15" s="2" t="str">
        <f t="shared" si="0"/>
        <v>X3</v>
      </c>
      <c r="F15" s="12" t="s">
        <v>548</v>
      </c>
      <c r="G15" s="12" t="s">
        <v>555</v>
      </c>
      <c r="H15" s="12" t="s">
        <v>550</v>
      </c>
      <c r="I15" s="12">
        <v>1</v>
      </c>
      <c r="J15" s="12" t="s">
        <v>562</v>
      </c>
      <c r="K15" s="12" t="s">
        <v>561</v>
      </c>
      <c r="L15" s="12" t="s">
        <v>561</v>
      </c>
      <c r="M15" s="12" t="s">
        <v>562</v>
      </c>
      <c r="N15" s="12" t="s">
        <v>309</v>
      </c>
      <c r="O15" s="12" t="s">
        <v>562</v>
      </c>
      <c r="P15" s="12" t="s">
        <v>309</v>
      </c>
      <c r="Q15" s="12" t="s">
        <v>565</v>
      </c>
      <c r="R15" s="12" t="s">
        <v>574</v>
      </c>
      <c r="S15" s="12" t="s">
        <v>575</v>
      </c>
      <c r="T15" s="12" t="s">
        <v>576</v>
      </c>
      <c r="U15" s="12" t="s">
        <v>561</v>
      </c>
      <c r="V15" s="12" t="s">
        <v>561</v>
      </c>
      <c r="W15" s="12" t="s">
        <v>562</v>
      </c>
      <c r="X15" s="12" t="s">
        <v>561</v>
      </c>
      <c r="Y15" s="12" t="s">
        <v>561</v>
      </c>
      <c r="Z15" s="12" t="s">
        <v>561</v>
      </c>
      <c r="AA15" s="12" t="s">
        <v>562</v>
      </c>
      <c r="AB15" s="12" t="s">
        <v>561</v>
      </c>
      <c r="AC15" s="12" t="s">
        <v>561</v>
      </c>
      <c r="AD15" s="12" t="s">
        <v>561</v>
      </c>
      <c r="AE15" s="12" t="s">
        <v>561</v>
      </c>
      <c r="AF15" s="12" t="s">
        <v>561</v>
      </c>
      <c r="AG15" s="12" t="s">
        <v>561</v>
      </c>
      <c r="AH15" s="12" t="s">
        <v>561</v>
      </c>
      <c r="AI15" s="12" t="s">
        <v>561</v>
      </c>
      <c r="AJ15" s="12" t="s">
        <v>561</v>
      </c>
      <c r="AK15" s="12" t="s">
        <v>581</v>
      </c>
      <c r="AL15" s="12" t="s">
        <v>561</v>
      </c>
      <c r="AM15" s="12" t="s">
        <v>561</v>
      </c>
      <c r="AN15" s="12" t="s">
        <v>561</v>
      </c>
      <c r="AO15" s="12" t="s">
        <v>561</v>
      </c>
      <c r="AP15" s="12" t="s">
        <v>562</v>
      </c>
      <c r="AQ15" s="12" t="s">
        <v>562</v>
      </c>
      <c r="AR15" s="12" t="s">
        <v>576</v>
      </c>
      <c r="AS15" s="12" t="s">
        <v>590</v>
      </c>
      <c r="AT15" s="12" t="s">
        <v>575</v>
      </c>
      <c r="BM15" s="8" t="s">
        <v>553</v>
      </c>
      <c r="BN15" t="s">
        <v>545</v>
      </c>
      <c r="BO15" t="s">
        <v>561</v>
      </c>
      <c r="BP15" t="s">
        <v>309</v>
      </c>
      <c r="BQ15" t="s">
        <v>562</v>
      </c>
      <c r="BR15" t="s">
        <v>336</v>
      </c>
      <c r="BV15" s="8" t="s">
        <v>553</v>
      </c>
      <c r="BW15" t="s">
        <v>545</v>
      </c>
      <c r="BX15" t="s">
        <v>561</v>
      </c>
      <c r="BY15" t="s">
        <v>309</v>
      </c>
      <c r="BZ15" t="s">
        <v>562</v>
      </c>
      <c r="CA15" t="s">
        <v>336</v>
      </c>
      <c r="CC15" s="17" t="s">
        <v>560</v>
      </c>
      <c r="CD15" s="9">
        <v>8</v>
      </c>
      <c r="CE15" s="9">
        <v>3</v>
      </c>
      <c r="CF15" s="9">
        <v>7</v>
      </c>
      <c r="CG15" s="9"/>
      <c r="CH15" s="9">
        <v>2</v>
      </c>
      <c r="CI15" s="9">
        <v>21</v>
      </c>
      <c r="CJ15" s="9">
        <v>1</v>
      </c>
      <c r="CN15" s="8" t="s">
        <v>553</v>
      </c>
      <c r="CO15" t="s">
        <v>561</v>
      </c>
      <c r="CP15" t="s">
        <v>309</v>
      </c>
      <c r="CQ15" t="s">
        <v>581</v>
      </c>
      <c r="CR15" t="s">
        <v>336</v>
      </c>
    </row>
    <row r="16" spans="1:96" x14ac:dyDescent="0.25">
      <c r="A16" t="s">
        <v>858</v>
      </c>
      <c r="B16" t="s">
        <v>859</v>
      </c>
      <c r="C16">
        <v>4</v>
      </c>
      <c r="D16" t="s">
        <v>856</v>
      </c>
      <c r="E16" s="2" t="str">
        <f t="shared" si="0"/>
        <v>X4</v>
      </c>
      <c r="F16" s="12" t="s">
        <v>548</v>
      </c>
      <c r="G16" s="12" t="s">
        <v>555</v>
      </c>
      <c r="H16" s="12" t="s">
        <v>550</v>
      </c>
      <c r="I16" s="12">
        <v>1</v>
      </c>
      <c r="J16" s="12" t="s">
        <v>309</v>
      </c>
      <c r="K16" s="12" t="s">
        <v>561</v>
      </c>
      <c r="L16" s="12" t="s">
        <v>561</v>
      </c>
      <c r="M16" s="12" t="s">
        <v>562</v>
      </c>
      <c r="N16" s="12" t="s">
        <v>569</v>
      </c>
      <c r="O16" s="12" t="s">
        <v>561</v>
      </c>
      <c r="P16" s="12" t="s">
        <v>569</v>
      </c>
      <c r="Q16" s="12" t="s">
        <v>565</v>
      </c>
      <c r="R16" s="12" t="s">
        <v>573</v>
      </c>
      <c r="S16" s="12" t="s">
        <v>576</v>
      </c>
      <c r="T16" s="12" t="s">
        <v>850</v>
      </c>
      <c r="U16" s="12" t="s">
        <v>562</v>
      </c>
      <c r="V16" s="12" t="s">
        <v>562</v>
      </c>
      <c r="W16" s="12" t="s">
        <v>561</v>
      </c>
      <c r="X16" s="12" t="s">
        <v>561</v>
      </c>
      <c r="Y16" s="12" t="s">
        <v>561</v>
      </c>
      <c r="Z16" s="12" t="s">
        <v>561</v>
      </c>
      <c r="AA16" s="12" t="s">
        <v>562</v>
      </c>
      <c r="AB16" s="12" t="s">
        <v>561</v>
      </c>
      <c r="AC16" s="12" t="s">
        <v>561</v>
      </c>
      <c r="AD16" s="12" t="s">
        <v>561</v>
      </c>
      <c r="AE16" s="12" t="s">
        <v>561</v>
      </c>
      <c r="AF16" s="12" t="s">
        <v>562</v>
      </c>
      <c r="AG16" s="12" t="s">
        <v>561</v>
      </c>
      <c r="AH16" s="12" t="s">
        <v>561</v>
      </c>
      <c r="AI16" s="12" t="s">
        <v>561</v>
      </c>
      <c r="AJ16" s="12" t="s">
        <v>561</v>
      </c>
      <c r="AK16" s="12" t="s">
        <v>581</v>
      </c>
      <c r="AL16" s="12" t="s">
        <v>561</v>
      </c>
      <c r="AM16" s="12" t="s">
        <v>561</v>
      </c>
      <c r="AN16" s="12" t="s">
        <v>561</v>
      </c>
      <c r="AO16" s="12" t="s">
        <v>561</v>
      </c>
      <c r="AP16" s="12" t="s">
        <v>561</v>
      </c>
      <c r="AQ16" s="12" t="s">
        <v>562</v>
      </c>
      <c r="AR16" s="12" t="s">
        <v>850</v>
      </c>
      <c r="AS16" s="12" t="s">
        <v>589</v>
      </c>
      <c r="AT16" s="12" t="s">
        <v>575</v>
      </c>
      <c r="BM16" s="11" t="s">
        <v>548</v>
      </c>
      <c r="BN16" s="9">
        <v>1</v>
      </c>
      <c r="BO16" s="9">
        <v>32</v>
      </c>
      <c r="BP16" s="9">
        <v>6</v>
      </c>
      <c r="BQ16" s="9">
        <v>8</v>
      </c>
      <c r="BR16" s="9">
        <v>47</v>
      </c>
      <c r="BV16" s="11" t="s">
        <v>548</v>
      </c>
      <c r="BW16" s="9">
        <v>1</v>
      </c>
      <c r="BX16" s="9">
        <v>33</v>
      </c>
      <c r="BY16" s="9">
        <v>8</v>
      </c>
      <c r="BZ16" s="9">
        <v>5</v>
      </c>
      <c r="CA16" s="9">
        <v>47</v>
      </c>
      <c r="CC16" s="17" t="s">
        <v>547</v>
      </c>
      <c r="CD16" s="19">
        <f>+CD17+CD18</f>
        <v>12</v>
      </c>
      <c r="CE16" s="19">
        <f t="shared" ref="CE16:CJ16" si="4">+CE17+CE18</f>
        <v>6</v>
      </c>
      <c r="CF16" s="19">
        <f t="shared" si="4"/>
        <v>18</v>
      </c>
      <c r="CG16" s="19">
        <f t="shared" si="4"/>
        <v>3</v>
      </c>
      <c r="CH16" s="19">
        <f t="shared" si="4"/>
        <v>1</v>
      </c>
      <c r="CI16" s="19">
        <f t="shared" si="4"/>
        <v>40</v>
      </c>
      <c r="CJ16" s="19">
        <f t="shared" si="4"/>
        <v>4</v>
      </c>
      <c r="CN16" s="11" t="s">
        <v>548</v>
      </c>
      <c r="CO16" s="9">
        <v>34</v>
      </c>
      <c r="CP16" s="9">
        <v>1</v>
      </c>
      <c r="CQ16" s="9">
        <v>12</v>
      </c>
      <c r="CR16" s="9">
        <v>47</v>
      </c>
    </row>
    <row r="17" spans="1:96" x14ac:dyDescent="0.25">
      <c r="A17" t="s">
        <v>858</v>
      </c>
      <c r="B17" t="s">
        <v>859</v>
      </c>
      <c r="C17">
        <v>5</v>
      </c>
      <c r="D17" t="s">
        <v>856</v>
      </c>
      <c r="E17" s="2" t="str">
        <f t="shared" si="0"/>
        <v>X5</v>
      </c>
      <c r="F17" s="12" t="s">
        <v>548</v>
      </c>
      <c r="G17" s="12" t="s">
        <v>556</v>
      </c>
      <c r="H17" s="12" t="s">
        <v>550</v>
      </c>
      <c r="I17" s="12">
        <v>1</v>
      </c>
      <c r="J17" s="12" t="s">
        <v>562</v>
      </c>
      <c r="K17" s="12" t="s">
        <v>563</v>
      </c>
      <c r="L17" s="12">
        <v>2</v>
      </c>
      <c r="M17" s="12" t="s">
        <v>562</v>
      </c>
      <c r="N17" s="12" t="s">
        <v>566</v>
      </c>
      <c r="O17" s="12" t="s">
        <v>562</v>
      </c>
      <c r="P17" s="12" t="s">
        <v>569</v>
      </c>
      <c r="Q17" s="12" t="s">
        <v>565</v>
      </c>
      <c r="R17" s="12" t="s">
        <v>573</v>
      </c>
      <c r="S17" s="12" t="s">
        <v>575</v>
      </c>
      <c r="T17" s="12" t="s">
        <v>575</v>
      </c>
      <c r="U17" s="12" t="s">
        <v>561</v>
      </c>
      <c r="V17" s="12" t="s">
        <v>561</v>
      </c>
      <c r="W17" s="12" t="s">
        <v>561</v>
      </c>
      <c r="X17" s="12" t="s">
        <v>561</v>
      </c>
      <c r="Y17" s="12" t="s">
        <v>561</v>
      </c>
      <c r="Z17" s="12" t="s">
        <v>561</v>
      </c>
      <c r="AA17" s="12" t="s">
        <v>561</v>
      </c>
      <c r="AB17" s="12" t="s">
        <v>561</v>
      </c>
      <c r="AC17" s="12" t="s">
        <v>561</v>
      </c>
      <c r="AD17" s="12" t="s">
        <v>561</v>
      </c>
      <c r="AE17" s="12" t="s">
        <v>561</v>
      </c>
      <c r="AF17" s="12" t="s">
        <v>561</v>
      </c>
      <c r="AG17" s="12" t="s">
        <v>561</v>
      </c>
      <c r="AH17" s="12" t="s">
        <v>561</v>
      </c>
      <c r="AI17" s="12" t="s">
        <v>561</v>
      </c>
      <c r="AJ17" s="12" t="s">
        <v>580</v>
      </c>
      <c r="AK17" s="12" t="s">
        <v>561</v>
      </c>
      <c r="AL17" s="12" t="s">
        <v>561</v>
      </c>
      <c r="AM17" s="12" t="s">
        <v>561</v>
      </c>
      <c r="AN17" s="12" t="s">
        <v>561</v>
      </c>
      <c r="AO17" s="12" t="s">
        <v>561</v>
      </c>
      <c r="AP17" s="12" t="s">
        <v>561</v>
      </c>
      <c r="AQ17" s="12" t="s">
        <v>562</v>
      </c>
      <c r="AR17" s="12" t="s">
        <v>960</v>
      </c>
      <c r="AS17" s="12" t="s">
        <v>590</v>
      </c>
      <c r="AT17" s="12" t="s">
        <v>575</v>
      </c>
      <c r="BM17" s="18" t="s">
        <v>550</v>
      </c>
      <c r="BN17" s="9">
        <v>1</v>
      </c>
      <c r="BO17" s="9">
        <v>17</v>
      </c>
      <c r="BP17" s="9">
        <v>1</v>
      </c>
      <c r="BQ17" s="9">
        <v>7</v>
      </c>
      <c r="BR17" s="9">
        <v>26</v>
      </c>
      <c r="BV17" s="18" t="s">
        <v>550</v>
      </c>
      <c r="BW17" s="9">
        <v>1</v>
      </c>
      <c r="BX17" s="9">
        <v>20</v>
      </c>
      <c r="BY17" s="9">
        <v>3</v>
      </c>
      <c r="BZ17" s="9">
        <v>2</v>
      </c>
      <c r="CA17" s="9">
        <v>26</v>
      </c>
      <c r="CC17" s="17" t="s">
        <v>550</v>
      </c>
      <c r="CD17" s="9">
        <v>7</v>
      </c>
      <c r="CE17" s="9">
        <v>3</v>
      </c>
      <c r="CF17" s="9">
        <v>9</v>
      </c>
      <c r="CG17" s="9">
        <v>2</v>
      </c>
      <c r="CH17" s="9"/>
      <c r="CI17" s="9">
        <v>23</v>
      </c>
      <c r="CJ17" s="9">
        <v>2</v>
      </c>
      <c r="CN17" s="18" t="s">
        <v>550</v>
      </c>
      <c r="CO17" s="9">
        <v>19</v>
      </c>
      <c r="CP17" s="9"/>
      <c r="CQ17" s="9">
        <v>7</v>
      </c>
      <c r="CR17" s="9">
        <v>26</v>
      </c>
    </row>
    <row r="18" spans="1:96" x14ac:dyDescent="0.25">
      <c r="A18" t="s">
        <v>858</v>
      </c>
      <c r="B18" t="s">
        <v>859</v>
      </c>
      <c r="C18">
        <v>6</v>
      </c>
      <c r="D18" t="s">
        <v>856</v>
      </c>
      <c r="E18" s="2" t="str">
        <f t="shared" si="0"/>
        <v>X6</v>
      </c>
      <c r="F18" s="12" t="s">
        <v>548</v>
      </c>
      <c r="G18" s="12" t="s">
        <v>555</v>
      </c>
      <c r="H18" s="12" t="s">
        <v>550</v>
      </c>
      <c r="I18" s="12">
        <v>1</v>
      </c>
      <c r="J18" s="12" t="s">
        <v>562</v>
      </c>
      <c r="K18" s="12" t="s">
        <v>561</v>
      </c>
      <c r="L18" s="12" t="s">
        <v>565</v>
      </c>
      <c r="M18" s="12" t="s">
        <v>562</v>
      </c>
      <c r="N18" s="12" t="s">
        <v>570</v>
      </c>
      <c r="O18" s="12" t="s">
        <v>562</v>
      </c>
      <c r="P18" s="12" t="s">
        <v>570</v>
      </c>
      <c r="Q18" s="12" t="s">
        <v>565</v>
      </c>
      <c r="R18" s="12" t="s">
        <v>574</v>
      </c>
      <c r="S18" s="12" t="s">
        <v>575</v>
      </c>
      <c r="T18" s="12" t="s">
        <v>575</v>
      </c>
      <c r="U18" s="12" t="s">
        <v>561</v>
      </c>
      <c r="V18" s="12" t="s">
        <v>561</v>
      </c>
      <c r="W18" s="12" t="s">
        <v>561</v>
      </c>
      <c r="X18" s="12" t="s">
        <v>561</v>
      </c>
      <c r="Y18" s="12" t="s">
        <v>561</v>
      </c>
      <c r="Z18" s="12" t="s">
        <v>561</v>
      </c>
      <c r="AA18" s="12" t="s">
        <v>561</v>
      </c>
      <c r="AB18" s="12" t="s">
        <v>561</v>
      </c>
      <c r="AC18" s="12" t="s">
        <v>561</v>
      </c>
      <c r="AD18" s="12" t="s">
        <v>561</v>
      </c>
      <c r="AE18" s="12" t="s">
        <v>561</v>
      </c>
      <c r="AF18" s="12" t="s">
        <v>561</v>
      </c>
      <c r="AG18" s="12" t="s">
        <v>561</v>
      </c>
      <c r="AH18" s="12" t="s">
        <v>561</v>
      </c>
      <c r="AI18" s="12" t="s">
        <v>561</v>
      </c>
      <c r="AJ18" s="12" t="s">
        <v>580</v>
      </c>
      <c r="AK18" s="12" t="s">
        <v>561</v>
      </c>
      <c r="AL18" s="12" t="s">
        <v>561</v>
      </c>
      <c r="AM18" s="12" t="s">
        <v>561</v>
      </c>
      <c r="AN18" s="12" t="s">
        <v>561</v>
      </c>
      <c r="AO18" s="12" t="s">
        <v>561</v>
      </c>
      <c r="AP18" s="12" t="s">
        <v>586</v>
      </c>
      <c r="AQ18" s="12" t="s">
        <v>586</v>
      </c>
      <c r="AR18" s="12" t="s">
        <v>960</v>
      </c>
      <c r="AS18" s="12" t="s">
        <v>590</v>
      </c>
      <c r="AT18" s="12" t="s">
        <v>575</v>
      </c>
      <c r="BA18" s="8" t="s">
        <v>634</v>
      </c>
      <c r="BB18" s="8" t="s">
        <v>631</v>
      </c>
      <c r="BM18" s="18" t="s">
        <v>560</v>
      </c>
      <c r="BN18" s="9"/>
      <c r="BO18" s="9">
        <v>15</v>
      </c>
      <c r="BP18" s="9">
        <v>5</v>
      </c>
      <c r="BQ18" s="9">
        <v>1</v>
      </c>
      <c r="BR18" s="9">
        <v>21</v>
      </c>
      <c r="BV18" s="18" t="s">
        <v>560</v>
      </c>
      <c r="BW18" s="9"/>
      <c r="BX18" s="9">
        <v>13</v>
      </c>
      <c r="BY18" s="9">
        <v>5</v>
      </c>
      <c r="BZ18" s="9">
        <v>3</v>
      </c>
      <c r="CA18" s="9">
        <v>21</v>
      </c>
      <c r="CC18" s="17" t="s">
        <v>560</v>
      </c>
      <c r="CD18" s="9">
        <v>5</v>
      </c>
      <c r="CE18" s="9">
        <v>3</v>
      </c>
      <c r="CF18" s="9">
        <v>9</v>
      </c>
      <c r="CG18" s="9">
        <v>1</v>
      </c>
      <c r="CH18" s="9">
        <v>1</v>
      </c>
      <c r="CI18" s="9">
        <v>17</v>
      </c>
      <c r="CJ18" s="9">
        <v>2</v>
      </c>
      <c r="CN18" s="18" t="s">
        <v>560</v>
      </c>
      <c r="CO18" s="9">
        <v>15</v>
      </c>
      <c r="CP18" s="9">
        <v>1</v>
      </c>
      <c r="CQ18" s="9">
        <v>5</v>
      </c>
      <c r="CR18" s="9">
        <v>21</v>
      </c>
    </row>
    <row r="19" spans="1:96" x14ac:dyDescent="0.25">
      <c r="A19" t="s">
        <v>858</v>
      </c>
      <c r="B19" t="s">
        <v>859</v>
      </c>
      <c r="C19">
        <v>7</v>
      </c>
      <c r="D19" t="s">
        <v>856</v>
      </c>
      <c r="E19" s="2" t="str">
        <f t="shared" si="0"/>
        <v>X7</v>
      </c>
      <c r="F19" s="12" t="s">
        <v>548</v>
      </c>
      <c r="G19" s="12" t="s">
        <v>554</v>
      </c>
      <c r="H19" s="12" t="s">
        <v>550</v>
      </c>
      <c r="I19" s="12">
        <v>1</v>
      </c>
      <c r="J19" s="12" t="s">
        <v>562</v>
      </c>
      <c r="K19" s="12" t="s">
        <v>561</v>
      </c>
      <c r="L19" s="12" t="s">
        <v>561</v>
      </c>
      <c r="M19" s="12" t="s">
        <v>562</v>
      </c>
      <c r="N19" s="12" t="s">
        <v>309</v>
      </c>
      <c r="O19" s="12" t="s">
        <v>562</v>
      </c>
      <c r="P19" s="12" t="s">
        <v>309</v>
      </c>
      <c r="Q19" s="12" t="s">
        <v>565</v>
      </c>
      <c r="R19" s="12" t="s">
        <v>573</v>
      </c>
      <c r="S19" s="12" t="s">
        <v>575</v>
      </c>
      <c r="T19" s="12" t="s">
        <v>575</v>
      </c>
      <c r="U19" s="12" t="s">
        <v>561</v>
      </c>
      <c r="V19" s="12" t="s">
        <v>561</v>
      </c>
      <c r="W19" s="12" t="s">
        <v>561</v>
      </c>
      <c r="X19" s="12" t="s">
        <v>561</v>
      </c>
      <c r="Y19" s="12" t="s">
        <v>561</v>
      </c>
      <c r="Z19" s="12" t="s">
        <v>561</v>
      </c>
      <c r="AA19" s="12" t="s">
        <v>561</v>
      </c>
      <c r="AB19" s="12" t="s">
        <v>561</v>
      </c>
      <c r="AC19" s="12" t="s">
        <v>561</v>
      </c>
      <c r="AD19" s="12" t="s">
        <v>561</v>
      </c>
      <c r="AE19" s="12" t="s">
        <v>561</v>
      </c>
      <c r="AF19" s="12" t="s">
        <v>561</v>
      </c>
      <c r="AG19" s="12" t="s">
        <v>561</v>
      </c>
      <c r="AH19" s="12" t="s">
        <v>561</v>
      </c>
      <c r="AI19" s="12" t="s">
        <v>561</v>
      </c>
      <c r="AJ19" s="12" t="s">
        <v>580</v>
      </c>
      <c r="AK19" s="12" t="s">
        <v>561</v>
      </c>
      <c r="AL19" s="12" t="s">
        <v>561</v>
      </c>
      <c r="AM19" s="12" t="s">
        <v>561</v>
      </c>
      <c r="AN19" s="12" t="s">
        <v>561</v>
      </c>
      <c r="AO19" s="12" t="s">
        <v>561</v>
      </c>
      <c r="AP19" s="12" t="s">
        <v>586</v>
      </c>
      <c r="AQ19" s="12" t="s">
        <v>586</v>
      </c>
      <c r="AR19" s="12" t="s">
        <v>960</v>
      </c>
      <c r="AS19" s="12" t="s">
        <v>590</v>
      </c>
      <c r="AT19" s="12" t="s">
        <v>575</v>
      </c>
      <c r="BA19" s="8" t="s">
        <v>553</v>
      </c>
      <c r="BB19" t="s">
        <v>577</v>
      </c>
      <c r="BC19" t="s">
        <v>576</v>
      </c>
      <c r="BD19" t="s">
        <v>575</v>
      </c>
      <c r="BE19" t="s">
        <v>868</v>
      </c>
      <c r="BF19" t="s">
        <v>336</v>
      </c>
      <c r="BM19" s="11" t="s">
        <v>547</v>
      </c>
      <c r="BN19" s="9"/>
      <c r="BO19" s="9">
        <v>21</v>
      </c>
      <c r="BP19" s="9">
        <v>4</v>
      </c>
      <c r="BQ19" s="9">
        <v>15</v>
      </c>
      <c r="BR19" s="9">
        <v>40</v>
      </c>
      <c r="BV19" s="11" t="s">
        <v>547</v>
      </c>
      <c r="BW19" s="9"/>
      <c r="BX19" s="9">
        <v>28</v>
      </c>
      <c r="BY19" s="9">
        <v>6</v>
      </c>
      <c r="BZ19" s="9">
        <v>6</v>
      </c>
      <c r="CA19" s="9">
        <v>40</v>
      </c>
      <c r="CC19" s="17" t="s">
        <v>654</v>
      </c>
      <c r="CD19" s="17">
        <f>+CD13+CD16</f>
        <v>24</v>
      </c>
      <c r="CE19" s="17">
        <f t="shared" ref="CE19:CJ19" si="5">+CE13+CE16</f>
        <v>11</v>
      </c>
      <c r="CF19" s="17">
        <f t="shared" si="5"/>
        <v>36</v>
      </c>
      <c r="CG19" s="17">
        <f t="shared" si="5"/>
        <v>5</v>
      </c>
      <c r="CH19" s="17">
        <f t="shared" si="5"/>
        <v>3</v>
      </c>
      <c r="CI19" s="17">
        <f t="shared" si="5"/>
        <v>87</v>
      </c>
      <c r="CJ19" s="17">
        <f t="shared" si="5"/>
        <v>6</v>
      </c>
      <c r="CN19" s="11" t="s">
        <v>547</v>
      </c>
      <c r="CO19" s="9">
        <v>28</v>
      </c>
      <c r="CP19" s="9">
        <v>3</v>
      </c>
      <c r="CQ19" s="9">
        <v>9</v>
      </c>
      <c r="CR19" s="9">
        <v>40</v>
      </c>
    </row>
    <row r="20" spans="1:96" x14ac:dyDescent="0.25">
      <c r="A20" t="s">
        <v>858</v>
      </c>
      <c r="B20" t="s">
        <v>859</v>
      </c>
      <c r="C20">
        <v>8</v>
      </c>
      <c r="D20" t="s">
        <v>856</v>
      </c>
      <c r="E20" s="2" t="str">
        <f t="shared" si="0"/>
        <v>X8</v>
      </c>
      <c r="F20" s="12" t="s">
        <v>548</v>
      </c>
      <c r="G20" s="12" t="s">
        <v>555</v>
      </c>
      <c r="H20" s="12" t="s">
        <v>550</v>
      </c>
      <c r="I20" s="12">
        <v>1</v>
      </c>
      <c r="J20" s="12" t="s">
        <v>562</v>
      </c>
      <c r="K20" s="12" t="s">
        <v>561</v>
      </c>
      <c r="L20" s="12">
        <v>1</v>
      </c>
      <c r="M20" s="12" t="s">
        <v>562</v>
      </c>
      <c r="N20" s="12" t="s">
        <v>568</v>
      </c>
      <c r="O20" s="12" t="s">
        <v>561</v>
      </c>
      <c r="P20" s="12" t="s">
        <v>570</v>
      </c>
      <c r="Q20" s="12" t="s">
        <v>565</v>
      </c>
      <c r="R20" s="12" t="s">
        <v>574</v>
      </c>
      <c r="S20" s="12" t="s">
        <v>575</v>
      </c>
      <c r="T20" s="12" t="s">
        <v>575</v>
      </c>
      <c r="U20" s="12" t="s">
        <v>561</v>
      </c>
      <c r="V20" s="12" t="s">
        <v>561</v>
      </c>
      <c r="W20" s="12" t="s">
        <v>561</v>
      </c>
      <c r="X20" s="12" t="s">
        <v>561</v>
      </c>
      <c r="Y20" s="12" t="s">
        <v>561</v>
      </c>
      <c r="Z20" s="12" t="s">
        <v>561</v>
      </c>
      <c r="AA20" s="12" t="s">
        <v>561</v>
      </c>
      <c r="AB20" s="12" t="s">
        <v>561</v>
      </c>
      <c r="AC20" s="12" t="s">
        <v>561</v>
      </c>
      <c r="AD20" s="12" t="s">
        <v>561</v>
      </c>
      <c r="AE20" s="12" t="s">
        <v>561</v>
      </c>
      <c r="AF20" s="12" t="s">
        <v>561</v>
      </c>
      <c r="AG20" s="12" t="s">
        <v>561</v>
      </c>
      <c r="AH20" s="12" t="s">
        <v>561</v>
      </c>
      <c r="AI20" s="12" t="s">
        <v>561</v>
      </c>
      <c r="AJ20" s="12" t="s">
        <v>580</v>
      </c>
      <c r="AK20" s="12" t="s">
        <v>561</v>
      </c>
      <c r="AL20" s="12" t="s">
        <v>561</v>
      </c>
      <c r="AM20" s="12" t="s">
        <v>561</v>
      </c>
      <c r="AN20" s="12" t="s">
        <v>561</v>
      </c>
      <c r="AO20" s="12" t="s">
        <v>561</v>
      </c>
      <c r="AP20" s="12" t="s">
        <v>586</v>
      </c>
      <c r="AQ20" s="12" t="s">
        <v>586</v>
      </c>
      <c r="AR20" s="12" t="s">
        <v>960</v>
      </c>
      <c r="AS20" s="12" t="s">
        <v>590</v>
      </c>
      <c r="AT20" s="12" t="s">
        <v>575</v>
      </c>
      <c r="BA20" s="11" t="s">
        <v>548</v>
      </c>
      <c r="BB20" s="9">
        <v>2</v>
      </c>
      <c r="BC20" s="9">
        <v>14</v>
      </c>
      <c r="BD20" s="9">
        <v>30</v>
      </c>
      <c r="BE20" s="9">
        <v>1</v>
      </c>
      <c r="BF20" s="9">
        <v>47</v>
      </c>
      <c r="BM20" s="18" t="s">
        <v>550</v>
      </c>
      <c r="BN20" s="9"/>
      <c r="BO20" s="9">
        <v>12</v>
      </c>
      <c r="BP20" s="9">
        <v>3</v>
      </c>
      <c r="BQ20" s="9">
        <v>8</v>
      </c>
      <c r="BR20" s="9">
        <v>23</v>
      </c>
      <c r="BV20" s="18" t="s">
        <v>550</v>
      </c>
      <c r="BW20" s="9"/>
      <c r="BX20" s="9">
        <v>16</v>
      </c>
      <c r="BY20" s="9">
        <v>4</v>
      </c>
      <c r="BZ20" s="9">
        <v>3</v>
      </c>
      <c r="CA20" s="9">
        <v>23</v>
      </c>
      <c r="CN20" s="18" t="s">
        <v>550</v>
      </c>
      <c r="CO20" s="9">
        <v>16</v>
      </c>
      <c r="CP20" s="9">
        <v>2</v>
      </c>
      <c r="CQ20" s="9">
        <v>5</v>
      </c>
      <c r="CR20" s="9">
        <v>23</v>
      </c>
    </row>
    <row r="21" spans="1:96" x14ac:dyDescent="0.25">
      <c r="A21" t="s">
        <v>858</v>
      </c>
      <c r="B21" t="s">
        <v>859</v>
      </c>
      <c r="C21">
        <v>9</v>
      </c>
      <c r="D21" t="s">
        <v>856</v>
      </c>
      <c r="E21" s="2" t="str">
        <f t="shared" si="0"/>
        <v>X9</v>
      </c>
      <c r="F21" s="12" t="s">
        <v>548</v>
      </c>
      <c r="G21" s="12" t="s">
        <v>555</v>
      </c>
      <c r="H21" s="12" t="s">
        <v>550</v>
      </c>
      <c r="I21" s="12">
        <v>1</v>
      </c>
      <c r="J21" s="12" t="s">
        <v>562</v>
      </c>
      <c r="K21" s="12" t="s">
        <v>561</v>
      </c>
      <c r="L21" s="12">
        <v>2</v>
      </c>
      <c r="M21" s="12" t="s">
        <v>562</v>
      </c>
      <c r="N21" s="12" t="s">
        <v>566</v>
      </c>
      <c r="O21" s="12" t="s">
        <v>561</v>
      </c>
      <c r="P21" s="12" t="s">
        <v>566</v>
      </c>
      <c r="Q21" s="12" t="s">
        <v>565</v>
      </c>
      <c r="R21" s="12" t="s">
        <v>573</v>
      </c>
      <c r="S21" s="12" t="s">
        <v>575</v>
      </c>
      <c r="T21" s="12" t="s">
        <v>575</v>
      </c>
      <c r="U21" s="12" t="s">
        <v>561</v>
      </c>
      <c r="V21" s="12" t="s">
        <v>561</v>
      </c>
      <c r="W21" s="12" t="s">
        <v>561</v>
      </c>
      <c r="X21" s="12" t="s">
        <v>561</v>
      </c>
      <c r="Y21" s="12" t="s">
        <v>561</v>
      </c>
      <c r="Z21" s="12" t="s">
        <v>561</v>
      </c>
      <c r="AA21" s="12" t="s">
        <v>561</v>
      </c>
      <c r="AB21" s="12" t="s">
        <v>561</v>
      </c>
      <c r="AC21" s="12" t="s">
        <v>561</v>
      </c>
      <c r="AD21" s="12" t="s">
        <v>561</v>
      </c>
      <c r="AE21" s="12" t="s">
        <v>561</v>
      </c>
      <c r="AF21" s="12" t="s">
        <v>561</v>
      </c>
      <c r="AG21" s="12" t="s">
        <v>561</v>
      </c>
      <c r="AH21" s="12" t="s">
        <v>561</v>
      </c>
      <c r="AI21" s="12" t="s">
        <v>561</v>
      </c>
      <c r="AJ21" s="12" t="s">
        <v>580</v>
      </c>
      <c r="AK21" s="12" t="s">
        <v>561</v>
      </c>
      <c r="AL21" s="12" t="s">
        <v>561</v>
      </c>
      <c r="AM21" s="12" t="s">
        <v>561</v>
      </c>
      <c r="AN21" s="12" t="s">
        <v>561</v>
      </c>
      <c r="AO21" s="12" t="s">
        <v>561</v>
      </c>
      <c r="AP21" s="12" t="s">
        <v>586</v>
      </c>
      <c r="AQ21" s="12" t="s">
        <v>586</v>
      </c>
      <c r="AR21" s="12" t="s">
        <v>960</v>
      </c>
      <c r="AS21" s="12" t="s">
        <v>590</v>
      </c>
      <c r="AT21" s="12" t="s">
        <v>575</v>
      </c>
      <c r="BA21" s="18" t="s">
        <v>550</v>
      </c>
      <c r="BB21" s="9">
        <v>1</v>
      </c>
      <c r="BC21" s="9">
        <v>10</v>
      </c>
      <c r="BD21" s="9">
        <v>15</v>
      </c>
      <c r="BE21" s="9"/>
      <c r="BF21" s="9">
        <v>26</v>
      </c>
      <c r="BM21" s="18" t="s">
        <v>560</v>
      </c>
      <c r="BN21" s="9"/>
      <c r="BO21" s="9">
        <v>9</v>
      </c>
      <c r="BP21" s="9">
        <v>1</v>
      </c>
      <c r="BQ21" s="9">
        <v>7</v>
      </c>
      <c r="BR21" s="9">
        <v>17</v>
      </c>
      <c r="BV21" s="18" t="s">
        <v>560</v>
      </c>
      <c r="BW21" s="9"/>
      <c r="BX21" s="9">
        <v>12</v>
      </c>
      <c r="BY21" s="9">
        <v>2</v>
      </c>
      <c r="BZ21" s="9">
        <v>3</v>
      </c>
      <c r="CA21" s="9">
        <v>17</v>
      </c>
      <c r="CD21" s="255" t="s">
        <v>662</v>
      </c>
      <c r="CE21" s="255"/>
      <c r="CF21" s="255"/>
      <c r="CG21" s="255"/>
      <c r="CH21" s="255"/>
      <c r="CI21" s="255"/>
      <c r="CJ21" s="255"/>
      <c r="CK21" s="255"/>
      <c r="CN21" s="18" t="s">
        <v>560</v>
      </c>
      <c r="CO21" s="9">
        <v>12</v>
      </c>
      <c r="CP21" s="9">
        <v>1</v>
      </c>
      <c r="CQ21" s="9">
        <v>4</v>
      </c>
      <c r="CR21" s="9">
        <v>17</v>
      </c>
    </row>
    <row r="22" spans="1:96" x14ac:dyDescent="0.25">
      <c r="A22" t="s">
        <v>858</v>
      </c>
      <c r="B22" t="s">
        <v>859</v>
      </c>
      <c r="C22">
        <v>10</v>
      </c>
      <c r="D22" t="s">
        <v>856</v>
      </c>
      <c r="E22" s="2" t="str">
        <f t="shared" si="0"/>
        <v>X10</v>
      </c>
      <c r="F22" s="12" t="s">
        <v>548</v>
      </c>
      <c r="G22" s="12" t="s">
        <v>555</v>
      </c>
      <c r="H22" s="12" t="s">
        <v>550</v>
      </c>
      <c r="I22" s="12">
        <v>1</v>
      </c>
      <c r="J22" s="12" t="s">
        <v>562</v>
      </c>
      <c r="K22" s="12" t="s">
        <v>561</v>
      </c>
      <c r="L22" s="12">
        <v>1</v>
      </c>
      <c r="M22" s="12" t="s">
        <v>562</v>
      </c>
      <c r="N22" s="12" t="s">
        <v>309</v>
      </c>
      <c r="O22" s="12" t="s">
        <v>562</v>
      </c>
      <c r="P22" s="12" t="s">
        <v>568</v>
      </c>
      <c r="Q22" s="12" t="s">
        <v>565</v>
      </c>
      <c r="R22" s="12" t="s">
        <v>573</v>
      </c>
      <c r="S22" s="12" t="s">
        <v>575</v>
      </c>
      <c r="T22" s="12" t="s">
        <v>575</v>
      </c>
      <c r="U22" s="12" t="s">
        <v>561</v>
      </c>
      <c r="V22" s="12" t="s">
        <v>561</v>
      </c>
      <c r="W22" s="12" t="s">
        <v>561</v>
      </c>
      <c r="X22" s="12" t="s">
        <v>561</v>
      </c>
      <c r="Y22" s="12" t="s">
        <v>561</v>
      </c>
      <c r="Z22" s="12" t="s">
        <v>561</v>
      </c>
      <c r="AA22" s="12" t="s">
        <v>561</v>
      </c>
      <c r="AB22" s="12" t="s">
        <v>561</v>
      </c>
      <c r="AC22" s="12" t="s">
        <v>561</v>
      </c>
      <c r="AD22" s="12" t="s">
        <v>561</v>
      </c>
      <c r="AE22" s="12" t="s">
        <v>561</v>
      </c>
      <c r="AF22" s="12" t="s">
        <v>561</v>
      </c>
      <c r="AG22" s="12" t="s">
        <v>561</v>
      </c>
      <c r="AH22" s="12" t="s">
        <v>561</v>
      </c>
      <c r="AI22" s="12" t="s">
        <v>561</v>
      </c>
      <c r="AJ22" s="12" t="s">
        <v>580</v>
      </c>
      <c r="AK22" s="12" t="s">
        <v>561</v>
      </c>
      <c r="AL22" s="12" t="s">
        <v>561</v>
      </c>
      <c r="AM22" s="12" t="s">
        <v>561</v>
      </c>
      <c r="AN22" s="12" t="s">
        <v>561</v>
      </c>
      <c r="AO22" s="12" t="s">
        <v>561</v>
      </c>
      <c r="AP22" s="12" t="s">
        <v>586</v>
      </c>
      <c r="AQ22" s="12" t="s">
        <v>586</v>
      </c>
      <c r="AR22" s="12" t="s">
        <v>960</v>
      </c>
      <c r="AS22" s="12" t="s">
        <v>590</v>
      </c>
      <c r="AT22" s="12" t="s">
        <v>575</v>
      </c>
      <c r="BA22" s="18" t="s">
        <v>560</v>
      </c>
      <c r="BB22" s="9">
        <v>1</v>
      </c>
      <c r="BC22" s="9">
        <v>4</v>
      </c>
      <c r="BD22" s="9">
        <v>15</v>
      </c>
      <c r="BE22" s="9">
        <v>1</v>
      </c>
      <c r="BF22" s="9">
        <v>21</v>
      </c>
      <c r="BM22" s="11" t="s">
        <v>336</v>
      </c>
      <c r="BN22" s="9">
        <v>1</v>
      </c>
      <c r="BO22" s="9">
        <v>53</v>
      </c>
      <c r="BP22" s="9">
        <v>10</v>
      </c>
      <c r="BQ22" s="9">
        <v>23</v>
      </c>
      <c r="BR22" s="9">
        <v>87</v>
      </c>
      <c r="BV22" s="11" t="s">
        <v>336</v>
      </c>
      <c r="BW22" s="9">
        <v>1</v>
      </c>
      <c r="BX22" s="9">
        <v>61</v>
      </c>
      <c r="BY22" s="9">
        <v>14</v>
      </c>
      <c r="BZ22" s="9">
        <v>11</v>
      </c>
      <c r="CA22" s="9">
        <v>87</v>
      </c>
      <c r="CD22" s="20" t="s">
        <v>653</v>
      </c>
      <c r="CE22" s="20" t="s">
        <v>655</v>
      </c>
      <c r="CF22" s="20" t="s">
        <v>656</v>
      </c>
      <c r="CG22" s="20" t="s">
        <v>657</v>
      </c>
      <c r="CH22" s="20" t="s">
        <v>658</v>
      </c>
      <c r="CI22" s="20" t="s">
        <v>659</v>
      </c>
      <c r="CJ22" s="20" t="s">
        <v>660</v>
      </c>
      <c r="CK22" s="20" t="s">
        <v>661</v>
      </c>
      <c r="CN22" s="11" t="s">
        <v>336</v>
      </c>
      <c r="CO22" s="9">
        <v>62</v>
      </c>
      <c r="CP22" s="9">
        <v>4</v>
      </c>
      <c r="CQ22" s="9">
        <v>21</v>
      </c>
      <c r="CR22" s="9">
        <v>87</v>
      </c>
    </row>
    <row r="23" spans="1:96" x14ac:dyDescent="0.25">
      <c r="A23" t="s">
        <v>858</v>
      </c>
      <c r="B23" t="s">
        <v>859</v>
      </c>
      <c r="E23" s="2" t="s">
        <v>120</v>
      </c>
      <c r="F23" s="12" t="s">
        <v>545</v>
      </c>
      <c r="G23" s="12" t="s">
        <v>545</v>
      </c>
      <c r="H23" s="12" t="s">
        <v>545</v>
      </c>
      <c r="I23" s="12" t="s">
        <v>545</v>
      </c>
      <c r="J23" s="12" t="s">
        <v>545</v>
      </c>
      <c r="K23" s="12" t="s">
        <v>545</v>
      </c>
      <c r="L23" s="12" t="s">
        <v>545</v>
      </c>
      <c r="M23" s="12" t="s">
        <v>545</v>
      </c>
      <c r="N23" s="12" t="s">
        <v>545</v>
      </c>
      <c r="O23" s="12" t="s">
        <v>545</v>
      </c>
      <c r="P23" s="12" t="s">
        <v>545</v>
      </c>
      <c r="Q23" s="12" t="s">
        <v>545</v>
      </c>
      <c r="R23" s="12" t="s">
        <v>545</v>
      </c>
      <c r="S23" s="12" t="s">
        <v>545</v>
      </c>
      <c r="T23" s="12" t="s">
        <v>545</v>
      </c>
      <c r="U23" s="12" t="s">
        <v>545</v>
      </c>
      <c r="V23" s="12" t="s">
        <v>545</v>
      </c>
      <c r="W23" s="12" t="s">
        <v>545</v>
      </c>
      <c r="X23" s="12" t="s">
        <v>545</v>
      </c>
      <c r="Y23" s="12" t="s">
        <v>545</v>
      </c>
      <c r="Z23" s="12" t="s">
        <v>545</v>
      </c>
      <c r="AA23" s="12" t="s">
        <v>545</v>
      </c>
      <c r="AB23" s="12" t="s">
        <v>545</v>
      </c>
      <c r="AC23" s="12" t="s">
        <v>545</v>
      </c>
      <c r="AD23" s="12" t="s">
        <v>545</v>
      </c>
      <c r="AE23" s="12" t="s">
        <v>545</v>
      </c>
      <c r="AF23" s="12" t="s">
        <v>545</v>
      </c>
      <c r="AG23" s="12" t="s">
        <v>545</v>
      </c>
      <c r="AH23" s="12" t="s">
        <v>545</v>
      </c>
      <c r="AI23" s="12" t="s">
        <v>545</v>
      </c>
      <c r="AJ23" s="12" t="s">
        <v>545</v>
      </c>
      <c r="AK23" s="12" t="s">
        <v>545</v>
      </c>
      <c r="AL23" s="12" t="s">
        <v>545</v>
      </c>
      <c r="AM23" s="12" t="s">
        <v>545</v>
      </c>
      <c r="AN23" s="12" t="s">
        <v>545</v>
      </c>
      <c r="AO23" s="12" t="s">
        <v>545</v>
      </c>
      <c r="AP23" s="12" t="s">
        <v>545</v>
      </c>
      <c r="AQ23" s="12" t="s">
        <v>545</v>
      </c>
      <c r="AR23" s="12" t="s">
        <v>545</v>
      </c>
      <c r="AS23" s="12" t="s">
        <v>545</v>
      </c>
      <c r="AT23" s="12" t="s">
        <v>545</v>
      </c>
      <c r="BA23" s="11" t="s">
        <v>547</v>
      </c>
      <c r="BB23" s="9"/>
      <c r="BC23" s="9">
        <v>4</v>
      </c>
      <c r="BD23" s="9">
        <v>36</v>
      </c>
      <c r="BE23" s="9"/>
      <c r="BF23" s="9">
        <v>40</v>
      </c>
      <c r="CC23" s="17" t="s">
        <v>550</v>
      </c>
      <c r="CD23" s="19">
        <f>+CD4+CD7</f>
        <v>13</v>
      </c>
      <c r="CE23" s="19">
        <f t="shared" ref="CE23:CK23" si="6">+CE4+CE7</f>
        <v>15</v>
      </c>
      <c r="CF23" s="19">
        <f t="shared" si="6"/>
        <v>7</v>
      </c>
      <c r="CG23" s="19">
        <f t="shared" si="6"/>
        <v>5</v>
      </c>
      <c r="CH23" s="19">
        <f t="shared" si="6"/>
        <v>14</v>
      </c>
      <c r="CI23" s="19">
        <f t="shared" si="6"/>
        <v>6</v>
      </c>
      <c r="CJ23" s="19">
        <f t="shared" si="6"/>
        <v>12</v>
      </c>
      <c r="CK23" s="19">
        <f t="shared" si="6"/>
        <v>5</v>
      </c>
    </row>
    <row r="24" spans="1:96" x14ac:dyDescent="0.25">
      <c r="A24" t="s">
        <v>858</v>
      </c>
      <c r="B24" t="s">
        <v>860</v>
      </c>
      <c r="C24">
        <v>12</v>
      </c>
      <c r="D24" t="s">
        <v>855</v>
      </c>
      <c r="E24" s="2" t="str">
        <f t="shared" ref="E24:E46" si="7">+CONCATENATE(D24,C24)</f>
        <v>Y12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BA24" s="18" t="s">
        <v>550</v>
      </c>
      <c r="BB24" s="9"/>
      <c r="BC24" s="9">
        <v>3</v>
      </c>
      <c r="BD24" s="9">
        <v>20</v>
      </c>
      <c r="BE24" s="9"/>
      <c r="BF24" s="9">
        <v>23</v>
      </c>
      <c r="CC24" s="17" t="s">
        <v>548</v>
      </c>
      <c r="CD24" s="9">
        <f>+CD4</f>
        <v>8</v>
      </c>
      <c r="CE24" s="9">
        <f t="shared" ref="CE24:CK24" si="8">+CE4</f>
        <v>7</v>
      </c>
      <c r="CF24" s="9">
        <f t="shared" si="8"/>
        <v>5</v>
      </c>
      <c r="CG24" s="9">
        <f t="shared" si="8"/>
        <v>2</v>
      </c>
      <c r="CH24" s="9">
        <f t="shared" si="8"/>
        <v>8</v>
      </c>
      <c r="CI24" s="9">
        <f t="shared" si="8"/>
        <v>2</v>
      </c>
      <c r="CJ24" s="9">
        <f t="shared" si="8"/>
        <v>9</v>
      </c>
      <c r="CK24" s="9">
        <f t="shared" si="8"/>
        <v>3</v>
      </c>
    </row>
    <row r="25" spans="1:96" x14ac:dyDescent="0.25">
      <c r="A25" t="s">
        <v>858</v>
      </c>
      <c r="B25" t="s">
        <v>860</v>
      </c>
      <c r="C25">
        <v>13</v>
      </c>
      <c r="D25" t="s">
        <v>855</v>
      </c>
      <c r="E25" s="2" t="str">
        <f t="shared" si="7"/>
        <v>Y13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BA25" s="18" t="s">
        <v>560</v>
      </c>
      <c r="BB25" s="9"/>
      <c r="BC25" s="9">
        <v>1</v>
      </c>
      <c r="BD25" s="9">
        <v>16</v>
      </c>
      <c r="BE25" s="9"/>
      <c r="BF25" s="9">
        <v>17</v>
      </c>
      <c r="CC25" s="17" t="s">
        <v>547</v>
      </c>
      <c r="CD25" s="9">
        <f>+CD7</f>
        <v>5</v>
      </c>
      <c r="CE25" s="9">
        <f t="shared" ref="CE25:CK25" si="9">+CE7</f>
        <v>8</v>
      </c>
      <c r="CF25" s="9">
        <f t="shared" si="9"/>
        <v>2</v>
      </c>
      <c r="CG25" s="9">
        <f t="shared" si="9"/>
        <v>3</v>
      </c>
      <c r="CH25" s="9">
        <f t="shared" si="9"/>
        <v>6</v>
      </c>
      <c r="CI25" s="9">
        <f t="shared" si="9"/>
        <v>4</v>
      </c>
      <c r="CJ25" s="9">
        <f t="shared" si="9"/>
        <v>3</v>
      </c>
      <c r="CK25" s="9">
        <f t="shared" si="9"/>
        <v>2</v>
      </c>
    </row>
    <row r="26" spans="1:96" x14ac:dyDescent="0.25">
      <c r="A26" t="s">
        <v>858</v>
      </c>
      <c r="B26" t="s">
        <v>860</v>
      </c>
      <c r="C26">
        <v>14</v>
      </c>
      <c r="D26" t="s">
        <v>855</v>
      </c>
      <c r="E26" s="2" t="str">
        <f t="shared" si="7"/>
        <v>Y14</v>
      </c>
      <c r="F26" s="12" t="s">
        <v>547</v>
      </c>
      <c r="G26" s="12" t="s">
        <v>555</v>
      </c>
      <c r="H26" s="12" t="s">
        <v>550</v>
      </c>
      <c r="I26" s="12">
        <v>2</v>
      </c>
      <c r="J26" s="12" t="s">
        <v>562</v>
      </c>
      <c r="K26" s="12" t="s">
        <v>561</v>
      </c>
      <c r="L26" s="12" t="s">
        <v>561</v>
      </c>
      <c r="M26" s="12" t="s">
        <v>561</v>
      </c>
      <c r="N26" s="12" t="s">
        <v>567</v>
      </c>
      <c r="O26" s="12" t="s">
        <v>562</v>
      </c>
      <c r="P26" s="12" t="s">
        <v>569</v>
      </c>
      <c r="Q26" s="12" t="s">
        <v>565</v>
      </c>
      <c r="R26" s="12" t="s">
        <v>573</v>
      </c>
      <c r="S26" s="12" t="s">
        <v>575</v>
      </c>
      <c r="T26" s="12" t="s">
        <v>575</v>
      </c>
      <c r="U26" s="12" t="s">
        <v>562</v>
      </c>
      <c r="V26" s="12" t="s">
        <v>561</v>
      </c>
      <c r="W26" s="12" t="s">
        <v>561</v>
      </c>
      <c r="X26" s="12" t="s">
        <v>561</v>
      </c>
      <c r="Y26" s="12" t="s">
        <v>561</v>
      </c>
      <c r="Z26" s="12" t="s">
        <v>561</v>
      </c>
      <c r="AA26" s="12" t="s">
        <v>561</v>
      </c>
      <c r="AB26" s="12" t="s">
        <v>561</v>
      </c>
      <c r="AC26" s="12" t="s">
        <v>562</v>
      </c>
      <c r="AD26" s="12" t="s">
        <v>561</v>
      </c>
      <c r="AE26" s="12" t="s">
        <v>561</v>
      </c>
      <c r="AF26" s="12" t="s">
        <v>561</v>
      </c>
      <c r="AG26" s="12" t="s">
        <v>561</v>
      </c>
      <c r="AH26" s="12" t="s">
        <v>561</v>
      </c>
      <c r="AI26" s="12" t="s">
        <v>561</v>
      </c>
      <c r="AJ26" s="12" t="s">
        <v>580</v>
      </c>
      <c r="AK26" s="12" t="s">
        <v>561</v>
      </c>
      <c r="AL26" s="12" t="s">
        <v>561</v>
      </c>
      <c r="AM26" s="12" t="s">
        <v>561</v>
      </c>
      <c r="AN26" s="12" t="s">
        <v>561</v>
      </c>
      <c r="AO26" s="12" t="s">
        <v>561</v>
      </c>
      <c r="AP26" s="12" t="s">
        <v>586</v>
      </c>
      <c r="AQ26" s="12" t="s">
        <v>586</v>
      </c>
      <c r="AR26" s="12" t="s">
        <v>960</v>
      </c>
      <c r="AS26" s="12" t="s">
        <v>590</v>
      </c>
      <c r="AT26" s="12" t="s">
        <v>575</v>
      </c>
      <c r="BA26" s="11" t="s">
        <v>336</v>
      </c>
      <c r="BB26" s="9">
        <v>2</v>
      </c>
      <c r="BC26" s="9">
        <v>18</v>
      </c>
      <c r="BD26" s="9">
        <v>66</v>
      </c>
      <c r="BE26" s="9">
        <v>1</v>
      </c>
      <c r="BF26" s="9">
        <v>87</v>
      </c>
      <c r="BM26" s="8" t="s">
        <v>640</v>
      </c>
      <c r="BN26" s="8" t="s">
        <v>631</v>
      </c>
      <c r="BV26" s="8" t="s">
        <v>648</v>
      </c>
      <c r="BW26" s="8" t="s">
        <v>631</v>
      </c>
      <c r="CC26" s="17" t="s">
        <v>560</v>
      </c>
      <c r="CD26" s="19">
        <f>+CD5+CD8</f>
        <v>11</v>
      </c>
      <c r="CE26" s="19">
        <f t="shared" ref="CE26:CK26" si="10">+CE5+CE8</f>
        <v>8</v>
      </c>
      <c r="CF26" s="19">
        <f t="shared" si="10"/>
        <v>3</v>
      </c>
      <c r="CG26" s="19">
        <f t="shared" si="10"/>
        <v>4</v>
      </c>
      <c r="CH26" s="19">
        <f t="shared" si="10"/>
        <v>18</v>
      </c>
      <c r="CI26" s="19">
        <f t="shared" si="10"/>
        <v>6</v>
      </c>
      <c r="CJ26" s="19">
        <f t="shared" si="10"/>
        <v>7</v>
      </c>
      <c r="CK26" s="19">
        <f t="shared" si="10"/>
        <v>4</v>
      </c>
      <c r="CN26" s="8" t="s">
        <v>673</v>
      </c>
      <c r="CO26" s="8" t="s">
        <v>631</v>
      </c>
    </row>
    <row r="27" spans="1:96" x14ac:dyDescent="0.25">
      <c r="A27" t="s">
        <v>858</v>
      </c>
      <c r="B27" t="s">
        <v>860</v>
      </c>
      <c r="C27">
        <v>15</v>
      </c>
      <c r="D27" t="s">
        <v>855</v>
      </c>
      <c r="E27" s="2" t="str">
        <f t="shared" si="7"/>
        <v>Y15</v>
      </c>
      <c r="F27" s="12" t="s">
        <v>547</v>
      </c>
      <c r="G27" s="12" t="s">
        <v>555</v>
      </c>
      <c r="H27" s="12" t="s">
        <v>550</v>
      </c>
      <c r="I27" s="12">
        <v>2</v>
      </c>
      <c r="J27" s="12" t="s">
        <v>562</v>
      </c>
      <c r="K27" s="12" t="s">
        <v>561</v>
      </c>
      <c r="L27" s="12">
        <v>1</v>
      </c>
      <c r="M27" s="12" t="s">
        <v>562</v>
      </c>
      <c r="N27" s="12" t="s">
        <v>569</v>
      </c>
      <c r="O27" s="12" t="s">
        <v>562</v>
      </c>
      <c r="P27" s="12" t="s">
        <v>570</v>
      </c>
      <c r="Q27" s="12" t="s">
        <v>565</v>
      </c>
      <c r="R27" s="12" t="s">
        <v>573</v>
      </c>
      <c r="S27" s="12" t="s">
        <v>575</v>
      </c>
      <c r="T27" s="12" t="s">
        <v>575</v>
      </c>
      <c r="U27" s="12" t="s">
        <v>561</v>
      </c>
      <c r="V27" s="12" t="s">
        <v>561</v>
      </c>
      <c r="W27" s="12" t="s">
        <v>561</v>
      </c>
      <c r="X27" s="12" t="s">
        <v>561</v>
      </c>
      <c r="Y27" s="12" t="s">
        <v>561</v>
      </c>
      <c r="Z27" s="12" t="s">
        <v>561</v>
      </c>
      <c r="AA27" s="12" t="s">
        <v>562</v>
      </c>
      <c r="AB27" s="12" t="s">
        <v>561</v>
      </c>
      <c r="AC27" s="12" t="s">
        <v>562</v>
      </c>
      <c r="AD27" s="12" t="s">
        <v>561</v>
      </c>
      <c r="AE27" s="12" t="s">
        <v>561</v>
      </c>
      <c r="AF27" s="12" t="s">
        <v>562</v>
      </c>
      <c r="AG27" s="12" t="s">
        <v>561</v>
      </c>
      <c r="AH27" s="12" t="s">
        <v>561</v>
      </c>
      <c r="AI27" s="12" t="s">
        <v>561</v>
      </c>
      <c r="AJ27" s="12" t="s">
        <v>561</v>
      </c>
      <c r="AK27" s="12" t="s">
        <v>581</v>
      </c>
      <c r="AL27" s="12" t="s">
        <v>561</v>
      </c>
      <c r="AM27" s="12" t="s">
        <v>561</v>
      </c>
      <c r="AN27" s="12" t="s">
        <v>561</v>
      </c>
      <c r="AO27" s="12" t="s">
        <v>561</v>
      </c>
      <c r="AP27" s="12" t="s">
        <v>562</v>
      </c>
      <c r="AQ27" s="12" t="s">
        <v>562</v>
      </c>
      <c r="AR27" s="12" t="s">
        <v>577</v>
      </c>
      <c r="AS27" s="12" t="s">
        <v>590</v>
      </c>
      <c r="AT27" s="12" t="s">
        <v>575</v>
      </c>
      <c r="BM27" s="8" t="s">
        <v>553</v>
      </c>
      <c r="BN27" t="s">
        <v>545</v>
      </c>
      <c r="BO27" t="s">
        <v>561</v>
      </c>
      <c r="BP27" t="s">
        <v>309</v>
      </c>
      <c r="BQ27" t="s">
        <v>562</v>
      </c>
      <c r="BR27" t="s">
        <v>336</v>
      </c>
      <c r="BV27" s="8" t="s">
        <v>553</v>
      </c>
      <c r="BW27" t="s">
        <v>545</v>
      </c>
      <c r="BX27" t="s">
        <v>561</v>
      </c>
      <c r="BY27" t="s">
        <v>309</v>
      </c>
      <c r="BZ27" t="s">
        <v>562</v>
      </c>
      <c r="CA27" t="s">
        <v>336</v>
      </c>
      <c r="CC27" s="17" t="s">
        <v>548</v>
      </c>
      <c r="CD27" s="9">
        <f>+CD5</f>
        <v>7</v>
      </c>
      <c r="CE27" s="9">
        <f t="shared" ref="CE27:CK27" si="11">+CE5</f>
        <v>1</v>
      </c>
      <c r="CF27" s="9">
        <f t="shared" si="11"/>
        <v>2</v>
      </c>
      <c r="CG27" s="9">
        <f t="shared" si="11"/>
        <v>1</v>
      </c>
      <c r="CH27" s="9">
        <f t="shared" si="11"/>
        <v>7</v>
      </c>
      <c r="CI27" s="9">
        <f t="shared" si="11"/>
        <v>4</v>
      </c>
      <c r="CJ27" s="9">
        <f t="shared" si="11"/>
        <v>4</v>
      </c>
      <c r="CK27" s="9">
        <f t="shared" si="11"/>
        <v>1</v>
      </c>
      <c r="CN27" s="8" t="s">
        <v>553</v>
      </c>
      <c r="CO27" t="s">
        <v>561</v>
      </c>
      <c r="CP27" t="s">
        <v>309</v>
      </c>
      <c r="CQ27" t="s">
        <v>582</v>
      </c>
      <c r="CR27" t="s">
        <v>336</v>
      </c>
    </row>
    <row r="28" spans="1:96" x14ac:dyDescent="0.25">
      <c r="A28" t="s">
        <v>858</v>
      </c>
      <c r="B28" t="s">
        <v>860</v>
      </c>
      <c r="C28">
        <v>16</v>
      </c>
      <c r="D28" t="s">
        <v>855</v>
      </c>
      <c r="E28" s="2" t="str">
        <f t="shared" si="7"/>
        <v>Y16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BM28" s="11" t="s">
        <v>548</v>
      </c>
      <c r="BN28" s="9">
        <v>1</v>
      </c>
      <c r="BO28" s="9">
        <v>34</v>
      </c>
      <c r="BP28" s="9">
        <v>5</v>
      </c>
      <c r="BQ28" s="9">
        <v>7</v>
      </c>
      <c r="BR28" s="9">
        <v>47</v>
      </c>
      <c r="BV28" s="11" t="s">
        <v>548</v>
      </c>
      <c r="BW28" s="9">
        <v>1</v>
      </c>
      <c r="BX28" s="9">
        <v>23</v>
      </c>
      <c r="BY28" s="9">
        <v>5</v>
      </c>
      <c r="BZ28" s="9">
        <v>18</v>
      </c>
      <c r="CA28" s="9">
        <v>47</v>
      </c>
      <c r="CC28" s="17" t="s">
        <v>547</v>
      </c>
      <c r="CD28" s="9">
        <f>+CD8</f>
        <v>4</v>
      </c>
      <c r="CE28" s="9">
        <f t="shared" ref="CE28:CK28" si="12">+CE8</f>
        <v>7</v>
      </c>
      <c r="CF28" s="9">
        <f t="shared" si="12"/>
        <v>1</v>
      </c>
      <c r="CG28" s="9">
        <f t="shared" si="12"/>
        <v>3</v>
      </c>
      <c r="CH28" s="9">
        <f t="shared" si="12"/>
        <v>11</v>
      </c>
      <c r="CI28" s="9">
        <f t="shared" si="12"/>
        <v>2</v>
      </c>
      <c r="CJ28" s="9">
        <f t="shared" si="12"/>
        <v>3</v>
      </c>
      <c r="CK28" s="9">
        <f t="shared" si="12"/>
        <v>3</v>
      </c>
      <c r="CN28" s="11" t="s">
        <v>550</v>
      </c>
      <c r="CO28" s="9">
        <v>45</v>
      </c>
      <c r="CP28" s="9">
        <v>2</v>
      </c>
      <c r="CQ28" s="9">
        <v>2</v>
      </c>
      <c r="CR28" s="9">
        <v>49</v>
      </c>
    </row>
    <row r="29" spans="1:96" x14ac:dyDescent="0.25">
      <c r="A29" t="s">
        <v>858</v>
      </c>
      <c r="B29" t="s">
        <v>860</v>
      </c>
      <c r="C29">
        <v>17</v>
      </c>
      <c r="D29" t="s">
        <v>855</v>
      </c>
      <c r="E29" s="2" t="str">
        <f t="shared" si="7"/>
        <v>Y17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BM29" s="18" t="s">
        <v>550</v>
      </c>
      <c r="BN29" s="9">
        <v>1</v>
      </c>
      <c r="BO29" s="9">
        <v>19</v>
      </c>
      <c r="BP29" s="9">
        <v>1</v>
      </c>
      <c r="BQ29" s="9">
        <v>5</v>
      </c>
      <c r="BR29" s="9">
        <v>26</v>
      </c>
      <c r="BV29" s="18" t="s">
        <v>550</v>
      </c>
      <c r="BW29" s="9">
        <v>1</v>
      </c>
      <c r="BX29" s="9">
        <v>12</v>
      </c>
      <c r="BY29" s="9">
        <v>2</v>
      </c>
      <c r="BZ29" s="9">
        <v>11</v>
      </c>
      <c r="CA29" s="9">
        <v>26</v>
      </c>
      <c r="CC29" s="17" t="s">
        <v>654</v>
      </c>
      <c r="CD29" s="17">
        <f>+CD23+CD26</f>
        <v>24</v>
      </c>
      <c r="CE29" s="17">
        <f t="shared" ref="CE29:CK29" si="13">+CE23+CE26</f>
        <v>23</v>
      </c>
      <c r="CF29" s="17">
        <f t="shared" si="13"/>
        <v>10</v>
      </c>
      <c r="CG29" s="17">
        <f t="shared" si="13"/>
        <v>9</v>
      </c>
      <c r="CH29" s="17">
        <f t="shared" si="13"/>
        <v>32</v>
      </c>
      <c r="CI29" s="17">
        <f t="shared" si="13"/>
        <v>12</v>
      </c>
      <c r="CJ29" s="17">
        <f t="shared" si="13"/>
        <v>19</v>
      </c>
      <c r="CK29" s="17">
        <f t="shared" si="13"/>
        <v>9</v>
      </c>
      <c r="CN29" s="18" t="s">
        <v>548</v>
      </c>
      <c r="CO29" s="9">
        <v>25</v>
      </c>
      <c r="CP29" s="9"/>
      <c r="CQ29" s="9">
        <v>1</v>
      </c>
      <c r="CR29" s="9">
        <v>26</v>
      </c>
    </row>
    <row r="30" spans="1:96" x14ac:dyDescent="0.25">
      <c r="A30" t="s">
        <v>858</v>
      </c>
      <c r="B30" t="s">
        <v>860</v>
      </c>
      <c r="C30">
        <v>18</v>
      </c>
      <c r="D30" t="s">
        <v>855</v>
      </c>
      <c r="E30" s="2" t="str">
        <f t="shared" si="7"/>
        <v>Y18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BA30" s="8" t="s">
        <v>637</v>
      </c>
      <c r="BB30" s="8" t="s">
        <v>631</v>
      </c>
      <c r="BM30" s="18" t="s">
        <v>560</v>
      </c>
      <c r="BN30" s="9"/>
      <c r="BO30" s="9">
        <v>15</v>
      </c>
      <c r="BP30" s="9">
        <v>4</v>
      </c>
      <c r="BQ30" s="9">
        <v>2</v>
      </c>
      <c r="BR30" s="9">
        <v>21</v>
      </c>
      <c r="BV30" s="18" t="s">
        <v>560</v>
      </c>
      <c r="BW30" s="9"/>
      <c r="BX30" s="9">
        <v>11</v>
      </c>
      <c r="BY30" s="9">
        <v>3</v>
      </c>
      <c r="BZ30" s="9">
        <v>7</v>
      </c>
      <c r="CA30" s="9">
        <v>21</v>
      </c>
      <c r="CN30" s="18" t="s">
        <v>547</v>
      </c>
      <c r="CO30" s="9">
        <v>20</v>
      </c>
      <c r="CP30" s="9">
        <v>2</v>
      </c>
      <c r="CQ30" s="9">
        <v>1</v>
      </c>
      <c r="CR30" s="9">
        <v>23</v>
      </c>
    </row>
    <row r="31" spans="1:96" x14ac:dyDescent="0.25">
      <c r="A31" t="s">
        <v>858</v>
      </c>
      <c r="B31" t="s">
        <v>860</v>
      </c>
      <c r="C31">
        <v>19</v>
      </c>
      <c r="D31" t="s">
        <v>855</v>
      </c>
      <c r="E31" s="2" t="str">
        <f t="shared" si="7"/>
        <v>Y19</v>
      </c>
      <c r="F31" s="12" t="s">
        <v>547</v>
      </c>
      <c r="G31" s="12" t="s">
        <v>555</v>
      </c>
      <c r="H31" s="12" t="s">
        <v>550</v>
      </c>
      <c r="I31" s="12">
        <v>2</v>
      </c>
      <c r="J31" s="12" t="s">
        <v>562</v>
      </c>
      <c r="K31" s="12" t="s">
        <v>561</v>
      </c>
      <c r="L31" s="12">
        <v>1</v>
      </c>
      <c r="M31" s="12" t="s">
        <v>562</v>
      </c>
      <c r="N31" s="12" t="s">
        <v>568</v>
      </c>
      <c r="O31" s="12" t="s">
        <v>561</v>
      </c>
      <c r="P31" s="12" t="s">
        <v>569</v>
      </c>
      <c r="Q31" s="12" t="s">
        <v>565</v>
      </c>
      <c r="R31" s="12" t="s">
        <v>573</v>
      </c>
      <c r="S31" s="12" t="s">
        <v>575</v>
      </c>
      <c r="T31" s="12" t="s">
        <v>575</v>
      </c>
      <c r="U31" s="12" t="s">
        <v>562</v>
      </c>
      <c r="V31" s="12" t="s">
        <v>561</v>
      </c>
      <c r="W31" s="12" t="s">
        <v>561</v>
      </c>
      <c r="X31" s="12" t="s">
        <v>561</v>
      </c>
      <c r="Y31" s="12" t="s">
        <v>561</v>
      </c>
      <c r="Z31" s="12" t="s">
        <v>561</v>
      </c>
      <c r="AA31" s="12" t="s">
        <v>561</v>
      </c>
      <c r="AB31" s="12" t="s">
        <v>561</v>
      </c>
      <c r="AC31" s="12" t="s">
        <v>562</v>
      </c>
      <c r="AD31" s="12" t="s">
        <v>561</v>
      </c>
      <c r="AE31" s="12" t="s">
        <v>561</v>
      </c>
      <c r="AF31" s="12" t="s">
        <v>561</v>
      </c>
      <c r="AG31" s="12" t="s">
        <v>561</v>
      </c>
      <c r="AH31" s="12" t="s">
        <v>561</v>
      </c>
      <c r="AI31" s="12" t="s">
        <v>561</v>
      </c>
      <c r="AJ31" s="12" t="s">
        <v>580</v>
      </c>
      <c r="AK31" s="12" t="s">
        <v>561</v>
      </c>
      <c r="AL31" s="12" t="s">
        <v>561</v>
      </c>
      <c r="AM31" s="12" t="s">
        <v>561</v>
      </c>
      <c r="AN31" s="12" t="s">
        <v>561</v>
      </c>
      <c r="AO31" s="12" t="s">
        <v>561</v>
      </c>
      <c r="AP31" s="12" t="s">
        <v>586</v>
      </c>
      <c r="AQ31" s="12" t="s">
        <v>586</v>
      </c>
      <c r="AR31" s="12" t="s">
        <v>960</v>
      </c>
      <c r="AS31" s="12" t="s">
        <v>590</v>
      </c>
      <c r="AT31" s="12" t="s">
        <v>575</v>
      </c>
      <c r="BA31" s="8" t="s">
        <v>553</v>
      </c>
      <c r="BB31" t="s">
        <v>577</v>
      </c>
      <c r="BC31" t="s">
        <v>576</v>
      </c>
      <c r="BD31" t="s">
        <v>545</v>
      </c>
      <c r="BE31" t="s">
        <v>575</v>
      </c>
      <c r="BF31" t="s">
        <v>579</v>
      </c>
      <c r="BG31" t="s">
        <v>850</v>
      </c>
      <c r="BH31" t="s">
        <v>336</v>
      </c>
      <c r="BM31" s="11" t="s">
        <v>547</v>
      </c>
      <c r="BN31" s="9"/>
      <c r="BO31" s="9">
        <v>32</v>
      </c>
      <c r="BP31" s="9">
        <v>5</v>
      </c>
      <c r="BQ31" s="9">
        <v>3</v>
      </c>
      <c r="BR31" s="9">
        <v>40</v>
      </c>
      <c r="BV31" s="11" t="s">
        <v>547</v>
      </c>
      <c r="BW31" s="9"/>
      <c r="BX31" s="9">
        <v>17</v>
      </c>
      <c r="BY31" s="9">
        <v>5</v>
      </c>
      <c r="BZ31" s="9">
        <v>18</v>
      </c>
      <c r="CA31" s="9">
        <v>40</v>
      </c>
      <c r="CD31" s="255" t="s">
        <v>664</v>
      </c>
      <c r="CE31" s="255"/>
      <c r="CF31" s="255"/>
      <c r="CG31" s="255"/>
      <c r="CH31" s="255"/>
      <c r="CI31" s="255"/>
      <c r="CJ31" s="255"/>
      <c r="CN31" s="11" t="s">
        <v>560</v>
      </c>
      <c r="CO31" s="9">
        <v>34</v>
      </c>
      <c r="CP31" s="9">
        <v>2</v>
      </c>
      <c r="CQ31" s="9">
        <v>2</v>
      </c>
      <c r="CR31" s="9">
        <v>38</v>
      </c>
    </row>
    <row r="32" spans="1:96" x14ac:dyDescent="0.25">
      <c r="A32" t="s">
        <v>858</v>
      </c>
      <c r="B32" t="s">
        <v>860</v>
      </c>
      <c r="C32">
        <v>20</v>
      </c>
      <c r="D32" t="s">
        <v>855</v>
      </c>
      <c r="E32" s="2" t="str">
        <f t="shared" si="7"/>
        <v>Y20</v>
      </c>
      <c r="F32" s="12" t="s">
        <v>547</v>
      </c>
      <c r="G32" s="12" t="s">
        <v>555</v>
      </c>
      <c r="H32" s="12" t="s">
        <v>550</v>
      </c>
      <c r="I32" s="12">
        <v>2</v>
      </c>
      <c r="J32" s="12" t="s">
        <v>562</v>
      </c>
      <c r="K32" s="12" t="s">
        <v>561</v>
      </c>
      <c r="L32" s="12">
        <v>1</v>
      </c>
      <c r="M32" s="12" t="s">
        <v>562</v>
      </c>
      <c r="N32" s="12" t="s">
        <v>569</v>
      </c>
      <c r="O32" s="12" t="s">
        <v>562</v>
      </c>
      <c r="P32" s="12" t="s">
        <v>569</v>
      </c>
      <c r="Q32" s="12" t="s">
        <v>565</v>
      </c>
      <c r="R32" s="12" t="s">
        <v>573</v>
      </c>
      <c r="S32" s="12" t="s">
        <v>575</v>
      </c>
      <c r="T32" s="12" t="s">
        <v>575</v>
      </c>
      <c r="U32" s="12" t="s">
        <v>561</v>
      </c>
      <c r="V32" s="12" t="s">
        <v>561</v>
      </c>
      <c r="W32" s="12" t="s">
        <v>561</v>
      </c>
      <c r="X32" s="12" t="s">
        <v>561</v>
      </c>
      <c r="Y32" s="12" t="s">
        <v>562</v>
      </c>
      <c r="Z32" s="12" t="s">
        <v>561</v>
      </c>
      <c r="AA32" s="12" t="s">
        <v>562</v>
      </c>
      <c r="AB32" s="12" t="s">
        <v>561</v>
      </c>
      <c r="AC32" s="12" t="s">
        <v>561</v>
      </c>
      <c r="AD32" s="12" t="s">
        <v>561</v>
      </c>
      <c r="AE32" s="12" t="s">
        <v>561</v>
      </c>
      <c r="AF32" s="12" t="s">
        <v>561</v>
      </c>
      <c r="AG32" s="12" t="s">
        <v>561</v>
      </c>
      <c r="AH32" s="12" t="s">
        <v>561</v>
      </c>
      <c r="AI32" s="12" t="s">
        <v>561</v>
      </c>
      <c r="AJ32" s="12" t="s">
        <v>580</v>
      </c>
      <c r="AK32" s="12" t="s">
        <v>561</v>
      </c>
      <c r="AL32" s="12" t="s">
        <v>561</v>
      </c>
      <c r="AM32" s="12" t="s">
        <v>561</v>
      </c>
      <c r="AN32" s="12" t="s">
        <v>561</v>
      </c>
      <c r="AO32" s="12" t="s">
        <v>561</v>
      </c>
      <c r="AP32" s="12" t="s">
        <v>561</v>
      </c>
      <c r="AQ32" s="12" t="s">
        <v>561</v>
      </c>
      <c r="AR32" s="12" t="s">
        <v>960</v>
      </c>
      <c r="AS32" s="12" t="s">
        <v>590</v>
      </c>
      <c r="AT32" s="12" t="s">
        <v>575</v>
      </c>
      <c r="BA32" s="11" t="s">
        <v>548</v>
      </c>
      <c r="BB32" s="9">
        <v>4</v>
      </c>
      <c r="BC32" s="9">
        <v>14</v>
      </c>
      <c r="BD32" s="9">
        <v>1</v>
      </c>
      <c r="BE32" s="9">
        <v>26</v>
      </c>
      <c r="BF32" s="9"/>
      <c r="BG32" s="9">
        <v>2</v>
      </c>
      <c r="BH32" s="9">
        <v>47</v>
      </c>
      <c r="BM32" s="18" t="s">
        <v>550</v>
      </c>
      <c r="BN32" s="9"/>
      <c r="BO32" s="9">
        <v>17</v>
      </c>
      <c r="BP32" s="9">
        <v>4</v>
      </c>
      <c r="BQ32" s="9">
        <v>2</v>
      </c>
      <c r="BR32" s="9">
        <v>23</v>
      </c>
      <c r="BV32" s="18" t="s">
        <v>550</v>
      </c>
      <c r="BW32" s="9"/>
      <c r="BX32" s="9">
        <v>11</v>
      </c>
      <c r="BY32" s="9">
        <v>3</v>
      </c>
      <c r="BZ32" s="9">
        <v>9</v>
      </c>
      <c r="CA32" s="9">
        <v>23</v>
      </c>
      <c r="CD32" s="20" t="s">
        <v>663</v>
      </c>
      <c r="CE32" s="20" t="s">
        <v>665</v>
      </c>
      <c r="CF32" s="20" t="s">
        <v>666</v>
      </c>
      <c r="CG32" s="20" t="s">
        <v>667</v>
      </c>
      <c r="CH32" s="20" t="s">
        <v>670</v>
      </c>
      <c r="CI32" s="20" t="s">
        <v>669</v>
      </c>
      <c r="CJ32" s="20" t="s">
        <v>668</v>
      </c>
      <c r="CN32" s="18" t="s">
        <v>548</v>
      </c>
      <c r="CO32" s="9">
        <v>18</v>
      </c>
      <c r="CP32" s="9">
        <v>1</v>
      </c>
      <c r="CQ32" s="9">
        <v>2</v>
      </c>
      <c r="CR32" s="9">
        <v>21</v>
      </c>
    </row>
    <row r="33" spans="1:96" x14ac:dyDescent="0.25">
      <c r="A33" t="s">
        <v>858</v>
      </c>
      <c r="B33" t="s">
        <v>860</v>
      </c>
      <c r="C33">
        <v>21</v>
      </c>
      <c r="D33" t="s">
        <v>855</v>
      </c>
      <c r="E33" s="2" t="str">
        <f t="shared" si="7"/>
        <v>Y21</v>
      </c>
      <c r="F33" s="12" t="s">
        <v>547</v>
      </c>
      <c r="G33" s="12" t="s">
        <v>555</v>
      </c>
      <c r="H33" s="12" t="s">
        <v>550</v>
      </c>
      <c r="I33" s="12">
        <v>2</v>
      </c>
      <c r="J33" s="12" t="s">
        <v>561</v>
      </c>
      <c r="K33" s="12" t="s">
        <v>561</v>
      </c>
      <c r="L33" s="10">
        <v>1</v>
      </c>
      <c r="M33" s="12" t="s">
        <v>562</v>
      </c>
      <c r="N33" s="12" t="s">
        <v>569</v>
      </c>
      <c r="O33" s="12" t="s">
        <v>562</v>
      </c>
      <c r="P33" s="12" t="s">
        <v>570</v>
      </c>
      <c r="Q33" s="12" t="s">
        <v>565</v>
      </c>
      <c r="R33" s="12" t="s">
        <v>573</v>
      </c>
      <c r="S33" s="12" t="s">
        <v>575</v>
      </c>
      <c r="T33" s="12" t="s">
        <v>575</v>
      </c>
      <c r="U33" s="12" t="s">
        <v>562</v>
      </c>
      <c r="V33" s="12" t="s">
        <v>309</v>
      </c>
      <c r="W33" s="12" t="s">
        <v>309</v>
      </c>
      <c r="X33" s="12" t="s">
        <v>309</v>
      </c>
      <c r="Y33" s="12" t="s">
        <v>309</v>
      </c>
      <c r="Z33" s="12" t="s">
        <v>309</v>
      </c>
      <c r="AA33" s="12" t="s">
        <v>309</v>
      </c>
      <c r="AB33" s="12" t="s">
        <v>309</v>
      </c>
      <c r="AC33" s="12" t="s">
        <v>562</v>
      </c>
      <c r="AD33" s="12" t="s">
        <v>309</v>
      </c>
      <c r="AE33" s="12" t="s">
        <v>309</v>
      </c>
      <c r="AF33" s="12" t="s">
        <v>309</v>
      </c>
      <c r="AG33" s="12" t="s">
        <v>309</v>
      </c>
      <c r="AH33" s="12" t="s">
        <v>309</v>
      </c>
      <c r="AI33" s="12" t="s">
        <v>309</v>
      </c>
      <c r="AJ33" s="12" t="s">
        <v>580</v>
      </c>
      <c r="AK33" s="12" t="s">
        <v>561</v>
      </c>
      <c r="AL33" s="12" t="s">
        <v>561</v>
      </c>
      <c r="AM33" s="12" t="s">
        <v>561</v>
      </c>
      <c r="AN33" s="12" t="s">
        <v>561</v>
      </c>
      <c r="AO33" s="12" t="s">
        <v>561</v>
      </c>
      <c r="AP33" s="12" t="s">
        <v>586</v>
      </c>
      <c r="AQ33" s="12" t="s">
        <v>586</v>
      </c>
      <c r="AR33" s="12" t="s">
        <v>960</v>
      </c>
      <c r="AS33" s="12" t="s">
        <v>590</v>
      </c>
      <c r="AT33" s="12" t="s">
        <v>575</v>
      </c>
      <c r="BA33" s="18" t="s">
        <v>550</v>
      </c>
      <c r="BB33" s="9">
        <v>3</v>
      </c>
      <c r="BC33" s="9">
        <v>8</v>
      </c>
      <c r="BD33" s="9"/>
      <c r="BE33" s="9">
        <v>13</v>
      </c>
      <c r="BF33" s="9"/>
      <c r="BG33" s="9">
        <v>2</v>
      </c>
      <c r="BH33" s="9">
        <v>26</v>
      </c>
      <c r="BM33" s="18" t="s">
        <v>560</v>
      </c>
      <c r="BN33" s="9"/>
      <c r="BO33" s="9">
        <v>15</v>
      </c>
      <c r="BP33" s="9">
        <v>1</v>
      </c>
      <c r="BQ33" s="9">
        <v>1</v>
      </c>
      <c r="BR33" s="9">
        <v>17</v>
      </c>
      <c r="BV33" s="18" t="s">
        <v>560</v>
      </c>
      <c r="BW33" s="9"/>
      <c r="BX33" s="9">
        <v>6</v>
      </c>
      <c r="BY33" s="9">
        <v>2</v>
      </c>
      <c r="BZ33" s="9">
        <v>9</v>
      </c>
      <c r="CA33" s="9">
        <v>17</v>
      </c>
      <c r="CC33" s="17" t="s">
        <v>550</v>
      </c>
      <c r="CD33" s="19">
        <f>+CD14+CD17</f>
        <v>11</v>
      </c>
      <c r="CE33" s="19">
        <f t="shared" ref="CE33:CJ33" si="14">+CE14+CE17</f>
        <v>5</v>
      </c>
      <c r="CF33" s="19">
        <f t="shared" si="14"/>
        <v>20</v>
      </c>
      <c r="CG33" s="19">
        <f t="shared" si="14"/>
        <v>4</v>
      </c>
      <c r="CH33" s="19">
        <f t="shared" si="14"/>
        <v>0</v>
      </c>
      <c r="CI33" s="19">
        <f t="shared" si="14"/>
        <v>49</v>
      </c>
      <c r="CJ33" s="19">
        <f t="shared" si="14"/>
        <v>3</v>
      </c>
      <c r="CN33" s="18" t="s">
        <v>547</v>
      </c>
      <c r="CO33" s="9">
        <v>16</v>
      </c>
      <c r="CP33" s="9">
        <v>1</v>
      </c>
      <c r="CQ33" s="9"/>
      <c r="CR33" s="9">
        <v>17</v>
      </c>
    </row>
    <row r="34" spans="1:96" x14ac:dyDescent="0.25">
      <c r="A34" t="s">
        <v>858</v>
      </c>
      <c r="B34" t="s">
        <v>860</v>
      </c>
      <c r="C34">
        <v>22</v>
      </c>
      <c r="D34" t="s">
        <v>855</v>
      </c>
      <c r="E34" s="2" t="str">
        <f t="shared" si="7"/>
        <v>Y22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BA34" s="18" t="s">
        <v>560</v>
      </c>
      <c r="BB34" s="9">
        <v>1</v>
      </c>
      <c r="BC34" s="9">
        <v>6</v>
      </c>
      <c r="BD34" s="9">
        <v>1</v>
      </c>
      <c r="BE34" s="9">
        <v>13</v>
      </c>
      <c r="BF34" s="9"/>
      <c r="BG34" s="9"/>
      <c r="BH34" s="9">
        <v>21</v>
      </c>
      <c r="BM34" s="11" t="s">
        <v>336</v>
      </c>
      <c r="BN34" s="9">
        <v>1</v>
      </c>
      <c r="BO34" s="9">
        <v>66</v>
      </c>
      <c r="BP34" s="9">
        <v>10</v>
      </c>
      <c r="BQ34" s="9">
        <v>10</v>
      </c>
      <c r="BR34" s="9">
        <v>87</v>
      </c>
      <c r="BV34" s="11" t="s">
        <v>336</v>
      </c>
      <c r="BW34" s="9">
        <v>1</v>
      </c>
      <c r="BX34" s="9">
        <v>40</v>
      </c>
      <c r="BY34" s="9">
        <v>10</v>
      </c>
      <c r="BZ34" s="9">
        <v>36</v>
      </c>
      <c r="CA34" s="9">
        <v>87</v>
      </c>
      <c r="CC34" s="17" t="s">
        <v>548</v>
      </c>
      <c r="CD34" s="9">
        <f>+CD14</f>
        <v>4</v>
      </c>
      <c r="CE34" s="9">
        <f t="shared" ref="CE34:CJ34" si="15">+CE14</f>
        <v>2</v>
      </c>
      <c r="CF34" s="9">
        <f t="shared" si="15"/>
        <v>11</v>
      </c>
      <c r="CG34" s="9">
        <f t="shared" si="15"/>
        <v>2</v>
      </c>
      <c r="CH34" s="9">
        <f t="shared" si="15"/>
        <v>0</v>
      </c>
      <c r="CI34" s="9">
        <f t="shared" si="15"/>
        <v>26</v>
      </c>
      <c r="CJ34" s="9">
        <f t="shared" si="15"/>
        <v>1</v>
      </c>
      <c r="CN34" s="11" t="s">
        <v>336</v>
      </c>
      <c r="CO34" s="9">
        <v>79</v>
      </c>
      <c r="CP34" s="9">
        <v>4</v>
      </c>
      <c r="CQ34" s="9">
        <v>4</v>
      </c>
      <c r="CR34" s="9">
        <v>87</v>
      </c>
    </row>
    <row r="35" spans="1:96" x14ac:dyDescent="0.25">
      <c r="A35" t="s">
        <v>858</v>
      </c>
      <c r="B35" t="s">
        <v>860</v>
      </c>
      <c r="C35">
        <v>11</v>
      </c>
      <c r="D35" t="s">
        <v>856</v>
      </c>
      <c r="E35" s="2" t="str">
        <f t="shared" si="7"/>
        <v>X11</v>
      </c>
      <c r="F35" s="12" t="s">
        <v>548</v>
      </c>
      <c r="G35" s="12" t="s">
        <v>555</v>
      </c>
      <c r="H35" s="12" t="s">
        <v>550</v>
      </c>
      <c r="I35" s="12">
        <v>2</v>
      </c>
      <c r="J35" s="12" t="s">
        <v>562</v>
      </c>
      <c r="K35" s="12" t="s">
        <v>561</v>
      </c>
      <c r="L35" s="12" t="s">
        <v>561</v>
      </c>
      <c r="M35" s="12" t="s">
        <v>562</v>
      </c>
      <c r="N35" s="12" t="s">
        <v>570</v>
      </c>
      <c r="O35" s="12" t="s">
        <v>562</v>
      </c>
      <c r="P35" s="12" t="s">
        <v>571</v>
      </c>
      <c r="Q35" s="12" t="s">
        <v>565</v>
      </c>
      <c r="R35" s="12" t="s">
        <v>573</v>
      </c>
      <c r="S35" s="12" t="s">
        <v>575</v>
      </c>
      <c r="T35" s="12" t="s">
        <v>576</v>
      </c>
      <c r="U35" s="12" t="s">
        <v>309</v>
      </c>
      <c r="V35" s="12" t="s">
        <v>562</v>
      </c>
      <c r="W35" s="12" t="s">
        <v>562</v>
      </c>
      <c r="X35" s="12" t="s">
        <v>309</v>
      </c>
      <c r="Y35" s="12" t="s">
        <v>309</v>
      </c>
      <c r="Z35" s="12" t="s">
        <v>309</v>
      </c>
      <c r="AA35" s="12" t="s">
        <v>309</v>
      </c>
      <c r="AB35" s="12" t="s">
        <v>309</v>
      </c>
      <c r="AC35" s="12" t="s">
        <v>309</v>
      </c>
      <c r="AD35" s="12" t="s">
        <v>309</v>
      </c>
      <c r="AE35" s="12" t="s">
        <v>309</v>
      </c>
      <c r="AF35" s="12" t="s">
        <v>562</v>
      </c>
      <c r="AG35" s="12" t="s">
        <v>309</v>
      </c>
      <c r="AH35" s="12" t="s">
        <v>309</v>
      </c>
      <c r="AI35" s="12" t="s">
        <v>309</v>
      </c>
      <c r="AJ35" s="12" t="s">
        <v>561</v>
      </c>
      <c r="AK35" s="12" t="s">
        <v>581</v>
      </c>
      <c r="AL35" s="12" t="s">
        <v>561</v>
      </c>
      <c r="AM35" s="12" t="s">
        <v>561</v>
      </c>
      <c r="AN35" s="12" t="s">
        <v>561</v>
      </c>
      <c r="AO35" s="12" t="s">
        <v>561</v>
      </c>
      <c r="AP35" s="12" t="s">
        <v>562</v>
      </c>
      <c r="AQ35" s="12" t="s">
        <v>562</v>
      </c>
      <c r="AR35" s="12" t="s">
        <v>576</v>
      </c>
      <c r="AS35" s="12" t="s">
        <v>590</v>
      </c>
      <c r="AT35" s="12" t="s">
        <v>575</v>
      </c>
      <c r="BA35" s="11" t="s">
        <v>547</v>
      </c>
      <c r="BB35" s="9">
        <v>1</v>
      </c>
      <c r="BC35" s="9">
        <v>10</v>
      </c>
      <c r="BD35" s="9"/>
      <c r="BE35" s="9">
        <v>21</v>
      </c>
      <c r="BF35" s="9">
        <v>1</v>
      </c>
      <c r="BG35" s="9">
        <v>7</v>
      </c>
      <c r="BH35" s="9">
        <v>40</v>
      </c>
      <c r="CC35" s="17" t="s">
        <v>547</v>
      </c>
      <c r="CD35" s="9">
        <f>+CD17</f>
        <v>7</v>
      </c>
      <c r="CE35" s="9">
        <f t="shared" ref="CE35:CJ35" si="16">+CE17</f>
        <v>3</v>
      </c>
      <c r="CF35" s="9">
        <f t="shared" si="16"/>
        <v>9</v>
      </c>
      <c r="CG35" s="9">
        <f t="shared" si="16"/>
        <v>2</v>
      </c>
      <c r="CH35" s="9">
        <f t="shared" si="16"/>
        <v>0</v>
      </c>
      <c r="CI35" s="9">
        <f t="shared" si="16"/>
        <v>23</v>
      </c>
      <c r="CJ35" s="9">
        <f t="shared" si="16"/>
        <v>2</v>
      </c>
    </row>
    <row r="36" spans="1:96" x14ac:dyDescent="0.25">
      <c r="A36" t="s">
        <v>858</v>
      </c>
      <c r="B36" t="s">
        <v>860</v>
      </c>
      <c r="C36">
        <v>12</v>
      </c>
      <c r="D36" t="s">
        <v>856</v>
      </c>
      <c r="E36" s="2" t="str">
        <f t="shared" si="7"/>
        <v>X12</v>
      </c>
      <c r="F36" s="12" t="s">
        <v>548</v>
      </c>
      <c r="G36" s="12" t="s">
        <v>555</v>
      </c>
      <c r="H36" s="12" t="s">
        <v>550</v>
      </c>
      <c r="I36" s="12">
        <v>2</v>
      </c>
      <c r="J36" s="12" t="s">
        <v>562</v>
      </c>
      <c r="K36" s="12" t="s">
        <v>561</v>
      </c>
      <c r="L36" s="12">
        <v>1</v>
      </c>
      <c r="M36" s="12" t="s">
        <v>562</v>
      </c>
      <c r="N36" s="12" t="s">
        <v>568</v>
      </c>
      <c r="O36" s="12" t="s">
        <v>562</v>
      </c>
      <c r="P36" s="12" t="s">
        <v>568</v>
      </c>
      <c r="Q36" s="12" t="s">
        <v>565</v>
      </c>
      <c r="R36" s="12" t="s">
        <v>573</v>
      </c>
      <c r="S36" s="12" t="s">
        <v>577</v>
      </c>
      <c r="T36" s="12" t="s">
        <v>576</v>
      </c>
      <c r="U36" s="12" t="s">
        <v>562</v>
      </c>
      <c r="V36" s="12" t="s">
        <v>562</v>
      </c>
      <c r="W36" s="12" t="s">
        <v>561</v>
      </c>
      <c r="X36" s="12" t="s">
        <v>561</v>
      </c>
      <c r="Y36" s="12" t="s">
        <v>562</v>
      </c>
      <c r="Z36" s="12" t="s">
        <v>561</v>
      </c>
      <c r="AA36" s="12" t="s">
        <v>561</v>
      </c>
      <c r="AB36" s="12" t="s">
        <v>562</v>
      </c>
      <c r="AC36" s="12" t="s">
        <v>561</v>
      </c>
      <c r="AD36" s="12" t="s">
        <v>561</v>
      </c>
      <c r="AE36" s="12" t="s">
        <v>561</v>
      </c>
      <c r="AF36" s="12" t="s">
        <v>562</v>
      </c>
      <c r="AG36" s="12" t="s">
        <v>561</v>
      </c>
      <c r="AH36" s="12" t="s">
        <v>561</v>
      </c>
      <c r="AI36" s="12" t="s">
        <v>561</v>
      </c>
      <c r="AJ36" s="12" t="s">
        <v>561</v>
      </c>
      <c r="AK36" s="12" t="s">
        <v>581</v>
      </c>
      <c r="AL36" s="12" t="s">
        <v>561</v>
      </c>
      <c r="AM36" s="12" t="s">
        <v>561</v>
      </c>
      <c r="AN36" s="12" t="s">
        <v>561</v>
      </c>
      <c r="AO36" s="12" t="s">
        <v>561</v>
      </c>
      <c r="AP36" s="12" t="s">
        <v>562</v>
      </c>
      <c r="AQ36" s="12" t="s">
        <v>562</v>
      </c>
      <c r="AR36" s="12" t="s">
        <v>577</v>
      </c>
      <c r="AS36" s="12" t="s">
        <v>590</v>
      </c>
      <c r="AT36" s="12" t="s">
        <v>577</v>
      </c>
      <c r="BA36" s="18" t="s">
        <v>550</v>
      </c>
      <c r="BB36" s="9"/>
      <c r="BC36" s="9">
        <v>6</v>
      </c>
      <c r="BD36" s="9"/>
      <c r="BE36" s="9">
        <v>14</v>
      </c>
      <c r="BF36" s="9"/>
      <c r="BG36" s="9">
        <v>3</v>
      </c>
      <c r="BH36" s="9">
        <v>23</v>
      </c>
      <c r="CC36" s="17" t="s">
        <v>560</v>
      </c>
      <c r="CD36" s="19">
        <f>+CD15+CD18</f>
        <v>13</v>
      </c>
      <c r="CE36" s="19">
        <f t="shared" ref="CE36:CJ36" si="17">+CE15+CE18</f>
        <v>6</v>
      </c>
      <c r="CF36" s="19">
        <f t="shared" si="17"/>
        <v>16</v>
      </c>
      <c r="CG36" s="19">
        <f t="shared" si="17"/>
        <v>1</v>
      </c>
      <c r="CH36" s="19">
        <f t="shared" si="17"/>
        <v>3</v>
      </c>
      <c r="CI36" s="19">
        <f t="shared" si="17"/>
        <v>38</v>
      </c>
      <c r="CJ36" s="19">
        <f t="shared" si="17"/>
        <v>3</v>
      </c>
    </row>
    <row r="37" spans="1:96" x14ac:dyDescent="0.25">
      <c r="A37" t="s">
        <v>858</v>
      </c>
      <c r="B37" t="s">
        <v>860</v>
      </c>
      <c r="C37">
        <v>13</v>
      </c>
      <c r="D37" t="s">
        <v>856</v>
      </c>
      <c r="E37" s="2" t="str">
        <f t="shared" si="7"/>
        <v>X13</v>
      </c>
      <c r="F37" s="12" t="s">
        <v>548</v>
      </c>
      <c r="G37" s="12" t="s">
        <v>555</v>
      </c>
      <c r="H37" s="12" t="s">
        <v>550</v>
      </c>
      <c r="I37" s="12" t="s">
        <v>309</v>
      </c>
      <c r="J37" s="12" t="s">
        <v>562</v>
      </c>
      <c r="K37" s="12" t="s">
        <v>561</v>
      </c>
      <c r="L37" s="12">
        <v>1</v>
      </c>
      <c r="M37" s="12" t="s">
        <v>562</v>
      </c>
      <c r="N37" s="12" t="s">
        <v>567</v>
      </c>
      <c r="O37" s="12" t="s">
        <v>562</v>
      </c>
      <c r="P37" s="12" t="s">
        <v>570</v>
      </c>
      <c r="Q37" s="12" t="s">
        <v>565</v>
      </c>
      <c r="R37" s="12" t="s">
        <v>573</v>
      </c>
      <c r="S37" s="12" t="s">
        <v>575</v>
      </c>
      <c r="T37" s="12" t="s">
        <v>576</v>
      </c>
      <c r="U37" s="12" t="s">
        <v>562</v>
      </c>
      <c r="V37" s="12" t="s">
        <v>561</v>
      </c>
      <c r="W37" s="12" t="s">
        <v>561</v>
      </c>
      <c r="X37" s="12" t="s">
        <v>561</v>
      </c>
      <c r="Y37" s="12" t="s">
        <v>561</v>
      </c>
      <c r="Z37" s="12" t="s">
        <v>561</v>
      </c>
      <c r="AA37" s="12" t="s">
        <v>561</v>
      </c>
      <c r="AB37" s="12" t="s">
        <v>561</v>
      </c>
      <c r="AC37" s="12" t="s">
        <v>561</v>
      </c>
      <c r="AD37" s="12" t="s">
        <v>561</v>
      </c>
      <c r="AE37" s="12" t="s">
        <v>561</v>
      </c>
      <c r="AF37" s="12" t="s">
        <v>561</v>
      </c>
      <c r="AG37" s="12" t="s">
        <v>561</v>
      </c>
      <c r="AH37" s="12" t="s">
        <v>561</v>
      </c>
      <c r="AI37" s="12" t="s">
        <v>561</v>
      </c>
      <c r="AJ37" s="12" t="s">
        <v>580</v>
      </c>
      <c r="AK37" s="12" t="s">
        <v>561</v>
      </c>
      <c r="AL37" s="12" t="s">
        <v>561</v>
      </c>
      <c r="AM37" s="12" t="s">
        <v>561</v>
      </c>
      <c r="AN37" s="12" t="s">
        <v>561</v>
      </c>
      <c r="AO37" s="12" t="s">
        <v>561</v>
      </c>
      <c r="AP37" s="12" t="s">
        <v>586</v>
      </c>
      <c r="AQ37" s="12" t="s">
        <v>586</v>
      </c>
      <c r="AR37" s="12" t="s">
        <v>960</v>
      </c>
      <c r="AS37" s="12" t="s">
        <v>590</v>
      </c>
      <c r="AT37" s="12" t="s">
        <v>575</v>
      </c>
      <c r="BA37" s="18" t="s">
        <v>560</v>
      </c>
      <c r="BB37" s="9">
        <v>1</v>
      </c>
      <c r="BC37" s="9">
        <v>4</v>
      </c>
      <c r="BD37" s="9"/>
      <c r="BE37" s="9">
        <v>7</v>
      </c>
      <c r="BF37" s="9">
        <v>1</v>
      </c>
      <c r="BG37" s="9">
        <v>4</v>
      </c>
      <c r="BH37" s="9">
        <v>17</v>
      </c>
      <c r="CC37" s="17" t="s">
        <v>548</v>
      </c>
      <c r="CD37" s="9">
        <f>+CD15</f>
        <v>8</v>
      </c>
      <c r="CE37" s="9">
        <f t="shared" ref="CE37:CJ37" si="18">+CE15</f>
        <v>3</v>
      </c>
      <c r="CF37" s="9">
        <f t="shared" si="18"/>
        <v>7</v>
      </c>
      <c r="CG37" s="9">
        <f t="shared" si="18"/>
        <v>0</v>
      </c>
      <c r="CH37" s="9">
        <f t="shared" si="18"/>
        <v>2</v>
      </c>
      <c r="CI37" s="9">
        <f t="shared" si="18"/>
        <v>21</v>
      </c>
      <c r="CJ37" s="9">
        <f t="shared" si="18"/>
        <v>1</v>
      </c>
    </row>
    <row r="38" spans="1:96" x14ac:dyDescent="0.25">
      <c r="A38" t="s">
        <v>858</v>
      </c>
      <c r="B38" t="s">
        <v>860</v>
      </c>
      <c r="C38">
        <v>14</v>
      </c>
      <c r="D38" t="s">
        <v>856</v>
      </c>
      <c r="E38" s="2" t="str">
        <f t="shared" si="7"/>
        <v>X14</v>
      </c>
      <c r="F38" s="12" t="s">
        <v>548</v>
      </c>
      <c r="G38" s="12" t="s">
        <v>555</v>
      </c>
      <c r="H38" s="12" t="s">
        <v>550</v>
      </c>
      <c r="I38" s="12">
        <v>2</v>
      </c>
      <c r="J38" s="12" t="s">
        <v>562</v>
      </c>
      <c r="K38" s="12" t="s">
        <v>561</v>
      </c>
      <c r="L38" s="12">
        <v>2</v>
      </c>
      <c r="M38" s="12" t="s">
        <v>545</v>
      </c>
      <c r="N38" s="12" t="s">
        <v>545</v>
      </c>
      <c r="O38" s="12" t="s">
        <v>561</v>
      </c>
      <c r="P38" s="12" t="s">
        <v>567</v>
      </c>
      <c r="Q38" s="12" t="s">
        <v>565</v>
      </c>
      <c r="R38" s="12" t="s">
        <v>573</v>
      </c>
      <c r="S38" s="12" t="s">
        <v>575</v>
      </c>
      <c r="T38" s="12" t="s">
        <v>576</v>
      </c>
      <c r="U38" s="12" t="s">
        <v>561</v>
      </c>
      <c r="V38" s="12" t="s">
        <v>561</v>
      </c>
      <c r="W38" s="12" t="s">
        <v>562</v>
      </c>
      <c r="X38" s="12" t="s">
        <v>561</v>
      </c>
      <c r="Y38" s="12" t="s">
        <v>562</v>
      </c>
      <c r="Z38" s="12" t="s">
        <v>561</v>
      </c>
      <c r="AA38" s="12" t="s">
        <v>562</v>
      </c>
      <c r="AB38" s="12" t="s">
        <v>561</v>
      </c>
      <c r="AC38" s="12" t="s">
        <v>561</v>
      </c>
      <c r="AD38" s="12" t="s">
        <v>561</v>
      </c>
      <c r="AE38" s="12" t="s">
        <v>561</v>
      </c>
      <c r="AF38" s="12" t="s">
        <v>562</v>
      </c>
      <c r="AG38" s="12" t="s">
        <v>561</v>
      </c>
      <c r="AH38" s="12" t="s">
        <v>561</v>
      </c>
      <c r="AI38" s="12" t="s">
        <v>561</v>
      </c>
      <c r="AJ38" s="12" t="s">
        <v>561</v>
      </c>
      <c r="AK38" s="12" t="s">
        <v>581</v>
      </c>
      <c r="AL38" s="12" t="s">
        <v>561</v>
      </c>
      <c r="AM38" s="12" t="s">
        <v>561</v>
      </c>
      <c r="AN38" s="12" t="s">
        <v>561</v>
      </c>
      <c r="AO38" s="12" t="s">
        <v>561</v>
      </c>
      <c r="AP38" s="12" t="s">
        <v>562</v>
      </c>
      <c r="AQ38" s="12" t="s">
        <v>562</v>
      </c>
      <c r="AR38" s="12" t="s">
        <v>965</v>
      </c>
      <c r="AS38" s="12" t="s">
        <v>590</v>
      </c>
      <c r="AT38" s="12" t="s">
        <v>575</v>
      </c>
      <c r="BA38" s="11" t="s">
        <v>336</v>
      </c>
      <c r="BB38" s="9">
        <v>5</v>
      </c>
      <c r="BC38" s="9">
        <v>24</v>
      </c>
      <c r="BD38" s="9">
        <v>1</v>
      </c>
      <c r="BE38" s="9">
        <v>47</v>
      </c>
      <c r="BF38" s="9">
        <v>1</v>
      </c>
      <c r="BG38" s="9">
        <v>9</v>
      </c>
      <c r="BH38" s="9">
        <v>87</v>
      </c>
      <c r="CC38" s="17" t="s">
        <v>547</v>
      </c>
      <c r="CD38" s="9">
        <f>+CD8</f>
        <v>4</v>
      </c>
      <c r="CE38" s="9">
        <f t="shared" ref="CE38:CJ38" si="19">+CE8</f>
        <v>7</v>
      </c>
      <c r="CF38" s="9">
        <f t="shared" si="19"/>
        <v>1</v>
      </c>
      <c r="CG38" s="9">
        <f t="shared" si="19"/>
        <v>3</v>
      </c>
      <c r="CH38" s="9">
        <f t="shared" si="19"/>
        <v>11</v>
      </c>
      <c r="CI38" s="9">
        <f t="shared" si="19"/>
        <v>2</v>
      </c>
      <c r="CJ38" s="9">
        <f t="shared" si="19"/>
        <v>3</v>
      </c>
    </row>
    <row r="39" spans="1:96" x14ac:dyDescent="0.25">
      <c r="A39" t="s">
        <v>858</v>
      </c>
      <c r="B39" t="s">
        <v>860</v>
      </c>
      <c r="C39">
        <v>15</v>
      </c>
      <c r="D39" t="s">
        <v>856</v>
      </c>
      <c r="E39" s="2" t="str">
        <f t="shared" si="7"/>
        <v>X15</v>
      </c>
      <c r="F39" s="12" t="s">
        <v>548</v>
      </c>
      <c r="G39" s="12" t="s">
        <v>555</v>
      </c>
      <c r="H39" s="12" t="s">
        <v>550</v>
      </c>
      <c r="I39" s="12">
        <v>2</v>
      </c>
      <c r="J39" s="12" t="s">
        <v>562</v>
      </c>
      <c r="K39" s="12" t="s">
        <v>561</v>
      </c>
      <c r="L39" s="12" t="s">
        <v>561</v>
      </c>
      <c r="M39" s="12" t="s">
        <v>562</v>
      </c>
      <c r="N39" s="12" t="s">
        <v>570</v>
      </c>
      <c r="O39" s="12" t="s">
        <v>562</v>
      </c>
      <c r="P39" s="12" t="s">
        <v>570</v>
      </c>
      <c r="Q39" s="12" t="s">
        <v>565</v>
      </c>
      <c r="R39" s="12" t="s">
        <v>573</v>
      </c>
      <c r="S39" s="12" t="s">
        <v>575</v>
      </c>
      <c r="T39" s="12" t="s">
        <v>575</v>
      </c>
      <c r="U39" s="12" t="s">
        <v>562</v>
      </c>
      <c r="V39" s="12" t="s">
        <v>545</v>
      </c>
      <c r="W39" s="12" t="s">
        <v>545</v>
      </c>
      <c r="X39" s="12" t="s">
        <v>545</v>
      </c>
      <c r="Y39" s="12" t="s">
        <v>545</v>
      </c>
      <c r="Z39" s="12" t="s">
        <v>545</v>
      </c>
      <c r="AA39" s="12" t="s">
        <v>545</v>
      </c>
      <c r="AB39" s="12" t="s">
        <v>545</v>
      </c>
      <c r="AC39" s="12" t="s">
        <v>562</v>
      </c>
      <c r="AD39" s="12" t="s">
        <v>545</v>
      </c>
      <c r="AE39" s="12" t="s">
        <v>545</v>
      </c>
      <c r="AF39" s="12" t="s">
        <v>545</v>
      </c>
      <c r="AG39" s="12" t="s">
        <v>545</v>
      </c>
      <c r="AH39" s="12" t="s">
        <v>545</v>
      </c>
      <c r="AI39" s="12" t="s">
        <v>545</v>
      </c>
      <c r="AJ39" s="12" t="s">
        <v>580</v>
      </c>
      <c r="AK39" s="12" t="s">
        <v>561</v>
      </c>
      <c r="AL39" s="12" t="s">
        <v>561</v>
      </c>
      <c r="AM39" s="12" t="s">
        <v>561</v>
      </c>
      <c r="AN39" s="12" t="s">
        <v>561</v>
      </c>
      <c r="AO39" s="12" t="s">
        <v>561</v>
      </c>
      <c r="AP39" s="12" t="s">
        <v>586</v>
      </c>
      <c r="AQ39" s="12" t="s">
        <v>586</v>
      </c>
      <c r="AR39" s="12" t="s">
        <v>960</v>
      </c>
      <c r="AS39" s="12" t="s">
        <v>589</v>
      </c>
      <c r="AT39" s="12" t="s">
        <v>575</v>
      </c>
      <c r="BM39" s="8" t="s">
        <v>641</v>
      </c>
      <c r="BN39" s="8" t="s">
        <v>631</v>
      </c>
      <c r="BV39" s="8" t="s">
        <v>649</v>
      </c>
      <c r="BW39" s="8" t="s">
        <v>631</v>
      </c>
      <c r="CC39" s="17" t="s">
        <v>654</v>
      </c>
      <c r="CD39" s="17">
        <f>+CD33+CD36</f>
        <v>24</v>
      </c>
      <c r="CE39" s="17">
        <f t="shared" ref="CE39:CJ39" si="20">+CE33+CE36</f>
        <v>11</v>
      </c>
      <c r="CF39" s="17">
        <f t="shared" si="20"/>
        <v>36</v>
      </c>
      <c r="CG39" s="17">
        <f t="shared" si="20"/>
        <v>5</v>
      </c>
      <c r="CH39" s="17">
        <f t="shared" si="20"/>
        <v>3</v>
      </c>
      <c r="CI39" s="17">
        <f t="shared" si="20"/>
        <v>87</v>
      </c>
      <c r="CJ39" s="17">
        <f t="shared" si="20"/>
        <v>6</v>
      </c>
      <c r="CN39" s="8" t="s">
        <v>674</v>
      </c>
      <c r="CO39" s="8" t="s">
        <v>631</v>
      </c>
    </row>
    <row r="40" spans="1:96" x14ac:dyDescent="0.25">
      <c r="A40" t="s">
        <v>858</v>
      </c>
      <c r="B40" t="s">
        <v>860</v>
      </c>
      <c r="C40">
        <v>16</v>
      </c>
      <c r="D40" t="s">
        <v>856</v>
      </c>
      <c r="E40" s="2" t="str">
        <f t="shared" si="7"/>
        <v>X16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BM40" s="8" t="s">
        <v>553</v>
      </c>
      <c r="BN40" t="s">
        <v>545</v>
      </c>
      <c r="BO40" t="s">
        <v>561</v>
      </c>
      <c r="BP40" t="s">
        <v>309</v>
      </c>
      <c r="BQ40" t="s">
        <v>562</v>
      </c>
      <c r="BR40" t="s">
        <v>336</v>
      </c>
      <c r="BV40" s="8" t="s">
        <v>553</v>
      </c>
      <c r="BW40" t="s">
        <v>545</v>
      </c>
      <c r="BX40" t="s">
        <v>561</v>
      </c>
      <c r="BY40" t="s">
        <v>309</v>
      </c>
      <c r="BZ40" t="s">
        <v>562</v>
      </c>
      <c r="CA40" t="s">
        <v>336</v>
      </c>
      <c r="CN40" s="8" t="s">
        <v>553</v>
      </c>
      <c r="CO40" t="s">
        <v>583</v>
      </c>
      <c r="CP40" t="s">
        <v>561</v>
      </c>
      <c r="CQ40" t="s">
        <v>309</v>
      </c>
      <c r="CR40" t="s">
        <v>336</v>
      </c>
    </row>
    <row r="41" spans="1:96" x14ac:dyDescent="0.25">
      <c r="A41" t="s">
        <v>858</v>
      </c>
      <c r="B41" t="s">
        <v>860</v>
      </c>
      <c r="C41">
        <v>17</v>
      </c>
      <c r="D41" t="s">
        <v>856</v>
      </c>
      <c r="E41" s="2" t="str">
        <f t="shared" si="7"/>
        <v>X17</v>
      </c>
      <c r="F41" s="12" t="s">
        <v>548</v>
      </c>
      <c r="G41" s="12" t="s">
        <v>555</v>
      </c>
      <c r="H41" s="12" t="s">
        <v>550</v>
      </c>
      <c r="I41" s="12">
        <v>2</v>
      </c>
      <c r="J41" s="12" t="s">
        <v>562</v>
      </c>
      <c r="K41" s="12" t="s">
        <v>561</v>
      </c>
      <c r="L41" s="12">
        <v>1</v>
      </c>
      <c r="M41" s="12" t="s">
        <v>562</v>
      </c>
      <c r="N41" s="12" t="s">
        <v>568</v>
      </c>
      <c r="O41" s="12" t="s">
        <v>561</v>
      </c>
      <c r="P41" s="12" t="s">
        <v>569</v>
      </c>
      <c r="Q41" s="12" t="s">
        <v>565</v>
      </c>
      <c r="R41" s="12" t="s">
        <v>574</v>
      </c>
      <c r="S41" s="12" t="s">
        <v>576</v>
      </c>
      <c r="T41" s="12" t="s">
        <v>575</v>
      </c>
      <c r="U41" s="12" t="s">
        <v>562</v>
      </c>
      <c r="V41" s="12" t="s">
        <v>309</v>
      </c>
      <c r="W41" s="12" t="s">
        <v>309</v>
      </c>
      <c r="X41" s="12" t="s">
        <v>309</v>
      </c>
      <c r="Y41" s="12" t="s">
        <v>309</v>
      </c>
      <c r="Z41" s="12" t="s">
        <v>309</v>
      </c>
      <c r="AA41" s="12" t="s">
        <v>309</v>
      </c>
      <c r="AB41" s="12" t="s">
        <v>309</v>
      </c>
      <c r="AC41" s="12" t="s">
        <v>562</v>
      </c>
      <c r="AD41" s="12" t="s">
        <v>309</v>
      </c>
      <c r="AE41" s="12" t="s">
        <v>309</v>
      </c>
      <c r="AF41" s="12" t="s">
        <v>309</v>
      </c>
      <c r="AG41" s="12" t="s">
        <v>309</v>
      </c>
      <c r="AH41" s="12" t="s">
        <v>309</v>
      </c>
      <c r="AI41" s="12" t="s">
        <v>309</v>
      </c>
      <c r="AJ41" s="12" t="s">
        <v>580</v>
      </c>
      <c r="AK41" s="12" t="s">
        <v>561</v>
      </c>
      <c r="AL41" s="12" t="s">
        <v>561</v>
      </c>
      <c r="AM41" s="12" t="s">
        <v>561</v>
      </c>
      <c r="AN41" s="12" t="s">
        <v>561</v>
      </c>
      <c r="AO41" s="12" t="s">
        <v>561</v>
      </c>
      <c r="AP41" s="12" t="s">
        <v>586</v>
      </c>
      <c r="AQ41" s="12" t="s">
        <v>586</v>
      </c>
      <c r="AR41" s="12" t="s">
        <v>960</v>
      </c>
      <c r="AS41" s="12" t="s">
        <v>590</v>
      </c>
      <c r="AT41" s="12" t="s">
        <v>575</v>
      </c>
      <c r="BM41" s="11" t="s">
        <v>548</v>
      </c>
      <c r="BN41" s="9">
        <v>1</v>
      </c>
      <c r="BO41" s="9">
        <v>36</v>
      </c>
      <c r="BP41" s="9">
        <v>7</v>
      </c>
      <c r="BQ41" s="9">
        <v>3</v>
      </c>
      <c r="BR41" s="9">
        <v>47</v>
      </c>
      <c r="BV41" s="11" t="s">
        <v>548</v>
      </c>
      <c r="BW41" s="9">
        <v>1</v>
      </c>
      <c r="BX41" s="9">
        <v>35</v>
      </c>
      <c r="BY41" s="9">
        <v>9</v>
      </c>
      <c r="BZ41" s="9">
        <v>2</v>
      </c>
      <c r="CA41" s="9">
        <v>47</v>
      </c>
      <c r="CN41" s="11" t="s">
        <v>548</v>
      </c>
      <c r="CO41" s="9">
        <v>5</v>
      </c>
      <c r="CP41" s="9">
        <v>41</v>
      </c>
      <c r="CQ41" s="9">
        <v>1</v>
      </c>
      <c r="CR41" s="9">
        <v>47</v>
      </c>
    </row>
    <row r="42" spans="1:96" x14ac:dyDescent="0.25">
      <c r="A42" t="s">
        <v>858</v>
      </c>
      <c r="B42" t="s">
        <v>860</v>
      </c>
      <c r="C42">
        <v>18</v>
      </c>
      <c r="D42" t="s">
        <v>856</v>
      </c>
      <c r="E42" s="2" t="str">
        <f t="shared" si="7"/>
        <v>X18</v>
      </c>
      <c r="F42" s="12" t="s">
        <v>548</v>
      </c>
      <c r="G42" s="12" t="s">
        <v>555</v>
      </c>
      <c r="H42" s="12" t="s">
        <v>550</v>
      </c>
      <c r="I42" s="12">
        <v>2</v>
      </c>
      <c r="J42" s="12" t="s">
        <v>562</v>
      </c>
      <c r="K42" s="12" t="s">
        <v>561</v>
      </c>
      <c r="L42" s="12">
        <v>1</v>
      </c>
      <c r="M42" s="12" t="s">
        <v>562</v>
      </c>
      <c r="N42" s="12" t="s">
        <v>568</v>
      </c>
      <c r="O42" s="12" t="s">
        <v>561</v>
      </c>
      <c r="P42" s="12" t="s">
        <v>567</v>
      </c>
      <c r="Q42" s="12" t="s">
        <v>565</v>
      </c>
      <c r="R42" s="12" t="s">
        <v>573</v>
      </c>
      <c r="S42" s="12" t="s">
        <v>576</v>
      </c>
      <c r="T42" s="12" t="s">
        <v>850</v>
      </c>
      <c r="U42" s="12" t="s">
        <v>561</v>
      </c>
      <c r="V42" s="12" t="s">
        <v>562</v>
      </c>
      <c r="W42" s="12" t="s">
        <v>561</v>
      </c>
      <c r="X42" s="12" t="s">
        <v>561</v>
      </c>
      <c r="Y42" s="12" t="s">
        <v>562</v>
      </c>
      <c r="Z42" s="12" t="s">
        <v>561</v>
      </c>
      <c r="AA42" s="12" t="s">
        <v>562</v>
      </c>
      <c r="AB42" s="12" t="s">
        <v>561</v>
      </c>
      <c r="AC42" s="12" t="s">
        <v>561</v>
      </c>
      <c r="AD42" s="12" t="s">
        <v>561</v>
      </c>
      <c r="AE42" s="12" t="s">
        <v>561</v>
      </c>
      <c r="AF42" s="12" t="s">
        <v>562</v>
      </c>
      <c r="AG42" s="12" t="s">
        <v>561</v>
      </c>
      <c r="AH42" s="12" t="s">
        <v>561</v>
      </c>
      <c r="AI42" s="12" t="s">
        <v>561</v>
      </c>
      <c r="AJ42" s="12" t="s">
        <v>561</v>
      </c>
      <c r="AK42" s="12" t="s">
        <v>561</v>
      </c>
      <c r="AL42" s="12" t="s">
        <v>561</v>
      </c>
      <c r="AM42" s="12" t="s">
        <v>583</v>
      </c>
      <c r="AN42" s="12" t="s">
        <v>561</v>
      </c>
      <c r="AO42" s="12" t="s">
        <v>561</v>
      </c>
      <c r="AP42" s="12" t="s">
        <v>562</v>
      </c>
      <c r="AQ42" s="12" t="s">
        <v>562</v>
      </c>
      <c r="AR42" s="12" t="s">
        <v>576</v>
      </c>
      <c r="AS42" s="12" t="s">
        <v>589</v>
      </c>
      <c r="AT42" s="12" t="s">
        <v>576</v>
      </c>
      <c r="BA42" s="8" t="s">
        <v>678</v>
      </c>
      <c r="BB42" s="8" t="s">
        <v>631</v>
      </c>
      <c r="BM42" s="18" t="s">
        <v>550</v>
      </c>
      <c r="BN42" s="9">
        <v>1</v>
      </c>
      <c r="BO42" s="9">
        <v>21</v>
      </c>
      <c r="BP42" s="9">
        <v>2</v>
      </c>
      <c r="BQ42" s="9">
        <v>2</v>
      </c>
      <c r="BR42" s="9">
        <v>26</v>
      </c>
      <c r="BV42" s="18" t="s">
        <v>550</v>
      </c>
      <c r="BW42" s="9">
        <v>1</v>
      </c>
      <c r="BX42" s="9">
        <v>20</v>
      </c>
      <c r="BY42" s="9">
        <v>3</v>
      </c>
      <c r="BZ42" s="9">
        <v>2</v>
      </c>
      <c r="CA42" s="9">
        <v>26</v>
      </c>
      <c r="CD42" s="255" t="s">
        <v>677</v>
      </c>
      <c r="CE42" s="255"/>
      <c r="CF42" s="255"/>
      <c r="CG42" s="255"/>
      <c r="CH42" s="255"/>
      <c r="CI42" s="255"/>
      <c r="CN42" s="18" t="s">
        <v>550</v>
      </c>
      <c r="CO42" s="9">
        <v>3</v>
      </c>
      <c r="CP42" s="9">
        <v>23</v>
      </c>
      <c r="CQ42" s="9"/>
      <c r="CR42" s="9">
        <v>26</v>
      </c>
    </row>
    <row r="43" spans="1:96" x14ac:dyDescent="0.25">
      <c r="A43" t="s">
        <v>858</v>
      </c>
      <c r="B43" t="s">
        <v>860</v>
      </c>
      <c r="C43">
        <v>19</v>
      </c>
      <c r="D43" t="s">
        <v>856</v>
      </c>
      <c r="E43" s="2" t="str">
        <f t="shared" si="7"/>
        <v>X19</v>
      </c>
      <c r="F43" s="12" t="s">
        <v>548</v>
      </c>
      <c r="G43" s="12" t="s">
        <v>555</v>
      </c>
      <c r="H43" s="12" t="s">
        <v>550</v>
      </c>
      <c r="I43" s="12">
        <v>2</v>
      </c>
      <c r="J43" s="12" t="s">
        <v>309</v>
      </c>
      <c r="K43" s="12" t="s">
        <v>561</v>
      </c>
      <c r="L43" s="12" t="s">
        <v>561</v>
      </c>
      <c r="M43" s="12" t="s">
        <v>562</v>
      </c>
      <c r="N43" s="12" t="s">
        <v>567</v>
      </c>
      <c r="O43" s="12" t="s">
        <v>561</v>
      </c>
      <c r="P43" s="12" t="s">
        <v>567</v>
      </c>
      <c r="Q43" s="12" t="s">
        <v>565</v>
      </c>
      <c r="R43" s="12" t="s">
        <v>573</v>
      </c>
      <c r="S43" s="12" t="s">
        <v>575</v>
      </c>
      <c r="T43" s="12" t="s">
        <v>575</v>
      </c>
      <c r="U43" s="12" t="s">
        <v>561</v>
      </c>
      <c r="V43" s="12" t="s">
        <v>561</v>
      </c>
      <c r="W43" s="12" t="s">
        <v>561</v>
      </c>
      <c r="X43" s="12" t="s">
        <v>561</v>
      </c>
      <c r="Y43" s="12" t="s">
        <v>561</v>
      </c>
      <c r="Z43" s="12" t="s">
        <v>561</v>
      </c>
      <c r="AA43" s="12" t="s">
        <v>561</v>
      </c>
      <c r="AB43" s="12" t="s">
        <v>561</v>
      </c>
      <c r="AC43" s="12" t="s">
        <v>562</v>
      </c>
      <c r="AD43" s="12" t="s">
        <v>561</v>
      </c>
      <c r="AE43" s="12" t="s">
        <v>561</v>
      </c>
      <c r="AF43" s="12" t="s">
        <v>561</v>
      </c>
      <c r="AG43" s="12" t="s">
        <v>561</v>
      </c>
      <c r="AH43" s="12" t="s">
        <v>561</v>
      </c>
      <c r="AI43" s="12" t="s">
        <v>561</v>
      </c>
      <c r="AJ43" s="12" t="s">
        <v>580</v>
      </c>
      <c r="AK43" s="12" t="s">
        <v>561</v>
      </c>
      <c r="AL43" s="12" t="s">
        <v>561</v>
      </c>
      <c r="AM43" s="12" t="s">
        <v>561</v>
      </c>
      <c r="AN43" s="12" t="s">
        <v>561</v>
      </c>
      <c r="AO43" s="12" t="s">
        <v>561</v>
      </c>
      <c r="AP43" s="12" t="s">
        <v>586</v>
      </c>
      <c r="AQ43" s="12" t="s">
        <v>562</v>
      </c>
      <c r="AR43" s="12" t="s">
        <v>960</v>
      </c>
      <c r="AS43" s="12" t="s">
        <v>590</v>
      </c>
      <c r="AT43" s="12" t="s">
        <v>575</v>
      </c>
      <c r="BA43" s="8" t="s">
        <v>553</v>
      </c>
      <c r="BB43" t="s">
        <v>548</v>
      </c>
      <c r="BC43" t="s">
        <v>547</v>
      </c>
      <c r="BD43" t="s">
        <v>336</v>
      </c>
      <c r="BM43" s="18" t="s">
        <v>560</v>
      </c>
      <c r="BN43" s="9"/>
      <c r="BO43" s="9">
        <v>15</v>
      </c>
      <c r="BP43" s="9">
        <v>5</v>
      </c>
      <c r="BQ43" s="9">
        <v>1</v>
      </c>
      <c r="BR43" s="9">
        <v>21</v>
      </c>
      <c r="BV43" s="18" t="s">
        <v>560</v>
      </c>
      <c r="BW43" s="9"/>
      <c r="BX43" s="9">
        <v>15</v>
      </c>
      <c r="BY43" s="9">
        <v>6</v>
      </c>
      <c r="BZ43" s="9"/>
      <c r="CA43" s="9">
        <v>21</v>
      </c>
      <c r="CD43" s="21" t="s">
        <v>580</v>
      </c>
      <c r="CE43" s="21" t="s">
        <v>581</v>
      </c>
      <c r="CF43" s="21" t="s">
        <v>582</v>
      </c>
      <c r="CG43" s="21" t="s">
        <v>583</v>
      </c>
      <c r="CH43" s="21" t="s">
        <v>584</v>
      </c>
      <c r="CI43" s="21" t="s">
        <v>585</v>
      </c>
      <c r="CN43" s="18" t="s">
        <v>560</v>
      </c>
      <c r="CO43" s="9">
        <v>2</v>
      </c>
      <c r="CP43" s="9">
        <v>18</v>
      </c>
      <c r="CQ43" s="9">
        <v>1</v>
      </c>
      <c r="CR43" s="9">
        <v>21</v>
      </c>
    </row>
    <row r="44" spans="1:96" x14ac:dyDescent="0.25">
      <c r="A44" t="s">
        <v>858</v>
      </c>
      <c r="B44" t="s">
        <v>860</v>
      </c>
      <c r="C44">
        <v>20</v>
      </c>
      <c r="D44" t="s">
        <v>856</v>
      </c>
      <c r="E44" s="2" t="str">
        <f t="shared" si="7"/>
        <v>X20</v>
      </c>
      <c r="F44" s="12" t="s">
        <v>548</v>
      </c>
      <c r="G44" s="12" t="s">
        <v>555</v>
      </c>
      <c r="H44" s="12" t="s">
        <v>550</v>
      </c>
      <c r="I44" s="12">
        <v>2</v>
      </c>
      <c r="J44" s="12" t="s">
        <v>562</v>
      </c>
      <c r="K44" s="12" t="s">
        <v>561</v>
      </c>
      <c r="L44" s="12" t="s">
        <v>561</v>
      </c>
      <c r="M44" s="12" t="s">
        <v>562</v>
      </c>
      <c r="N44" s="12" t="s">
        <v>568</v>
      </c>
      <c r="O44" s="12" t="s">
        <v>562</v>
      </c>
      <c r="P44" s="12" t="s">
        <v>569</v>
      </c>
      <c r="Q44" s="12" t="s">
        <v>565</v>
      </c>
      <c r="R44" s="12" t="s">
        <v>573</v>
      </c>
      <c r="S44" s="12" t="s">
        <v>575</v>
      </c>
      <c r="T44" s="12" t="s">
        <v>576</v>
      </c>
      <c r="U44" s="12" t="s">
        <v>561</v>
      </c>
      <c r="V44" s="12" t="s">
        <v>562</v>
      </c>
      <c r="W44" s="12" t="s">
        <v>561</v>
      </c>
      <c r="X44" s="12" t="s">
        <v>561</v>
      </c>
      <c r="Y44" s="12" t="s">
        <v>562</v>
      </c>
      <c r="Z44" s="12" t="s">
        <v>561</v>
      </c>
      <c r="AA44" s="12" t="s">
        <v>561</v>
      </c>
      <c r="AB44" s="12" t="s">
        <v>561</v>
      </c>
      <c r="AC44" s="12" t="s">
        <v>561</v>
      </c>
      <c r="AD44" s="12" t="s">
        <v>561</v>
      </c>
      <c r="AE44" s="12" t="s">
        <v>561</v>
      </c>
      <c r="AF44" s="12" t="s">
        <v>562</v>
      </c>
      <c r="AG44" s="12" t="s">
        <v>561</v>
      </c>
      <c r="AH44" s="12" t="s">
        <v>561</v>
      </c>
      <c r="AI44" s="12" t="s">
        <v>561</v>
      </c>
      <c r="AJ44" s="12" t="s">
        <v>561</v>
      </c>
      <c r="AK44" s="12" t="s">
        <v>581</v>
      </c>
      <c r="AL44" s="12" t="s">
        <v>561</v>
      </c>
      <c r="AM44" s="12" t="s">
        <v>561</v>
      </c>
      <c r="AN44" s="12" t="s">
        <v>561</v>
      </c>
      <c r="AO44" s="12" t="s">
        <v>561</v>
      </c>
      <c r="AP44" s="12" t="s">
        <v>562</v>
      </c>
      <c r="AQ44" s="12" t="s">
        <v>562</v>
      </c>
      <c r="AR44" s="12" t="s">
        <v>577</v>
      </c>
      <c r="AS44" s="12" t="s">
        <v>590</v>
      </c>
      <c r="AT44" s="12" t="s">
        <v>575</v>
      </c>
      <c r="BA44" s="11" t="s">
        <v>563</v>
      </c>
      <c r="BB44" s="9">
        <v>4</v>
      </c>
      <c r="BC44" s="9">
        <v>7</v>
      </c>
      <c r="BD44" s="9">
        <v>11</v>
      </c>
      <c r="BM44" s="11" t="s">
        <v>547</v>
      </c>
      <c r="BN44" s="9"/>
      <c r="BO44" s="9">
        <v>29</v>
      </c>
      <c r="BP44" s="9">
        <v>5</v>
      </c>
      <c r="BQ44" s="9">
        <v>6</v>
      </c>
      <c r="BR44" s="9">
        <v>40</v>
      </c>
      <c r="BV44" s="11" t="s">
        <v>547</v>
      </c>
      <c r="BW44" s="9"/>
      <c r="BX44" s="9">
        <v>31</v>
      </c>
      <c r="BY44" s="9">
        <v>6</v>
      </c>
      <c r="BZ44" s="9">
        <v>3</v>
      </c>
      <c r="CA44" s="9">
        <v>40</v>
      </c>
      <c r="CC44" s="17" t="s">
        <v>548</v>
      </c>
      <c r="CD44" s="19">
        <f>+CD45+CD46</f>
        <v>26</v>
      </c>
      <c r="CE44" s="19">
        <f t="shared" ref="CE44:CI44" si="21">+CE45+CE46</f>
        <v>12</v>
      </c>
      <c r="CF44" s="19">
        <f t="shared" si="21"/>
        <v>2</v>
      </c>
      <c r="CG44" s="19">
        <f t="shared" si="21"/>
        <v>5</v>
      </c>
      <c r="CH44" s="19">
        <f t="shared" si="21"/>
        <v>1</v>
      </c>
      <c r="CI44" s="19">
        <f t="shared" si="21"/>
        <v>3</v>
      </c>
      <c r="CN44" s="11" t="s">
        <v>547</v>
      </c>
      <c r="CO44" s="9">
        <v>7</v>
      </c>
      <c r="CP44" s="9">
        <v>30</v>
      </c>
      <c r="CQ44" s="9">
        <v>3</v>
      </c>
      <c r="CR44" s="9">
        <v>40</v>
      </c>
    </row>
    <row r="45" spans="1:96" x14ac:dyDescent="0.25">
      <c r="A45" t="s">
        <v>858</v>
      </c>
      <c r="B45" t="s">
        <v>860</v>
      </c>
      <c r="C45">
        <v>21</v>
      </c>
      <c r="D45" t="s">
        <v>856</v>
      </c>
      <c r="E45" s="2" t="str">
        <f t="shared" si="7"/>
        <v>X21</v>
      </c>
      <c r="F45" s="12" t="s">
        <v>548</v>
      </c>
      <c r="G45" s="12" t="s">
        <v>555</v>
      </c>
      <c r="H45" s="12" t="s">
        <v>550</v>
      </c>
      <c r="I45" s="12">
        <v>2</v>
      </c>
      <c r="J45" s="12" t="s">
        <v>562</v>
      </c>
      <c r="K45" s="12" t="s">
        <v>561</v>
      </c>
      <c r="L45" s="12">
        <v>1</v>
      </c>
      <c r="M45" s="12" t="s">
        <v>562</v>
      </c>
      <c r="N45" s="12" t="s">
        <v>570</v>
      </c>
      <c r="O45" s="12" t="s">
        <v>562</v>
      </c>
      <c r="P45" s="12" t="s">
        <v>570</v>
      </c>
      <c r="Q45" s="12" t="s">
        <v>565</v>
      </c>
      <c r="R45" s="12" t="s">
        <v>573</v>
      </c>
      <c r="S45" s="12" t="s">
        <v>576</v>
      </c>
      <c r="T45" s="12" t="s">
        <v>577</v>
      </c>
      <c r="U45" s="12" t="s">
        <v>561</v>
      </c>
      <c r="V45" s="12" t="s">
        <v>562</v>
      </c>
      <c r="W45" s="12" t="s">
        <v>561</v>
      </c>
      <c r="X45" s="12" t="s">
        <v>562</v>
      </c>
      <c r="Y45" s="12" t="s">
        <v>562</v>
      </c>
      <c r="Z45" s="12" t="s">
        <v>561</v>
      </c>
      <c r="AA45" s="12" t="s">
        <v>562</v>
      </c>
      <c r="AB45" s="12" t="s">
        <v>561</v>
      </c>
      <c r="AC45" s="12" t="s">
        <v>545</v>
      </c>
      <c r="AD45" s="12" t="s">
        <v>561</v>
      </c>
      <c r="AE45" s="12" t="s">
        <v>561</v>
      </c>
      <c r="AF45" s="12" t="s">
        <v>562</v>
      </c>
      <c r="AG45" s="12" t="s">
        <v>561</v>
      </c>
      <c r="AH45" s="12" t="s">
        <v>561</v>
      </c>
      <c r="AI45" s="12" t="s">
        <v>545</v>
      </c>
      <c r="AJ45" s="12" t="s">
        <v>561</v>
      </c>
      <c r="AK45" s="12" t="s">
        <v>561</v>
      </c>
      <c r="AL45" s="12" t="s">
        <v>561</v>
      </c>
      <c r="AM45" s="12" t="s">
        <v>583</v>
      </c>
      <c r="AN45" s="12" t="s">
        <v>561</v>
      </c>
      <c r="AO45" s="12" t="s">
        <v>561</v>
      </c>
      <c r="AP45" s="12" t="s">
        <v>562</v>
      </c>
      <c r="AQ45" s="12" t="s">
        <v>562</v>
      </c>
      <c r="AR45" s="12" t="s">
        <v>577</v>
      </c>
      <c r="AS45" s="12" t="s">
        <v>590</v>
      </c>
      <c r="AT45" s="12" t="s">
        <v>575</v>
      </c>
      <c r="BA45" s="11" t="s">
        <v>564</v>
      </c>
      <c r="BB45" s="9"/>
      <c r="BC45" s="9">
        <v>1</v>
      </c>
      <c r="BD45" s="9">
        <v>1</v>
      </c>
      <c r="BM45" s="18" t="s">
        <v>550</v>
      </c>
      <c r="BN45" s="9"/>
      <c r="BO45" s="9">
        <v>16</v>
      </c>
      <c r="BP45" s="9">
        <v>4</v>
      </c>
      <c r="BQ45" s="9">
        <v>3</v>
      </c>
      <c r="BR45" s="9">
        <v>23</v>
      </c>
      <c r="BV45" s="18" t="s">
        <v>550</v>
      </c>
      <c r="BW45" s="9"/>
      <c r="BX45" s="9">
        <v>17</v>
      </c>
      <c r="BY45" s="9">
        <v>4</v>
      </c>
      <c r="BZ45" s="9">
        <v>2</v>
      </c>
      <c r="CA45" s="9">
        <v>23</v>
      </c>
      <c r="CC45" s="17" t="s">
        <v>550</v>
      </c>
      <c r="CD45" s="9">
        <v>14</v>
      </c>
      <c r="CE45" s="9">
        <v>7</v>
      </c>
      <c r="CF45" s="9">
        <v>1</v>
      </c>
      <c r="CG45" s="9">
        <v>3</v>
      </c>
      <c r="CH45" s="9"/>
      <c r="CI45" s="9">
        <v>1</v>
      </c>
      <c r="CN45" s="18" t="s">
        <v>550</v>
      </c>
      <c r="CO45" s="9">
        <v>2</v>
      </c>
      <c r="CP45" s="9">
        <v>19</v>
      </c>
      <c r="CQ45" s="9">
        <v>2</v>
      </c>
      <c r="CR45" s="9">
        <v>23</v>
      </c>
    </row>
    <row r="46" spans="1:96" x14ac:dyDescent="0.25">
      <c r="A46" t="s">
        <v>858</v>
      </c>
      <c r="B46" t="s">
        <v>860</v>
      </c>
      <c r="C46">
        <v>22</v>
      </c>
      <c r="D46" t="s">
        <v>856</v>
      </c>
      <c r="E46" s="2" t="str">
        <f t="shared" si="7"/>
        <v>X22</v>
      </c>
      <c r="F46" s="12" t="s">
        <v>548</v>
      </c>
      <c r="G46" s="12" t="s">
        <v>555</v>
      </c>
      <c r="H46" s="12" t="s">
        <v>550</v>
      </c>
      <c r="I46" s="12">
        <v>2</v>
      </c>
      <c r="J46" s="12" t="s">
        <v>561</v>
      </c>
      <c r="K46" s="12" t="s">
        <v>561</v>
      </c>
      <c r="L46" s="12">
        <v>1</v>
      </c>
      <c r="M46" s="12" t="s">
        <v>562</v>
      </c>
      <c r="N46" s="12" t="s">
        <v>569</v>
      </c>
      <c r="O46" s="12" t="s">
        <v>562</v>
      </c>
      <c r="P46" s="12" t="s">
        <v>569</v>
      </c>
      <c r="Q46" s="12" t="s">
        <v>565</v>
      </c>
      <c r="R46" s="12" t="s">
        <v>573</v>
      </c>
      <c r="S46" s="12" t="s">
        <v>576</v>
      </c>
      <c r="T46" s="12" t="s">
        <v>576</v>
      </c>
      <c r="U46" s="12" t="s">
        <v>561</v>
      </c>
      <c r="V46" s="12" t="s">
        <v>561</v>
      </c>
      <c r="W46" s="12" t="s">
        <v>561</v>
      </c>
      <c r="X46" s="12" t="s">
        <v>561</v>
      </c>
      <c r="Y46" s="12" t="s">
        <v>562</v>
      </c>
      <c r="Z46" s="12" t="s">
        <v>561</v>
      </c>
      <c r="AA46" s="12" t="s">
        <v>562</v>
      </c>
      <c r="AB46" s="12" t="s">
        <v>561</v>
      </c>
      <c r="AC46" s="12" t="s">
        <v>561</v>
      </c>
      <c r="AD46" s="12" t="s">
        <v>561</v>
      </c>
      <c r="AE46" s="12" t="s">
        <v>561</v>
      </c>
      <c r="AF46" s="12" t="s">
        <v>562</v>
      </c>
      <c r="AG46" s="12" t="s">
        <v>561</v>
      </c>
      <c r="AH46" s="12" t="s">
        <v>561</v>
      </c>
      <c r="AI46" s="12" t="s">
        <v>561</v>
      </c>
      <c r="AJ46" s="12" t="s">
        <v>561</v>
      </c>
      <c r="AK46" s="12" t="s">
        <v>561</v>
      </c>
      <c r="AL46" s="12" t="s">
        <v>561</v>
      </c>
      <c r="AM46" s="12" t="s">
        <v>583</v>
      </c>
      <c r="AN46" s="12" t="s">
        <v>561</v>
      </c>
      <c r="AO46" s="12" t="s">
        <v>561</v>
      </c>
      <c r="AP46" s="12" t="s">
        <v>562</v>
      </c>
      <c r="AQ46" s="12" t="s">
        <v>562</v>
      </c>
      <c r="AR46" s="12" t="s">
        <v>576</v>
      </c>
      <c r="AS46" s="12" t="s">
        <v>590</v>
      </c>
      <c r="AT46" s="12" t="s">
        <v>575</v>
      </c>
      <c r="BA46" s="11" t="s">
        <v>561</v>
      </c>
      <c r="BB46" s="9">
        <v>43</v>
      </c>
      <c r="BC46" s="9">
        <v>32</v>
      </c>
      <c r="BD46" s="9">
        <v>75</v>
      </c>
      <c r="BM46" s="18" t="s">
        <v>560</v>
      </c>
      <c r="BN46" s="9"/>
      <c r="BO46" s="9">
        <v>13</v>
      </c>
      <c r="BP46" s="9">
        <v>1</v>
      </c>
      <c r="BQ46" s="9">
        <v>3</v>
      </c>
      <c r="BR46" s="9">
        <v>17</v>
      </c>
      <c r="BV46" s="18" t="s">
        <v>560</v>
      </c>
      <c r="BW46" s="9"/>
      <c r="BX46" s="9">
        <v>14</v>
      </c>
      <c r="BY46" s="9">
        <v>2</v>
      </c>
      <c r="BZ46" s="9">
        <v>1</v>
      </c>
      <c r="CA46" s="9">
        <v>17</v>
      </c>
      <c r="CC46" s="17" t="s">
        <v>560</v>
      </c>
      <c r="CD46" s="9">
        <v>12</v>
      </c>
      <c r="CE46" s="9">
        <v>5</v>
      </c>
      <c r="CF46" s="9">
        <v>1</v>
      </c>
      <c r="CG46" s="9">
        <v>2</v>
      </c>
      <c r="CH46" s="9">
        <v>1</v>
      </c>
      <c r="CI46" s="9">
        <v>2</v>
      </c>
      <c r="CN46" s="18" t="s">
        <v>560</v>
      </c>
      <c r="CO46" s="9">
        <v>5</v>
      </c>
      <c r="CP46" s="9">
        <v>11</v>
      </c>
      <c r="CQ46" s="9">
        <v>1</v>
      </c>
      <c r="CR46" s="9">
        <v>17</v>
      </c>
    </row>
    <row r="47" spans="1:96" x14ac:dyDescent="0.25">
      <c r="A47" t="s">
        <v>858</v>
      </c>
      <c r="B47" t="s">
        <v>860</v>
      </c>
      <c r="E47" s="2" t="s">
        <v>121</v>
      </c>
      <c r="F47" s="12" t="s">
        <v>545</v>
      </c>
      <c r="G47" s="12" t="s">
        <v>545</v>
      </c>
      <c r="H47" s="12" t="s">
        <v>545</v>
      </c>
      <c r="I47" s="12" t="s">
        <v>545</v>
      </c>
      <c r="J47" s="12" t="s">
        <v>545</v>
      </c>
      <c r="K47" s="12" t="s">
        <v>545</v>
      </c>
      <c r="L47" s="12" t="s">
        <v>545</v>
      </c>
      <c r="M47" s="12" t="s">
        <v>545</v>
      </c>
      <c r="N47" s="12" t="s">
        <v>545</v>
      </c>
      <c r="O47" s="12" t="s">
        <v>545</v>
      </c>
      <c r="P47" s="12" t="s">
        <v>545</v>
      </c>
      <c r="Q47" s="12" t="s">
        <v>545</v>
      </c>
      <c r="R47" s="12" t="s">
        <v>545</v>
      </c>
      <c r="S47" s="12" t="s">
        <v>545</v>
      </c>
      <c r="T47" s="12" t="s">
        <v>545</v>
      </c>
      <c r="U47" s="12" t="s">
        <v>545</v>
      </c>
      <c r="V47" s="12" t="s">
        <v>545</v>
      </c>
      <c r="W47" s="12" t="s">
        <v>545</v>
      </c>
      <c r="X47" s="12" t="s">
        <v>545</v>
      </c>
      <c r="Y47" s="12" t="s">
        <v>545</v>
      </c>
      <c r="Z47" s="12" t="s">
        <v>545</v>
      </c>
      <c r="AA47" s="12" t="s">
        <v>545</v>
      </c>
      <c r="AB47" s="12" t="s">
        <v>545</v>
      </c>
      <c r="AC47" s="12" t="s">
        <v>545</v>
      </c>
      <c r="AD47" s="12" t="s">
        <v>545</v>
      </c>
      <c r="AE47" s="12" t="s">
        <v>545</v>
      </c>
      <c r="AF47" s="12" t="s">
        <v>545</v>
      </c>
      <c r="AG47" s="12" t="s">
        <v>545</v>
      </c>
      <c r="AH47" s="12" t="s">
        <v>545</v>
      </c>
      <c r="AI47" s="12" t="s">
        <v>545</v>
      </c>
      <c r="AJ47" s="12" t="s">
        <v>545</v>
      </c>
      <c r="AK47" s="12" t="s">
        <v>545</v>
      </c>
      <c r="AL47" s="12" t="s">
        <v>545</v>
      </c>
      <c r="AM47" s="12" t="s">
        <v>545</v>
      </c>
      <c r="AN47" s="12" t="s">
        <v>545</v>
      </c>
      <c r="AO47" s="12" t="s">
        <v>545</v>
      </c>
      <c r="AP47" s="12" t="s">
        <v>545</v>
      </c>
      <c r="AQ47" s="12" t="s">
        <v>545</v>
      </c>
      <c r="AR47" s="12" t="s">
        <v>545</v>
      </c>
      <c r="AS47" s="12" t="s">
        <v>545</v>
      </c>
      <c r="AT47" s="12" t="s">
        <v>545</v>
      </c>
      <c r="BA47" s="11" t="s">
        <v>336</v>
      </c>
      <c r="BB47" s="9">
        <v>47</v>
      </c>
      <c r="BC47" s="9">
        <v>40</v>
      </c>
      <c r="BD47" s="9">
        <v>87</v>
      </c>
      <c r="BM47" s="11" t="s">
        <v>336</v>
      </c>
      <c r="BN47" s="9">
        <v>1</v>
      </c>
      <c r="BO47" s="9">
        <v>65</v>
      </c>
      <c r="BP47" s="9">
        <v>12</v>
      </c>
      <c r="BQ47" s="9">
        <v>9</v>
      </c>
      <c r="BR47" s="9">
        <v>87</v>
      </c>
      <c r="BV47" s="11" t="s">
        <v>336</v>
      </c>
      <c r="BW47" s="9">
        <v>1</v>
      </c>
      <c r="BX47" s="9">
        <v>66</v>
      </c>
      <c r="BY47" s="9">
        <v>15</v>
      </c>
      <c r="BZ47" s="9">
        <v>5</v>
      </c>
      <c r="CA47" s="9">
        <v>87</v>
      </c>
      <c r="CC47" s="17" t="s">
        <v>547</v>
      </c>
      <c r="CD47" s="19">
        <f>+CD48+CD49</f>
        <v>19</v>
      </c>
      <c r="CE47" s="19">
        <f t="shared" ref="CE47:CI47" si="22">+CE48+CE49</f>
        <v>9</v>
      </c>
      <c r="CF47" s="19">
        <f t="shared" si="22"/>
        <v>2</v>
      </c>
      <c r="CG47" s="19">
        <f t="shared" si="22"/>
        <v>7</v>
      </c>
      <c r="CH47" s="19">
        <f t="shared" si="22"/>
        <v>0</v>
      </c>
      <c r="CI47" s="19">
        <f t="shared" si="22"/>
        <v>1</v>
      </c>
      <c r="CN47" s="11" t="s">
        <v>336</v>
      </c>
      <c r="CO47" s="9">
        <v>12</v>
      </c>
      <c r="CP47" s="9">
        <v>71</v>
      </c>
      <c r="CQ47" s="9">
        <v>4</v>
      </c>
      <c r="CR47" s="9">
        <v>87</v>
      </c>
    </row>
    <row r="48" spans="1:96" x14ac:dyDescent="0.25">
      <c r="A48" t="s">
        <v>858</v>
      </c>
      <c r="B48" t="s">
        <v>861</v>
      </c>
      <c r="C48">
        <v>23</v>
      </c>
      <c r="D48" t="s">
        <v>855</v>
      </c>
      <c r="E48" s="2" t="str">
        <f t="shared" ref="E48:E79" si="23">+CONCATENATE(D48,C48)</f>
        <v>Y23</v>
      </c>
      <c r="F48" s="12" t="s">
        <v>547</v>
      </c>
      <c r="G48" s="12" t="s">
        <v>555</v>
      </c>
      <c r="H48" s="12" t="s">
        <v>550</v>
      </c>
      <c r="I48" s="12">
        <v>3</v>
      </c>
      <c r="J48" s="12" t="s">
        <v>562</v>
      </c>
      <c r="K48" s="12" t="s">
        <v>561</v>
      </c>
      <c r="L48" s="12" t="s">
        <v>561</v>
      </c>
      <c r="M48" s="12" t="s">
        <v>562</v>
      </c>
      <c r="N48" s="12" t="s">
        <v>570</v>
      </c>
      <c r="O48" s="12" t="s">
        <v>562</v>
      </c>
      <c r="P48" s="12" t="s">
        <v>569</v>
      </c>
      <c r="Q48" s="12" t="s">
        <v>565</v>
      </c>
      <c r="R48" s="12" t="s">
        <v>573</v>
      </c>
      <c r="S48" s="12" t="s">
        <v>576</v>
      </c>
      <c r="T48" s="12" t="s">
        <v>576</v>
      </c>
      <c r="U48" s="12" t="s">
        <v>561</v>
      </c>
      <c r="V48" s="12" t="s">
        <v>562</v>
      </c>
      <c r="W48" s="12" t="s">
        <v>561</v>
      </c>
      <c r="X48" s="12" t="s">
        <v>562</v>
      </c>
      <c r="Y48" s="12" t="s">
        <v>561</v>
      </c>
      <c r="Z48" s="12" t="s">
        <v>562</v>
      </c>
      <c r="AA48" s="12" t="s">
        <v>561</v>
      </c>
      <c r="AB48" s="12" t="s">
        <v>561</v>
      </c>
      <c r="AC48" s="12" t="s">
        <v>562</v>
      </c>
      <c r="AD48" s="12" t="s">
        <v>561</v>
      </c>
      <c r="AE48" s="12" t="s">
        <v>561</v>
      </c>
      <c r="AF48" s="12" t="s">
        <v>562</v>
      </c>
      <c r="AG48" s="12" t="s">
        <v>561</v>
      </c>
      <c r="AH48" s="12" t="s">
        <v>561</v>
      </c>
      <c r="AI48" s="12" t="s">
        <v>561</v>
      </c>
      <c r="AJ48" s="12" t="s">
        <v>561</v>
      </c>
      <c r="AK48" s="12" t="s">
        <v>561</v>
      </c>
      <c r="AL48" s="12" t="s">
        <v>561</v>
      </c>
      <c r="AM48" s="12" t="s">
        <v>583</v>
      </c>
      <c r="AN48" s="12" t="s">
        <v>561</v>
      </c>
      <c r="AO48" s="12" t="s">
        <v>561</v>
      </c>
      <c r="AP48" s="12" t="s">
        <v>562</v>
      </c>
      <c r="AQ48" s="12" t="s">
        <v>562</v>
      </c>
      <c r="AR48" s="12" t="s">
        <v>850</v>
      </c>
      <c r="AS48" s="12" t="s">
        <v>590</v>
      </c>
      <c r="AT48" s="12" t="s">
        <v>576</v>
      </c>
      <c r="CC48" s="17" t="s">
        <v>550</v>
      </c>
      <c r="CD48" s="9">
        <v>13</v>
      </c>
      <c r="CE48" s="9">
        <v>5</v>
      </c>
      <c r="CF48" s="9">
        <v>2</v>
      </c>
      <c r="CG48" s="9">
        <v>2</v>
      </c>
      <c r="CH48" s="9"/>
      <c r="CI48" s="9">
        <v>1</v>
      </c>
    </row>
    <row r="49" spans="1:97" x14ac:dyDescent="0.25">
      <c r="A49" t="s">
        <v>858</v>
      </c>
      <c r="B49" t="s">
        <v>861</v>
      </c>
      <c r="C49">
        <v>24</v>
      </c>
      <c r="D49" t="s">
        <v>855</v>
      </c>
      <c r="E49" s="2" t="str">
        <f t="shared" si="23"/>
        <v>Y24</v>
      </c>
      <c r="F49" s="12" t="s">
        <v>547</v>
      </c>
      <c r="G49" s="12" t="s">
        <v>555</v>
      </c>
      <c r="H49" s="12" t="s">
        <v>550</v>
      </c>
      <c r="I49" s="12">
        <v>3</v>
      </c>
      <c r="J49" s="12" t="s">
        <v>561</v>
      </c>
      <c r="K49" s="12" t="s">
        <v>563</v>
      </c>
      <c r="L49" s="12">
        <v>1</v>
      </c>
      <c r="M49" s="12" t="s">
        <v>562</v>
      </c>
      <c r="N49" s="12" t="s">
        <v>567</v>
      </c>
      <c r="O49" s="12" t="s">
        <v>562</v>
      </c>
      <c r="P49" s="12" t="s">
        <v>568</v>
      </c>
      <c r="Q49" s="12" t="s">
        <v>565</v>
      </c>
      <c r="R49" s="12" t="s">
        <v>573</v>
      </c>
      <c r="S49" s="12" t="s">
        <v>575</v>
      </c>
      <c r="T49" s="12" t="s">
        <v>576</v>
      </c>
      <c r="U49" s="12" t="s">
        <v>561</v>
      </c>
      <c r="V49" s="12" t="s">
        <v>562</v>
      </c>
      <c r="W49" s="12" t="s">
        <v>561</v>
      </c>
      <c r="X49" s="12" t="s">
        <v>561</v>
      </c>
      <c r="Y49" s="12" t="s">
        <v>562</v>
      </c>
      <c r="Z49" s="12" t="s">
        <v>561</v>
      </c>
      <c r="AA49" s="12" t="s">
        <v>561</v>
      </c>
      <c r="AB49" s="12" t="s">
        <v>561</v>
      </c>
      <c r="AC49" s="12" t="s">
        <v>561</v>
      </c>
      <c r="AD49" s="12" t="s">
        <v>561</v>
      </c>
      <c r="AE49" s="12" t="s">
        <v>561</v>
      </c>
      <c r="AF49" s="12" t="s">
        <v>562</v>
      </c>
      <c r="AG49" s="12" t="s">
        <v>562</v>
      </c>
      <c r="AH49" s="12" t="s">
        <v>561</v>
      </c>
      <c r="AI49" s="12" t="s">
        <v>561</v>
      </c>
      <c r="AJ49" s="12" t="s">
        <v>561</v>
      </c>
      <c r="AK49" s="12" t="s">
        <v>581</v>
      </c>
      <c r="AL49" s="12" t="s">
        <v>561</v>
      </c>
      <c r="AM49" s="12" t="s">
        <v>561</v>
      </c>
      <c r="AN49" s="12" t="s">
        <v>561</v>
      </c>
      <c r="AO49" s="12" t="s">
        <v>561</v>
      </c>
      <c r="AP49" s="12" t="s">
        <v>561</v>
      </c>
      <c r="AQ49" s="12" t="s">
        <v>562</v>
      </c>
      <c r="AR49" s="12" t="s">
        <v>576</v>
      </c>
      <c r="AS49" s="12" t="s">
        <v>590</v>
      </c>
      <c r="AT49" s="12" t="s">
        <v>576</v>
      </c>
      <c r="CC49" s="17" t="s">
        <v>560</v>
      </c>
      <c r="CD49" s="9">
        <v>6</v>
      </c>
      <c r="CE49" s="9">
        <v>4</v>
      </c>
      <c r="CF49" s="9"/>
      <c r="CG49" s="9">
        <v>5</v>
      </c>
      <c r="CH49" s="9"/>
      <c r="CI49" s="9"/>
    </row>
    <row r="50" spans="1:97" x14ac:dyDescent="0.25">
      <c r="A50" t="s">
        <v>858</v>
      </c>
      <c r="B50" t="s">
        <v>861</v>
      </c>
      <c r="C50">
        <v>25</v>
      </c>
      <c r="D50" t="s">
        <v>855</v>
      </c>
      <c r="E50" s="2" t="str">
        <f t="shared" si="23"/>
        <v>Y25</v>
      </c>
      <c r="F50" s="12" t="s">
        <v>547</v>
      </c>
      <c r="G50" s="12" t="s">
        <v>555</v>
      </c>
      <c r="H50" s="12" t="s">
        <v>550</v>
      </c>
      <c r="I50" s="12">
        <v>3</v>
      </c>
      <c r="J50" s="12" t="s">
        <v>562</v>
      </c>
      <c r="K50" s="12" t="s">
        <v>561</v>
      </c>
      <c r="L50" s="12">
        <v>1</v>
      </c>
      <c r="M50" s="12" t="s">
        <v>562</v>
      </c>
      <c r="N50" s="12" t="s">
        <v>568</v>
      </c>
      <c r="O50" s="12" t="s">
        <v>562</v>
      </c>
      <c r="P50" s="12" t="s">
        <v>569</v>
      </c>
      <c r="Q50" s="12" t="s">
        <v>565</v>
      </c>
      <c r="R50" s="12" t="s">
        <v>573</v>
      </c>
      <c r="S50" s="12" t="s">
        <v>575</v>
      </c>
      <c r="T50" s="12" t="s">
        <v>575</v>
      </c>
      <c r="U50" s="12" t="s">
        <v>309</v>
      </c>
      <c r="V50" s="12" t="s">
        <v>309</v>
      </c>
      <c r="W50" s="12" t="s">
        <v>309</v>
      </c>
      <c r="X50" s="12" t="s">
        <v>309</v>
      </c>
      <c r="Y50" s="12" t="s">
        <v>309</v>
      </c>
      <c r="Z50" s="12" t="s">
        <v>309</v>
      </c>
      <c r="AA50" s="12" t="s">
        <v>309</v>
      </c>
      <c r="AB50" s="12" t="s">
        <v>309</v>
      </c>
      <c r="AC50" s="12" t="s">
        <v>309</v>
      </c>
      <c r="AD50" s="12" t="s">
        <v>309</v>
      </c>
      <c r="AE50" s="12" t="s">
        <v>309</v>
      </c>
      <c r="AF50" s="12" t="s">
        <v>309</v>
      </c>
      <c r="AG50" s="12" t="s">
        <v>309</v>
      </c>
      <c r="AH50" s="12" t="s">
        <v>309</v>
      </c>
      <c r="AI50" s="12" t="s">
        <v>309</v>
      </c>
      <c r="AJ50" s="15" t="s">
        <v>309</v>
      </c>
      <c r="AK50" s="15" t="s">
        <v>309</v>
      </c>
      <c r="AL50" s="15" t="s">
        <v>309</v>
      </c>
      <c r="AM50" s="15" t="s">
        <v>309</v>
      </c>
      <c r="AN50" s="15" t="s">
        <v>309</v>
      </c>
      <c r="AO50" s="15" t="s">
        <v>309</v>
      </c>
      <c r="AP50" s="10" t="s">
        <v>309</v>
      </c>
      <c r="AQ50" s="12" t="s">
        <v>309</v>
      </c>
      <c r="AR50" s="12" t="s">
        <v>960</v>
      </c>
      <c r="AS50" s="12" t="s">
        <v>590</v>
      </c>
      <c r="AT50" s="12" t="s">
        <v>575</v>
      </c>
      <c r="CC50" s="17" t="s">
        <v>654</v>
      </c>
      <c r="CD50" s="17">
        <f>+CD44+CD47</f>
        <v>45</v>
      </c>
      <c r="CE50" s="17">
        <f t="shared" ref="CE50:CI50" si="24">+CE44+CE47</f>
        <v>21</v>
      </c>
      <c r="CF50" s="17">
        <f t="shared" si="24"/>
        <v>4</v>
      </c>
      <c r="CG50" s="17">
        <f t="shared" si="24"/>
        <v>12</v>
      </c>
      <c r="CH50" s="17">
        <f t="shared" si="24"/>
        <v>1</v>
      </c>
      <c r="CI50" s="17">
        <f t="shared" si="24"/>
        <v>4</v>
      </c>
    </row>
    <row r="51" spans="1:97" x14ac:dyDescent="0.25">
      <c r="A51" t="s">
        <v>858</v>
      </c>
      <c r="B51" t="s">
        <v>861</v>
      </c>
      <c r="C51">
        <v>26</v>
      </c>
      <c r="D51" t="s">
        <v>855</v>
      </c>
      <c r="E51" s="2" t="str">
        <f t="shared" si="23"/>
        <v>Y26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BM51" s="8" t="s">
        <v>642</v>
      </c>
      <c r="BN51" s="8" t="s">
        <v>631</v>
      </c>
      <c r="BV51" s="8" t="s">
        <v>650</v>
      </c>
      <c r="BW51" s="8" t="s">
        <v>631</v>
      </c>
      <c r="CN51" s="8" t="s">
        <v>675</v>
      </c>
      <c r="CO51" s="8" t="s">
        <v>631</v>
      </c>
    </row>
    <row r="52" spans="1:97" x14ac:dyDescent="0.25">
      <c r="A52" t="s">
        <v>858</v>
      </c>
      <c r="B52" t="s">
        <v>861</v>
      </c>
      <c r="C52">
        <v>27</v>
      </c>
      <c r="D52" t="s">
        <v>855</v>
      </c>
      <c r="E52" s="2" t="str">
        <f t="shared" si="23"/>
        <v>Y27</v>
      </c>
      <c r="F52" s="12" t="s">
        <v>547</v>
      </c>
      <c r="G52" s="12" t="s">
        <v>556</v>
      </c>
      <c r="H52" s="12" t="s">
        <v>550</v>
      </c>
      <c r="I52" s="12">
        <v>3</v>
      </c>
      <c r="J52" s="12" t="s">
        <v>562</v>
      </c>
      <c r="K52" s="12" t="s">
        <v>563</v>
      </c>
      <c r="L52" s="12">
        <v>1</v>
      </c>
      <c r="M52" s="12" t="s">
        <v>562</v>
      </c>
      <c r="N52" s="12" t="s">
        <v>568</v>
      </c>
      <c r="O52" s="12" t="s">
        <v>562</v>
      </c>
      <c r="P52" s="12" t="s">
        <v>570</v>
      </c>
      <c r="Q52" s="12" t="s">
        <v>565</v>
      </c>
      <c r="R52" s="12" t="s">
        <v>573</v>
      </c>
      <c r="S52" s="12" t="s">
        <v>575</v>
      </c>
      <c r="T52" s="12" t="s">
        <v>850</v>
      </c>
      <c r="U52" s="12" t="s">
        <v>561</v>
      </c>
      <c r="V52" s="12" t="s">
        <v>562</v>
      </c>
      <c r="W52" s="12" t="s">
        <v>562</v>
      </c>
      <c r="X52" s="12" t="s">
        <v>561</v>
      </c>
      <c r="Y52" s="12" t="s">
        <v>562</v>
      </c>
      <c r="Z52" s="12" t="s">
        <v>562</v>
      </c>
      <c r="AA52" s="12" t="s">
        <v>561</v>
      </c>
      <c r="AB52" s="12" t="s">
        <v>561</v>
      </c>
      <c r="AC52" s="12" t="s">
        <v>561</v>
      </c>
      <c r="AD52" s="12" t="s">
        <v>562</v>
      </c>
      <c r="AE52" s="12" t="s">
        <v>561</v>
      </c>
      <c r="AF52" s="12" t="s">
        <v>562</v>
      </c>
      <c r="AG52" s="12" t="s">
        <v>561</v>
      </c>
      <c r="AH52" s="12" t="s">
        <v>561</v>
      </c>
      <c r="AI52" s="12" t="s">
        <v>561</v>
      </c>
      <c r="AJ52" s="12" t="s">
        <v>561</v>
      </c>
      <c r="AK52" s="12" t="s">
        <v>581</v>
      </c>
      <c r="AL52" s="12" t="s">
        <v>582</v>
      </c>
      <c r="AM52" s="12" t="s">
        <v>561</v>
      </c>
      <c r="AN52" s="12" t="s">
        <v>561</v>
      </c>
      <c r="AO52" s="12" t="s">
        <v>561</v>
      </c>
      <c r="AP52" s="12" t="s">
        <v>561</v>
      </c>
      <c r="AQ52" s="12" t="s">
        <v>562</v>
      </c>
      <c r="AR52" s="12" t="s">
        <v>850</v>
      </c>
      <c r="AS52" s="12" t="s">
        <v>590</v>
      </c>
      <c r="AT52" s="12" t="s">
        <v>576</v>
      </c>
      <c r="BM52" s="8" t="s">
        <v>553</v>
      </c>
      <c r="BN52" t="s">
        <v>545</v>
      </c>
      <c r="BO52" t="s">
        <v>561</v>
      </c>
      <c r="BP52" t="s">
        <v>309</v>
      </c>
      <c r="BQ52" t="s">
        <v>562</v>
      </c>
      <c r="BR52" t="s">
        <v>336</v>
      </c>
      <c r="BV52" s="8" t="s">
        <v>553</v>
      </c>
      <c r="BW52" t="s">
        <v>545</v>
      </c>
      <c r="BX52" t="s">
        <v>561</v>
      </c>
      <c r="BY52" t="s">
        <v>309</v>
      </c>
      <c r="BZ52" t="s">
        <v>562</v>
      </c>
      <c r="CA52" t="s">
        <v>336</v>
      </c>
      <c r="CN52" s="8" t="s">
        <v>553</v>
      </c>
      <c r="CO52" t="s">
        <v>584</v>
      </c>
      <c r="CP52" t="s">
        <v>561</v>
      </c>
      <c r="CQ52" t="s">
        <v>309</v>
      </c>
      <c r="CR52" t="s">
        <v>336</v>
      </c>
    </row>
    <row r="53" spans="1:97" x14ac:dyDescent="0.25">
      <c r="A53" t="s">
        <v>858</v>
      </c>
      <c r="B53" t="s">
        <v>861</v>
      </c>
      <c r="C53">
        <v>28</v>
      </c>
      <c r="D53" t="s">
        <v>855</v>
      </c>
      <c r="E53" s="2" t="str">
        <f t="shared" si="23"/>
        <v>Y28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BM53" s="11" t="s">
        <v>548</v>
      </c>
      <c r="BN53" s="9">
        <v>1</v>
      </c>
      <c r="BO53" s="9">
        <v>25</v>
      </c>
      <c r="BP53" s="9">
        <v>6</v>
      </c>
      <c r="BQ53" s="9">
        <v>15</v>
      </c>
      <c r="BR53" s="9">
        <v>47</v>
      </c>
      <c r="BV53" s="11" t="s">
        <v>548</v>
      </c>
      <c r="BW53" s="9">
        <v>1</v>
      </c>
      <c r="BX53" s="9">
        <v>36</v>
      </c>
      <c r="BY53" s="9">
        <v>8</v>
      </c>
      <c r="BZ53" s="9">
        <v>2</v>
      </c>
      <c r="CA53" s="9">
        <v>47</v>
      </c>
      <c r="CN53" s="11" t="s">
        <v>548</v>
      </c>
      <c r="CO53" s="9">
        <v>1</v>
      </c>
      <c r="CP53" s="9">
        <v>45</v>
      </c>
      <c r="CQ53" s="9">
        <v>1</v>
      </c>
      <c r="CR53" s="9">
        <v>47</v>
      </c>
    </row>
    <row r="54" spans="1:97" x14ac:dyDescent="0.25">
      <c r="A54" t="s">
        <v>858</v>
      </c>
      <c r="B54" t="s">
        <v>861</v>
      </c>
      <c r="C54">
        <v>29</v>
      </c>
      <c r="D54" t="s">
        <v>855</v>
      </c>
      <c r="E54" s="2" t="str">
        <f t="shared" si="23"/>
        <v>Y29</v>
      </c>
      <c r="F54" s="12" t="s">
        <v>547</v>
      </c>
      <c r="G54" s="12" t="s">
        <v>556</v>
      </c>
      <c r="H54" s="12" t="s">
        <v>550</v>
      </c>
      <c r="I54" s="12">
        <v>3</v>
      </c>
      <c r="J54" s="12" t="s">
        <v>309</v>
      </c>
      <c r="K54" s="12" t="s">
        <v>563</v>
      </c>
      <c r="L54" s="12" t="s">
        <v>565</v>
      </c>
      <c r="M54" s="12" t="s">
        <v>562</v>
      </c>
      <c r="N54" s="12" t="s">
        <v>567</v>
      </c>
      <c r="O54" s="12" t="s">
        <v>561</v>
      </c>
      <c r="P54" s="12" t="s">
        <v>568</v>
      </c>
      <c r="Q54" s="12" t="s">
        <v>565</v>
      </c>
      <c r="R54" s="12" t="s">
        <v>573</v>
      </c>
      <c r="S54" s="12" t="s">
        <v>575</v>
      </c>
      <c r="T54" s="12" t="s">
        <v>575</v>
      </c>
      <c r="U54" s="12" t="s">
        <v>561</v>
      </c>
      <c r="V54" s="12" t="s">
        <v>561</v>
      </c>
      <c r="W54" s="12" t="s">
        <v>561</v>
      </c>
      <c r="X54" s="12" t="s">
        <v>561</v>
      </c>
      <c r="Y54" s="12" t="s">
        <v>561</v>
      </c>
      <c r="Z54" s="12" t="s">
        <v>561</v>
      </c>
      <c r="AA54" s="12" t="s">
        <v>561</v>
      </c>
      <c r="AB54" s="12" t="s">
        <v>561</v>
      </c>
      <c r="AC54" s="12" t="s">
        <v>562</v>
      </c>
      <c r="AD54" s="12" t="s">
        <v>561</v>
      </c>
      <c r="AE54" s="12" t="s">
        <v>561</v>
      </c>
      <c r="AF54" s="12" t="s">
        <v>561</v>
      </c>
      <c r="AG54" s="12" t="s">
        <v>561</v>
      </c>
      <c r="AH54" s="12" t="s">
        <v>561</v>
      </c>
      <c r="AI54" s="12" t="s">
        <v>561</v>
      </c>
      <c r="AJ54" s="12" t="s">
        <v>580</v>
      </c>
      <c r="AK54" s="12" t="s">
        <v>561</v>
      </c>
      <c r="AL54" s="12" t="s">
        <v>561</v>
      </c>
      <c r="AM54" s="12" t="s">
        <v>561</v>
      </c>
      <c r="AN54" s="12" t="s">
        <v>561</v>
      </c>
      <c r="AO54" s="12" t="s">
        <v>561</v>
      </c>
      <c r="AP54" s="12" t="s">
        <v>586</v>
      </c>
      <c r="AQ54" s="12" t="s">
        <v>586</v>
      </c>
      <c r="AR54" s="12" t="s">
        <v>960</v>
      </c>
      <c r="AS54" s="12" t="s">
        <v>590</v>
      </c>
      <c r="AT54" s="12" t="s">
        <v>575</v>
      </c>
      <c r="BM54" s="18" t="s">
        <v>550</v>
      </c>
      <c r="BN54" s="9">
        <v>1</v>
      </c>
      <c r="BO54" s="9">
        <v>15</v>
      </c>
      <c r="BP54" s="9">
        <v>2</v>
      </c>
      <c r="BQ54" s="9">
        <v>8</v>
      </c>
      <c r="BR54" s="9">
        <v>26</v>
      </c>
      <c r="BV54" s="18" t="s">
        <v>550</v>
      </c>
      <c r="BW54" s="9">
        <v>1</v>
      </c>
      <c r="BX54" s="9">
        <v>22</v>
      </c>
      <c r="BY54" s="9">
        <v>3</v>
      </c>
      <c r="BZ54" s="9"/>
      <c r="CA54" s="9">
        <v>26</v>
      </c>
      <c r="CD54" s="255" t="s">
        <v>677</v>
      </c>
      <c r="CE54" s="255"/>
      <c r="CF54" s="255"/>
      <c r="CG54" s="255"/>
      <c r="CH54" s="255"/>
      <c r="CI54" s="255"/>
      <c r="CN54" s="18" t="s">
        <v>550</v>
      </c>
      <c r="CO54" s="9"/>
      <c r="CP54" s="9">
        <v>26</v>
      </c>
      <c r="CQ54" s="9"/>
      <c r="CR54" s="9">
        <v>26</v>
      </c>
    </row>
    <row r="55" spans="1:97" x14ac:dyDescent="0.25">
      <c r="A55" t="s">
        <v>858</v>
      </c>
      <c r="B55" t="s">
        <v>861</v>
      </c>
      <c r="C55">
        <v>30</v>
      </c>
      <c r="D55" t="s">
        <v>855</v>
      </c>
      <c r="E55" s="2" t="str">
        <f t="shared" si="23"/>
        <v>Y30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BM55" s="18" t="s">
        <v>560</v>
      </c>
      <c r="BN55" s="9"/>
      <c r="BO55" s="9">
        <v>10</v>
      </c>
      <c r="BP55" s="9">
        <v>4</v>
      </c>
      <c r="BQ55" s="9">
        <v>7</v>
      </c>
      <c r="BR55" s="9">
        <v>21</v>
      </c>
      <c r="BV55" s="18" t="s">
        <v>560</v>
      </c>
      <c r="BW55" s="9"/>
      <c r="BX55" s="9">
        <v>14</v>
      </c>
      <c r="BY55" s="9">
        <v>5</v>
      </c>
      <c r="BZ55" s="9">
        <v>2</v>
      </c>
      <c r="CA55" s="9">
        <v>21</v>
      </c>
      <c r="CD55" s="21" t="s">
        <v>580</v>
      </c>
      <c r="CE55" s="21" t="s">
        <v>581</v>
      </c>
      <c r="CF55" s="21" t="s">
        <v>582</v>
      </c>
      <c r="CG55" s="21" t="s">
        <v>583</v>
      </c>
      <c r="CH55" s="21" t="s">
        <v>584</v>
      </c>
      <c r="CI55" s="21" t="s">
        <v>585</v>
      </c>
      <c r="CN55" s="18" t="s">
        <v>560</v>
      </c>
      <c r="CO55" s="9">
        <v>1</v>
      </c>
      <c r="CP55" s="9">
        <v>19</v>
      </c>
      <c r="CQ55" s="9">
        <v>1</v>
      </c>
      <c r="CR55" s="9">
        <v>21</v>
      </c>
    </row>
    <row r="56" spans="1:97" x14ac:dyDescent="0.25">
      <c r="A56" t="s">
        <v>858</v>
      </c>
      <c r="B56" t="s">
        <v>861</v>
      </c>
      <c r="C56">
        <v>31</v>
      </c>
      <c r="D56" t="s">
        <v>855</v>
      </c>
      <c r="E56" s="2" t="str">
        <f t="shared" si="23"/>
        <v>Y31</v>
      </c>
      <c r="F56" s="12" t="s">
        <v>547</v>
      </c>
      <c r="G56" s="12" t="s">
        <v>555</v>
      </c>
      <c r="H56" s="12" t="s">
        <v>550</v>
      </c>
      <c r="I56" s="12">
        <v>3</v>
      </c>
      <c r="J56" s="12" t="s">
        <v>562</v>
      </c>
      <c r="K56" s="12" t="s">
        <v>561</v>
      </c>
      <c r="L56" s="12" t="s">
        <v>561</v>
      </c>
      <c r="M56" s="12" t="s">
        <v>562</v>
      </c>
      <c r="N56" s="12" t="s">
        <v>569</v>
      </c>
      <c r="O56" s="12" t="s">
        <v>562</v>
      </c>
      <c r="P56" s="12" t="s">
        <v>567</v>
      </c>
      <c r="Q56" s="12" t="s">
        <v>565</v>
      </c>
      <c r="R56" s="12" t="s">
        <v>573</v>
      </c>
      <c r="S56" s="12" t="s">
        <v>575</v>
      </c>
      <c r="T56" s="12" t="s">
        <v>576</v>
      </c>
      <c r="U56" s="12" t="s">
        <v>309</v>
      </c>
      <c r="V56" s="12" t="s">
        <v>562</v>
      </c>
      <c r="W56" s="12" t="s">
        <v>309</v>
      </c>
      <c r="X56" s="12" t="s">
        <v>309</v>
      </c>
      <c r="Y56" s="12" t="s">
        <v>309</v>
      </c>
      <c r="Z56" s="12" t="s">
        <v>309</v>
      </c>
      <c r="AA56" s="12" t="s">
        <v>309</v>
      </c>
      <c r="AB56" s="12" t="s">
        <v>309</v>
      </c>
      <c r="AC56" s="12" t="s">
        <v>309</v>
      </c>
      <c r="AD56" s="12" t="s">
        <v>309</v>
      </c>
      <c r="AE56" s="12" t="s">
        <v>309</v>
      </c>
      <c r="AF56" s="12" t="s">
        <v>562</v>
      </c>
      <c r="AG56" s="12" t="s">
        <v>309</v>
      </c>
      <c r="AH56" s="12" t="s">
        <v>309</v>
      </c>
      <c r="AI56" s="12" t="s">
        <v>309</v>
      </c>
      <c r="AJ56" s="12" t="s">
        <v>561</v>
      </c>
      <c r="AK56" s="12" t="s">
        <v>581</v>
      </c>
      <c r="AL56" s="12" t="s">
        <v>561</v>
      </c>
      <c r="AM56" s="12" t="s">
        <v>561</v>
      </c>
      <c r="AN56" s="12" t="s">
        <v>561</v>
      </c>
      <c r="AO56" s="12" t="s">
        <v>561</v>
      </c>
      <c r="AP56" s="12" t="s">
        <v>562</v>
      </c>
      <c r="AQ56" s="12" t="s">
        <v>562</v>
      </c>
      <c r="AR56" s="12" t="s">
        <v>850</v>
      </c>
      <c r="AS56" s="12" t="s">
        <v>590</v>
      </c>
      <c r="AT56" s="12" t="s">
        <v>576</v>
      </c>
      <c r="BM56" s="11" t="s">
        <v>547</v>
      </c>
      <c r="BN56" s="9"/>
      <c r="BO56" s="9">
        <v>18</v>
      </c>
      <c r="BP56" s="9">
        <v>5</v>
      </c>
      <c r="BQ56" s="9">
        <v>17</v>
      </c>
      <c r="BR56" s="9">
        <v>40</v>
      </c>
      <c r="BV56" s="11" t="s">
        <v>547</v>
      </c>
      <c r="BW56" s="9"/>
      <c r="BX56" s="9">
        <v>33</v>
      </c>
      <c r="BY56" s="9">
        <v>6</v>
      </c>
      <c r="BZ56" s="9">
        <v>1</v>
      </c>
      <c r="CA56" s="9">
        <v>40</v>
      </c>
      <c r="CC56" s="17" t="s">
        <v>550</v>
      </c>
      <c r="CD56" s="19">
        <f>+CD45+CD48</f>
        <v>27</v>
      </c>
      <c r="CE56" s="19">
        <f t="shared" ref="CE56:CI56" si="25">+CE45+CE48</f>
        <v>12</v>
      </c>
      <c r="CF56" s="19">
        <f t="shared" si="25"/>
        <v>3</v>
      </c>
      <c r="CG56" s="19">
        <f t="shared" si="25"/>
        <v>5</v>
      </c>
      <c r="CH56" s="19">
        <f t="shared" si="25"/>
        <v>0</v>
      </c>
      <c r="CI56" s="19">
        <f t="shared" si="25"/>
        <v>2</v>
      </c>
      <c r="CN56" s="11" t="s">
        <v>547</v>
      </c>
      <c r="CO56" s="9"/>
      <c r="CP56" s="9">
        <v>37</v>
      </c>
      <c r="CQ56" s="9">
        <v>3</v>
      </c>
      <c r="CR56" s="9">
        <v>40</v>
      </c>
    </row>
    <row r="57" spans="1:97" x14ac:dyDescent="0.25">
      <c r="A57" t="s">
        <v>858</v>
      </c>
      <c r="B57" t="s">
        <v>861</v>
      </c>
      <c r="C57">
        <v>32</v>
      </c>
      <c r="D57" t="s">
        <v>855</v>
      </c>
      <c r="E57" s="2" t="str">
        <f t="shared" si="23"/>
        <v>Y32</v>
      </c>
      <c r="F57" s="72" t="s">
        <v>547</v>
      </c>
      <c r="G57" s="72" t="s">
        <v>555</v>
      </c>
      <c r="H57" s="72" t="s">
        <v>550</v>
      </c>
      <c r="I57" s="12">
        <v>3</v>
      </c>
      <c r="J57" s="72" t="s">
        <v>562</v>
      </c>
      <c r="K57" s="72" t="s">
        <v>561</v>
      </c>
      <c r="L57" s="12">
        <v>1</v>
      </c>
      <c r="M57" s="72" t="s">
        <v>562</v>
      </c>
      <c r="N57" s="72" t="s">
        <v>568</v>
      </c>
      <c r="O57" s="72" t="s">
        <v>561</v>
      </c>
      <c r="P57" s="72" t="s">
        <v>568</v>
      </c>
      <c r="Q57" s="72" t="s">
        <v>565</v>
      </c>
      <c r="R57" s="72" t="s">
        <v>573</v>
      </c>
      <c r="S57" s="72" t="s">
        <v>575</v>
      </c>
      <c r="T57" s="72" t="s">
        <v>575</v>
      </c>
      <c r="U57" s="72" t="s">
        <v>309</v>
      </c>
      <c r="V57" s="72" t="s">
        <v>309</v>
      </c>
      <c r="W57" s="72" t="s">
        <v>309</v>
      </c>
      <c r="X57" s="72" t="s">
        <v>309</v>
      </c>
      <c r="Y57" s="72" t="s">
        <v>309</v>
      </c>
      <c r="Z57" s="72" t="s">
        <v>309</v>
      </c>
      <c r="AA57" s="72" t="s">
        <v>309</v>
      </c>
      <c r="AB57" s="72" t="s">
        <v>309</v>
      </c>
      <c r="AC57" s="72" t="s">
        <v>309</v>
      </c>
      <c r="AD57" s="72" t="s">
        <v>309</v>
      </c>
      <c r="AE57" s="72" t="s">
        <v>309</v>
      </c>
      <c r="AF57" s="72" t="s">
        <v>309</v>
      </c>
      <c r="AG57" s="72" t="s">
        <v>309</v>
      </c>
      <c r="AH57" s="72" t="s">
        <v>309</v>
      </c>
      <c r="AI57" s="72" t="s">
        <v>309</v>
      </c>
      <c r="AJ57" s="72" t="s">
        <v>580</v>
      </c>
      <c r="AK57" s="72" t="s">
        <v>561</v>
      </c>
      <c r="AL57" s="72" t="s">
        <v>561</v>
      </c>
      <c r="AM57" s="72" t="s">
        <v>561</v>
      </c>
      <c r="AN57" s="72" t="s">
        <v>561</v>
      </c>
      <c r="AO57" s="72" t="s">
        <v>561</v>
      </c>
      <c r="AP57" s="72" t="s">
        <v>586</v>
      </c>
      <c r="AQ57" s="72" t="s">
        <v>586</v>
      </c>
      <c r="AR57" s="72" t="s">
        <v>960</v>
      </c>
      <c r="AS57" s="72" t="s">
        <v>589</v>
      </c>
      <c r="AT57" s="72" t="s">
        <v>575</v>
      </c>
      <c r="BM57" s="18" t="s">
        <v>550</v>
      </c>
      <c r="BN57" s="9"/>
      <c r="BO57" s="9">
        <v>13</v>
      </c>
      <c r="BP57" s="9">
        <v>4</v>
      </c>
      <c r="BQ57" s="9">
        <v>6</v>
      </c>
      <c r="BR57" s="9">
        <v>23</v>
      </c>
      <c r="BV57" s="18" t="s">
        <v>550</v>
      </c>
      <c r="BW57" s="9"/>
      <c r="BX57" s="9">
        <v>19</v>
      </c>
      <c r="BY57" s="9">
        <v>4</v>
      </c>
      <c r="BZ57" s="9"/>
      <c r="CA57" s="9">
        <v>23</v>
      </c>
      <c r="CC57" s="17" t="s">
        <v>548</v>
      </c>
      <c r="CD57" s="9">
        <f>+CD45</f>
        <v>14</v>
      </c>
      <c r="CE57" s="9">
        <f t="shared" ref="CE57:CI57" si="26">+CE45</f>
        <v>7</v>
      </c>
      <c r="CF57" s="9">
        <f t="shared" si="26"/>
        <v>1</v>
      </c>
      <c r="CG57" s="9">
        <f t="shared" si="26"/>
        <v>3</v>
      </c>
      <c r="CH57" s="9">
        <f t="shared" si="26"/>
        <v>0</v>
      </c>
      <c r="CI57" s="9">
        <f t="shared" si="26"/>
        <v>1</v>
      </c>
      <c r="CN57" s="18" t="s">
        <v>550</v>
      </c>
      <c r="CO57" s="9"/>
      <c r="CP57" s="9">
        <v>21</v>
      </c>
      <c r="CQ57" s="9">
        <v>2</v>
      </c>
      <c r="CR57" s="9">
        <v>23</v>
      </c>
    </row>
    <row r="58" spans="1:97" x14ac:dyDescent="0.25">
      <c r="A58" t="s">
        <v>858</v>
      </c>
      <c r="B58" t="s">
        <v>861</v>
      </c>
      <c r="C58">
        <v>23</v>
      </c>
      <c r="D58" t="s">
        <v>856</v>
      </c>
      <c r="E58" s="2" t="str">
        <f t="shared" si="23"/>
        <v>X23</v>
      </c>
      <c r="F58" s="12" t="s">
        <v>548</v>
      </c>
      <c r="G58" s="12" t="s">
        <v>555</v>
      </c>
      <c r="H58" s="12" t="s">
        <v>550</v>
      </c>
      <c r="I58" s="12">
        <v>3</v>
      </c>
      <c r="J58" s="12" t="s">
        <v>562</v>
      </c>
      <c r="K58" s="12" t="s">
        <v>561</v>
      </c>
      <c r="L58" s="12" t="s">
        <v>561</v>
      </c>
      <c r="M58" s="12" t="s">
        <v>562</v>
      </c>
      <c r="N58" s="12" t="s">
        <v>568</v>
      </c>
      <c r="O58" s="12" t="s">
        <v>562</v>
      </c>
      <c r="P58" s="12" t="s">
        <v>569</v>
      </c>
      <c r="Q58" s="12" t="s">
        <v>565</v>
      </c>
      <c r="R58" s="12" t="s">
        <v>573</v>
      </c>
      <c r="S58" s="12" t="s">
        <v>576</v>
      </c>
      <c r="T58" s="12" t="s">
        <v>575</v>
      </c>
      <c r="U58" s="12" t="s">
        <v>561</v>
      </c>
      <c r="V58" s="12" t="s">
        <v>561</v>
      </c>
      <c r="W58" s="12" t="s">
        <v>561</v>
      </c>
      <c r="X58" s="12" t="s">
        <v>561</v>
      </c>
      <c r="Y58" s="12" t="s">
        <v>561</v>
      </c>
      <c r="Z58" s="12" t="s">
        <v>561</v>
      </c>
      <c r="AA58" s="12" t="s">
        <v>561</v>
      </c>
      <c r="AB58" s="12" t="s">
        <v>561</v>
      </c>
      <c r="AC58" s="12" t="s">
        <v>309</v>
      </c>
      <c r="AD58" s="12" t="s">
        <v>309</v>
      </c>
      <c r="AE58" s="12" t="s">
        <v>309</v>
      </c>
      <c r="AF58" s="12" t="s">
        <v>309</v>
      </c>
      <c r="AG58" s="12" t="s">
        <v>309</v>
      </c>
      <c r="AH58" s="12" t="s">
        <v>309</v>
      </c>
      <c r="AI58" s="12" t="s">
        <v>309</v>
      </c>
      <c r="AJ58" s="12" t="s">
        <v>580</v>
      </c>
      <c r="AK58" s="12" t="s">
        <v>561</v>
      </c>
      <c r="AL58" s="12" t="s">
        <v>561</v>
      </c>
      <c r="AM58" s="12" t="s">
        <v>561</v>
      </c>
      <c r="AN58" s="12" t="s">
        <v>561</v>
      </c>
      <c r="AO58" s="12" t="s">
        <v>561</v>
      </c>
      <c r="AP58" s="12" t="s">
        <v>586</v>
      </c>
      <c r="AQ58" s="12" t="s">
        <v>586</v>
      </c>
      <c r="AR58" s="12" t="s">
        <v>960</v>
      </c>
      <c r="AS58" s="12" t="s">
        <v>590</v>
      </c>
      <c r="AT58" s="12" t="s">
        <v>575</v>
      </c>
      <c r="BM58" s="18" t="s">
        <v>560</v>
      </c>
      <c r="BN58" s="9"/>
      <c r="BO58" s="9">
        <v>5</v>
      </c>
      <c r="BP58" s="9">
        <v>1</v>
      </c>
      <c r="BQ58" s="9">
        <v>11</v>
      </c>
      <c r="BR58" s="9">
        <v>17</v>
      </c>
      <c r="BV58" s="18" t="s">
        <v>560</v>
      </c>
      <c r="BW58" s="9"/>
      <c r="BX58" s="9">
        <v>14</v>
      </c>
      <c r="BY58" s="9">
        <v>2</v>
      </c>
      <c r="BZ58" s="9">
        <v>1</v>
      </c>
      <c r="CA58" s="9">
        <v>17</v>
      </c>
      <c r="CC58" s="17" t="s">
        <v>547</v>
      </c>
      <c r="CD58" s="9">
        <f>+CD48</f>
        <v>13</v>
      </c>
      <c r="CE58" s="9">
        <f t="shared" ref="CE58:CI58" si="27">+CE48</f>
        <v>5</v>
      </c>
      <c r="CF58" s="9">
        <f t="shared" si="27"/>
        <v>2</v>
      </c>
      <c r="CG58" s="9">
        <f t="shared" si="27"/>
        <v>2</v>
      </c>
      <c r="CH58" s="9">
        <f t="shared" si="27"/>
        <v>0</v>
      </c>
      <c r="CI58" s="9">
        <f t="shared" si="27"/>
        <v>1</v>
      </c>
      <c r="CN58" s="18" t="s">
        <v>560</v>
      </c>
      <c r="CO58" s="9"/>
      <c r="CP58" s="9">
        <v>16</v>
      </c>
      <c r="CQ58" s="9">
        <v>1</v>
      </c>
      <c r="CR58" s="9">
        <v>17</v>
      </c>
    </row>
    <row r="59" spans="1:97" x14ac:dyDescent="0.25">
      <c r="A59" t="s">
        <v>858</v>
      </c>
      <c r="B59" t="s">
        <v>861</v>
      </c>
      <c r="C59">
        <v>24</v>
      </c>
      <c r="D59" t="s">
        <v>856</v>
      </c>
      <c r="E59" s="2" t="str">
        <f t="shared" si="23"/>
        <v>X24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BM59" s="11" t="s">
        <v>336</v>
      </c>
      <c r="BN59" s="9">
        <v>1</v>
      </c>
      <c r="BO59" s="9">
        <v>43</v>
      </c>
      <c r="BP59" s="9">
        <v>11</v>
      </c>
      <c r="BQ59" s="9">
        <v>32</v>
      </c>
      <c r="BR59" s="9">
        <v>87</v>
      </c>
      <c r="BV59" s="11" t="s">
        <v>336</v>
      </c>
      <c r="BW59" s="9">
        <v>1</v>
      </c>
      <c r="BX59" s="9">
        <v>69</v>
      </c>
      <c r="BY59" s="9">
        <v>14</v>
      </c>
      <c r="BZ59" s="9">
        <v>3</v>
      </c>
      <c r="CA59" s="9">
        <v>87</v>
      </c>
      <c r="CC59" s="17" t="s">
        <v>560</v>
      </c>
      <c r="CD59" s="19">
        <f>+CD46+CD49</f>
        <v>18</v>
      </c>
      <c r="CE59" s="19">
        <f t="shared" ref="CE59:CI59" si="28">+CE46+CE49</f>
        <v>9</v>
      </c>
      <c r="CF59" s="19">
        <f t="shared" si="28"/>
        <v>1</v>
      </c>
      <c r="CG59" s="19">
        <f t="shared" si="28"/>
        <v>7</v>
      </c>
      <c r="CH59" s="19">
        <f t="shared" si="28"/>
        <v>1</v>
      </c>
      <c r="CI59" s="19">
        <f t="shared" si="28"/>
        <v>2</v>
      </c>
      <c r="CN59" s="11" t="s">
        <v>336</v>
      </c>
      <c r="CO59" s="9">
        <v>1</v>
      </c>
      <c r="CP59" s="9">
        <v>82</v>
      </c>
      <c r="CQ59" s="9">
        <v>4</v>
      </c>
      <c r="CR59" s="9">
        <v>87</v>
      </c>
    </row>
    <row r="60" spans="1:97" x14ac:dyDescent="0.25">
      <c r="A60" t="s">
        <v>858</v>
      </c>
      <c r="B60" t="s">
        <v>861</v>
      </c>
      <c r="C60">
        <v>25</v>
      </c>
      <c r="D60" t="s">
        <v>856</v>
      </c>
      <c r="E60" s="2" t="str">
        <f t="shared" si="23"/>
        <v>X25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CC60" s="17" t="s">
        <v>548</v>
      </c>
      <c r="CD60" s="9">
        <f>+CD46</f>
        <v>12</v>
      </c>
      <c r="CE60" s="9">
        <f t="shared" ref="CE60:CI60" si="29">+CE46</f>
        <v>5</v>
      </c>
      <c r="CF60" s="9">
        <f t="shared" si="29"/>
        <v>1</v>
      </c>
      <c r="CG60" s="9">
        <f t="shared" si="29"/>
        <v>2</v>
      </c>
      <c r="CH60" s="9">
        <f t="shared" si="29"/>
        <v>1</v>
      </c>
      <c r="CI60" s="9">
        <f t="shared" si="29"/>
        <v>2</v>
      </c>
    </row>
    <row r="61" spans="1:97" x14ac:dyDescent="0.25">
      <c r="A61" t="s">
        <v>858</v>
      </c>
      <c r="B61" t="s">
        <v>861</v>
      </c>
      <c r="C61">
        <v>26</v>
      </c>
      <c r="D61" t="s">
        <v>856</v>
      </c>
      <c r="E61" s="2" t="str">
        <f t="shared" si="23"/>
        <v>X26</v>
      </c>
      <c r="F61" s="12" t="s">
        <v>548</v>
      </c>
      <c r="G61" s="12" t="s">
        <v>555</v>
      </c>
      <c r="H61" s="12" t="s">
        <v>550</v>
      </c>
      <c r="I61" s="12">
        <v>3</v>
      </c>
      <c r="J61" s="12" t="s">
        <v>562</v>
      </c>
      <c r="K61" s="12" t="s">
        <v>561</v>
      </c>
      <c r="L61" s="12">
        <v>1</v>
      </c>
      <c r="M61" s="12" t="s">
        <v>562</v>
      </c>
      <c r="N61" s="12" t="s">
        <v>567</v>
      </c>
      <c r="O61" s="12" t="s">
        <v>562</v>
      </c>
      <c r="P61" s="12" t="s">
        <v>568</v>
      </c>
      <c r="Q61" s="12" t="s">
        <v>565</v>
      </c>
      <c r="R61" s="12" t="s">
        <v>573</v>
      </c>
      <c r="S61" s="12" t="s">
        <v>575</v>
      </c>
      <c r="T61" s="12" t="s">
        <v>576</v>
      </c>
      <c r="U61" s="12" t="s">
        <v>562</v>
      </c>
      <c r="V61" s="12" t="s">
        <v>561</v>
      </c>
      <c r="W61" s="12" t="s">
        <v>562</v>
      </c>
      <c r="X61" s="12" t="s">
        <v>561</v>
      </c>
      <c r="Y61" s="12" t="s">
        <v>562</v>
      </c>
      <c r="Z61" s="12" t="s">
        <v>561</v>
      </c>
      <c r="AA61" s="12" t="s">
        <v>562</v>
      </c>
      <c r="AB61" s="12" t="s">
        <v>561</v>
      </c>
      <c r="AC61" s="12" t="s">
        <v>309</v>
      </c>
      <c r="AD61" s="12" t="s">
        <v>562</v>
      </c>
      <c r="AE61" s="12" t="s">
        <v>561</v>
      </c>
      <c r="AF61" s="12" t="s">
        <v>562</v>
      </c>
      <c r="AG61" s="12" t="s">
        <v>561</v>
      </c>
      <c r="AH61" s="12" t="s">
        <v>561</v>
      </c>
      <c r="AI61" s="12" t="s">
        <v>561</v>
      </c>
      <c r="AJ61" s="12" t="s">
        <v>561</v>
      </c>
      <c r="AK61" s="12" t="s">
        <v>561</v>
      </c>
      <c r="AL61" s="12" t="s">
        <v>582</v>
      </c>
      <c r="AM61" s="12" t="s">
        <v>561</v>
      </c>
      <c r="AN61" s="12" t="s">
        <v>561</v>
      </c>
      <c r="AO61" s="12" t="s">
        <v>561</v>
      </c>
      <c r="AP61" s="12" t="s">
        <v>561</v>
      </c>
      <c r="AQ61" s="12" t="s">
        <v>562</v>
      </c>
      <c r="AR61" s="12" t="s">
        <v>576</v>
      </c>
      <c r="AS61" s="12" t="s">
        <v>590</v>
      </c>
      <c r="AT61" s="12" t="s">
        <v>575</v>
      </c>
      <c r="CC61" s="17" t="s">
        <v>547</v>
      </c>
      <c r="CD61" s="9">
        <f>+CD49</f>
        <v>6</v>
      </c>
      <c r="CE61" s="9">
        <f t="shared" ref="CE61:CI61" si="30">+CE49</f>
        <v>4</v>
      </c>
      <c r="CF61" s="9">
        <f t="shared" si="30"/>
        <v>0</v>
      </c>
      <c r="CG61" s="9">
        <f t="shared" si="30"/>
        <v>5</v>
      </c>
      <c r="CH61" s="9">
        <f t="shared" si="30"/>
        <v>0</v>
      </c>
      <c r="CI61" s="9">
        <f t="shared" si="30"/>
        <v>0</v>
      </c>
    </row>
    <row r="62" spans="1:97" x14ac:dyDescent="0.25">
      <c r="A62" t="s">
        <v>858</v>
      </c>
      <c r="B62" t="s">
        <v>861</v>
      </c>
      <c r="C62">
        <v>27</v>
      </c>
      <c r="D62" t="s">
        <v>856</v>
      </c>
      <c r="E62" s="2" t="str">
        <f t="shared" si="23"/>
        <v>X27</v>
      </c>
      <c r="F62" s="12" t="s">
        <v>548</v>
      </c>
      <c r="G62" s="12" t="s">
        <v>556</v>
      </c>
      <c r="H62" s="12" t="s">
        <v>550</v>
      </c>
      <c r="I62" s="12">
        <v>3</v>
      </c>
      <c r="J62" s="12" t="s">
        <v>561</v>
      </c>
      <c r="K62" s="12" t="s">
        <v>563</v>
      </c>
      <c r="L62" s="12" t="s">
        <v>565</v>
      </c>
      <c r="M62" s="12" t="s">
        <v>561</v>
      </c>
      <c r="N62" s="12" t="s">
        <v>568</v>
      </c>
      <c r="O62" s="12" t="s">
        <v>561</v>
      </c>
      <c r="P62" s="12" t="s">
        <v>567</v>
      </c>
      <c r="Q62" s="12" t="s">
        <v>565</v>
      </c>
      <c r="R62" s="12" t="s">
        <v>573</v>
      </c>
      <c r="S62" s="12" t="s">
        <v>576</v>
      </c>
      <c r="T62" s="12" t="s">
        <v>577</v>
      </c>
      <c r="U62" s="12" t="s">
        <v>562</v>
      </c>
      <c r="V62" s="12" t="s">
        <v>561</v>
      </c>
      <c r="W62" s="12" t="s">
        <v>561</v>
      </c>
      <c r="X62" s="12" t="s">
        <v>561</v>
      </c>
      <c r="Y62" s="12" t="s">
        <v>561</v>
      </c>
      <c r="Z62" s="12" t="s">
        <v>562</v>
      </c>
      <c r="AA62" s="12" t="s">
        <v>561</v>
      </c>
      <c r="AB62" s="12" t="s">
        <v>562</v>
      </c>
      <c r="AC62" s="12" t="s">
        <v>561</v>
      </c>
      <c r="AD62" s="12" t="s">
        <v>561</v>
      </c>
      <c r="AE62" s="12" t="s">
        <v>561</v>
      </c>
      <c r="AF62" s="12" t="s">
        <v>562</v>
      </c>
      <c r="AG62" s="12" t="s">
        <v>562</v>
      </c>
      <c r="AH62" s="12" t="s">
        <v>561</v>
      </c>
      <c r="AI62" s="12" t="s">
        <v>309</v>
      </c>
      <c r="AJ62" s="12" t="s">
        <v>561</v>
      </c>
      <c r="AK62" s="12" t="s">
        <v>581</v>
      </c>
      <c r="AL62" s="12" t="s">
        <v>561</v>
      </c>
      <c r="AM62" s="12" t="s">
        <v>561</v>
      </c>
      <c r="AN62" s="12" t="s">
        <v>561</v>
      </c>
      <c r="AO62" s="12" t="s">
        <v>561</v>
      </c>
      <c r="AP62" s="12" t="s">
        <v>561</v>
      </c>
      <c r="AQ62" s="12" t="s">
        <v>562</v>
      </c>
      <c r="AR62" s="12" t="s">
        <v>577</v>
      </c>
      <c r="AS62" s="12" t="s">
        <v>590</v>
      </c>
      <c r="AT62" s="12" t="s">
        <v>576</v>
      </c>
      <c r="CC62" s="17" t="s">
        <v>654</v>
      </c>
      <c r="CD62" s="17">
        <f>+CD56+CD59</f>
        <v>45</v>
      </c>
      <c r="CE62" s="17">
        <f t="shared" ref="CE62:CI62" si="31">+CE56+CE59</f>
        <v>21</v>
      </c>
      <c r="CF62" s="17">
        <f t="shared" si="31"/>
        <v>4</v>
      </c>
      <c r="CG62" s="17">
        <f t="shared" si="31"/>
        <v>12</v>
      </c>
      <c r="CH62" s="17">
        <f t="shared" si="31"/>
        <v>1</v>
      </c>
      <c r="CI62" s="17">
        <f t="shared" si="31"/>
        <v>4</v>
      </c>
    </row>
    <row r="63" spans="1:97" x14ac:dyDescent="0.25">
      <c r="A63" t="s">
        <v>858</v>
      </c>
      <c r="B63" t="s">
        <v>861</v>
      </c>
      <c r="C63">
        <v>28</v>
      </c>
      <c r="D63" t="s">
        <v>856</v>
      </c>
      <c r="E63" s="2" t="str">
        <f t="shared" si="23"/>
        <v>X28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BM63" s="8" t="s">
        <v>643</v>
      </c>
      <c r="BN63" s="8" t="s">
        <v>631</v>
      </c>
      <c r="BV63" s="8" t="s">
        <v>651</v>
      </c>
      <c r="BW63" s="8" t="s">
        <v>631</v>
      </c>
      <c r="CN63" s="8" t="s">
        <v>676</v>
      </c>
      <c r="CO63" s="8" t="s">
        <v>631</v>
      </c>
    </row>
    <row r="64" spans="1:97" x14ac:dyDescent="0.25">
      <c r="A64" t="s">
        <v>858</v>
      </c>
      <c r="B64" t="s">
        <v>861</v>
      </c>
      <c r="C64">
        <v>29</v>
      </c>
      <c r="D64" t="s">
        <v>856</v>
      </c>
      <c r="E64" s="2" t="str">
        <f t="shared" si="23"/>
        <v>X29</v>
      </c>
      <c r="F64" s="12" t="s">
        <v>548</v>
      </c>
      <c r="G64" s="12" t="s">
        <v>555</v>
      </c>
      <c r="H64" s="12" t="s">
        <v>550</v>
      </c>
      <c r="I64" s="12">
        <v>3</v>
      </c>
      <c r="J64" s="12" t="s">
        <v>562</v>
      </c>
      <c r="K64" s="12" t="s">
        <v>561</v>
      </c>
      <c r="L64" s="12">
        <v>1</v>
      </c>
      <c r="M64" s="12" t="s">
        <v>562</v>
      </c>
      <c r="N64" s="12" t="s">
        <v>566</v>
      </c>
      <c r="O64" s="12" t="s">
        <v>562</v>
      </c>
      <c r="P64" s="12" t="s">
        <v>568</v>
      </c>
      <c r="Q64" s="12" t="s">
        <v>565</v>
      </c>
      <c r="R64" s="12" t="s">
        <v>572</v>
      </c>
      <c r="S64" s="12" t="s">
        <v>576</v>
      </c>
      <c r="T64" s="12" t="s">
        <v>577</v>
      </c>
      <c r="U64" s="12" t="s">
        <v>561</v>
      </c>
      <c r="V64" s="12" t="s">
        <v>562</v>
      </c>
      <c r="W64" s="12" t="s">
        <v>562</v>
      </c>
      <c r="X64" s="12" t="s">
        <v>562</v>
      </c>
      <c r="Y64" s="12" t="s">
        <v>562</v>
      </c>
      <c r="Z64" s="12" t="s">
        <v>562</v>
      </c>
      <c r="AA64" s="12" t="s">
        <v>562</v>
      </c>
      <c r="AB64" s="12" t="s">
        <v>562</v>
      </c>
      <c r="AC64" s="12" t="s">
        <v>561</v>
      </c>
      <c r="AD64" s="12" t="s">
        <v>562</v>
      </c>
      <c r="AE64" s="12" t="s">
        <v>561</v>
      </c>
      <c r="AF64" s="12" t="s">
        <v>562</v>
      </c>
      <c r="AG64" s="12" t="s">
        <v>562</v>
      </c>
      <c r="AH64" s="12" t="s">
        <v>561</v>
      </c>
      <c r="AI64" s="12" t="s">
        <v>562</v>
      </c>
      <c r="AJ64" s="12" t="s">
        <v>561</v>
      </c>
      <c r="AK64" s="12" t="s">
        <v>561</v>
      </c>
      <c r="AL64" s="12" t="s">
        <v>561</v>
      </c>
      <c r="AM64" s="12" t="s">
        <v>561</v>
      </c>
      <c r="AN64" s="12" t="s">
        <v>561</v>
      </c>
      <c r="AO64" s="12" t="s">
        <v>585</v>
      </c>
      <c r="AP64" s="12" t="s">
        <v>562</v>
      </c>
      <c r="AQ64" s="12" t="s">
        <v>562</v>
      </c>
      <c r="AR64" s="12" t="s">
        <v>577</v>
      </c>
      <c r="AS64" s="12" t="s">
        <v>590</v>
      </c>
      <c r="AT64" s="12" t="s">
        <v>575</v>
      </c>
      <c r="BM64" s="8" t="s">
        <v>553</v>
      </c>
      <c r="BN64" t="s">
        <v>545</v>
      </c>
      <c r="BO64" t="s">
        <v>561</v>
      </c>
      <c r="BP64" t="s">
        <v>309</v>
      </c>
      <c r="BQ64" t="s">
        <v>562</v>
      </c>
      <c r="BR64" t="s">
        <v>336</v>
      </c>
      <c r="BV64" s="8" t="s">
        <v>553</v>
      </c>
      <c r="BW64" t="s">
        <v>545</v>
      </c>
      <c r="BX64" t="s">
        <v>561</v>
      </c>
      <c r="BY64" t="s">
        <v>309</v>
      </c>
      <c r="BZ64" t="s">
        <v>336</v>
      </c>
      <c r="CN64" s="8" t="s">
        <v>553</v>
      </c>
      <c r="CO64" t="s">
        <v>585</v>
      </c>
      <c r="CP64" t="s">
        <v>561</v>
      </c>
      <c r="CQ64" t="s">
        <v>309</v>
      </c>
      <c r="CR64" t="s">
        <v>562</v>
      </c>
      <c r="CS64" t="s">
        <v>336</v>
      </c>
    </row>
    <row r="65" spans="1:97" x14ac:dyDescent="0.25">
      <c r="A65" t="s">
        <v>858</v>
      </c>
      <c r="B65" t="s">
        <v>861</v>
      </c>
      <c r="C65">
        <v>30</v>
      </c>
      <c r="D65" t="s">
        <v>856</v>
      </c>
      <c r="E65" s="2" t="str">
        <f t="shared" si="23"/>
        <v>X30</v>
      </c>
      <c r="F65" s="12" t="s">
        <v>548</v>
      </c>
      <c r="G65" s="12" t="s">
        <v>555</v>
      </c>
      <c r="H65" s="12" t="s">
        <v>550</v>
      </c>
      <c r="I65" s="12">
        <v>3</v>
      </c>
      <c r="J65" s="12" t="s">
        <v>562</v>
      </c>
      <c r="K65" s="12" t="s">
        <v>561</v>
      </c>
      <c r="L65" s="12">
        <v>1</v>
      </c>
      <c r="M65" s="12" t="s">
        <v>562</v>
      </c>
      <c r="N65" s="12" t="s">
        <v>568</v>
      </c>
      <c r="O65" s="12" t="s">
        <v>562</v>
      </c>
      <c r="P65" s="12" t="s">
        <v>569</v>
      </c>
      <c r="Q65" s="12" t="s">
        <v>565</v>
      </c>
      <c r="R65" s="12" t="s">
        <v>573</v>
      </c>
      <c r="S65" s="12" t="s">
        <v>576</v>
      </c>
      <c r="T65" s="12" t="s">
        <v>575</v>
      </c>
      <c r="U65" s="12" t="s">
        <v>562</v>
      </c>
      <c r="V65" s="12" t="s">
        <v>561</v>
      </c>
      <c r="W65" s="12" t="s">
        <v>561</v>
      </c>
      <c r="X65" s="12" t="s">
        <v>561</v>
      </c>
      <c r="Y65" s="12" t="s">
        <v>561</v>
      </c>
      <c r="Z65" s="12" t="s">
        <v>561</v>
      </c>
      <c r="AA65" s="12" t="s">
        <v>562</v>
      </c>
      <c r="AB65" s="12" t="s">
        <v>561</v>
      </c>
      <c r="AC65" s="12" t="s">
        <v>562</v>
      </c>
      <c r="AD65" s="12" t="s">
        <v>561</v>
      </c>
      <c r="AE65" s="12" t="s">
        <v>561</v>
      </c>
      <c r="AF65" s="12" t="s">
        <v>561</v>
      </c>
      <c r="AG65" s="12" t="s">
        <v>561</v>
      </c>
      <c r="AH65" s="12" t="s">
        <v>561</v>
      </c>
      <c r="AI65" s="12" t="s">
        <v>561</v>
      </c>
      <c r="AJ65" s="12" t="s">
        <v>580</v>
      </c>
      <c r="AK65" s="12" t="s">
        <v>561</v>
      </c>
      <c r="AL65" s="12" t="s">
        <v>561</v>
      </c>
      <c r="AM65" s="12" t="s">
        <v>561</v>
      </c>
      <c r="AN65" s="12" t="s">
        <v>561</v>
      </c>
      <c r="AO65" s="12" t="s">
        <v>561</v>
      </c>
      <c r="AP65" s="12" t="s">
        <v>586</v>
      </c>
      <c r="AQ65" s="12" t="s">
        <v>586</v>
      </c>
      <c r="AR65" s="12" t="s">
        <v>960</v>
      </c>
      <c r="AS65" s="12" t="s">
        <v>588</v>
      </c>
      <c r="AT65" s="12" t="s">
        <v>575</v>
      </c>
      <c r="BM65" s="11" t="s">
        <v>548</v>
      </c>
      <c r="BN65" s="9">
        <v>1</v>
      </c>
      <c r="BO65" s="9">
        <v>34</v>
      </c>
      <c r="BP65" s="9">
        <v>6</v>
      </c>
      <c r="BQ65" s="9">
        <v>6</v>
      </c>
      <c r="BR65" s="9">
        <v>47</v>
      </c>
      <c r="BV65" s="11" t="s">
        <v>548</v>
      </c>
      <c r="BW65" s="9">
        <v>1</v>
      </c>
      <c r="BX65" s="9">
        <v>37</v>
      </c>
      <c r="BY65" s="9">
        <v>9</v>
      </c>
      <c r="BZ65" s="9">
        <v>47</v>
      </c>
      <c r="CN65" s="11" t="s">
        <v>548</v>
      </c>
      <c r="CO65" s="9">
        <v>3</v>
      </c>
      <c r="CP65" s="9">
        <v>43</v>
      </c>
      <c r="CQ65" s="9">
        <v>1</v>
      </c>
      <c r="CR65" s="9"/>
      <c r="CS65" s="9">
        <v>47</v>
      </c>
    </row>
    <row r="66" spans="1:97" x14ac:dyDescent="0.25">
      <c r="A66" t="s">
        <v>858</v>
      </c>
      <c r="B66" t="s">
        <v>861</v>
      </c>
      <c r="C66">
        <v>31</v>
      </c>
      <c r="D66" t="s">
        <v>856</v>
      </c>
      <c r="E66" s="2" t="str">
        <f t="shared" si="23"/>
        <v>X31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BM66" s="18" t="s">
        <v>550</v>
      </c>
      <c r="BN66" s="9">
        <v>1</v>
      </c>
      <c r="BO66" s="9">
        <v>21</v>
      </c>
      <c r="BP66" s="9">
        <v>2</v>
      </c>
      <c r="BQ66" s="9">
        <v>2</v>
      </c>
      <c r="BR66" s="9">
        <v>26</v>
      </c>
      <c r="BV66" s="18" t="s">
        <v>550</v>
      </c>
      <c r="BW66" s="9">
        <v>1</v>
      </c>
      <c r="BX66" s="9">
        <v>22</v>
      </c>
      <c r="BY66" s="9">
        <v>3</v>
      </c>
      <c r="BZ66" s="9">
        <v>26</v>
      </c>
      <c r="CN66" s="18" t="s">
        <v>550</v>
      </c>
      <c r="CO66" s="9">
        <v>1</v>
      </c>
      <c r="CP66" s="9">
        <v>25</v>
      </c>
      <c r="CQ66" s="9"/>
      <c r="CR66" s="9"/>
      <c r="CS66" s="9">
        <v>26</v>
      </c>
    </row>
    <row r="67" spans="1:97" x14ac:dyDescent="0.25">
      <c r="A67" t="s">
        <v>862</v>
      </c>
      <c r="B67" t="s">
        <v>859</v>
      </c>
      <c r="C67">
        <v>33</v>
      </c>
      <c r="D67" t="s">
        <v>855</v>
      </c>
      <c r="E67" s="2" t="str">
        <f t="shared" si="23"/>
        <v>Y33</v>
      </c>
      <c r="F67" s="12" t="s">
        <v>547</v>
      </c>
      <c r="G67" s="12" t="s">
        <v>556</v>
      </c>
      <c r="H67" s="12" t="s">
        <v>560</v>
      </c>
      <c r="I67" s="12">
        <v>4</v>
      </c>
      <c r="J67" s="12" t="s">
        <v>562</v>
      </c>
      <c r="K67" s="12" t="s">
        <v>561</v>
      </c>
      <c r="L67" s="12">
        <v>2</v>
      </c>
      <c r="M67" s="12" t="s">
        <v>562</v>
      </c>
      <c r="N67" s="12" t="s">
        <v>569</v>
      </c>
      <c r="O67" s="12" t="s">
        <v>562</v>
      </c>
      <c r="P67" s="12" t="s">
        <v>569</v>
      </c>
      <c r="Q67" s="12" t="s">
        <v>565</v>
      </c>
      <c r="R67" s="12" t="s">
        <v>573</v>
      </c>
      <c r="S67" s="12" t="s">
        <v>575</v>
      </c>
      <c r="T67" s="12" t="s">
        <v>576</v>
      </c>
      <c r="U67" s="12" t="s">
        <v>561</v>
      </c>
      <c r="V67" s="12" t="s">
        <v>561</v>
      </c>
      <c r="W67" s="12" t="s">
        <v>561</v>
      </c>
      <c r="X67" s="12" t="s">
        <v>561</v>
      </c>
      <c r="Y67" s="12" t="s">
        <v>562</v>
      </c>
      <c r="Z67" s="12" t="s">
        <v>561</v>
      </c>
      <c r="AA67" s="12" t="s">
        <v>561</v>
      </c>
      <c r="AB67" s="12" t="s">
        <v>561</v>
      </c>
      <c r="AC67" s="12" t="s">
        <v>561</v>
      </c>
      <c r="AD67" s="12" t="s">
        <v>561</v>
      </c>
      <c r="AE67" s="12" t="s">
        <v>561</v>
      </c>
      <c r="AF67" s="12" t="s">
        <v>562</v>
      </c>
      <c r="AG67" s="12" t="s">
        <v>562</v>
      </c>
      <c r="AH67" s="12" t="s">
        <v>561</v>
      </c>
      <c r="AI67" s="12" t="s">
        <v>561</v>
      </c>
      <c r="AJ67" s="12" t="s">
        <v>561</v>
      </c>
      <c r="AK67" s="12" t="s">
        <v>581</v>
      </c>
      <c r="AL67" s="12" t="s">
        <v>561</v>
      </c>
      <c r="AM67" s="12" t="s">
        <v>561</v>
      </c>
      <c r="AN67" s="12" t="s">
        <v>561</v>
      </c>
      <c r="AO67" s="12" t="s">
        <v>561</v>
      </c>
      <c r="AP67" s="12" t="s">
        <v>562</v>
      </c>
      <c r="AQ67" s="12" t="s">
        <v>562</v>
      </c>
      <c r="AR67" s="12" t="s">
        <v>576</v>
      </c>
      <c r="AS67" s="12" t="s">
        <v>590</v>
      </c>
      <c r="AT67" s="12" t="s">
        <v>575</v>
      </c>
      <c r="BM67" s="18" t="s">
        <v>560</v>
      </c>
      <c r="BN67" s="9"/>
      <c r="BO67" s="9">
        <v>13</v>
      </c>
      <c r="BP67" s="9">
        <v>4</v>
      </c>
      <c r="BQ67" s="9">
        <v>4</v>
      </c>
      <c r="BR67" s="9">
        <v>21</v>
      </c>
      <c r="BV67" s="18" t="s">
        <v>560</v>
      </c>
      <c r="BW67" s="9"/>
      <c r="BX67" s="9">
        <v>15</v>
      </c>
      <c r="BY67" s="9">
        <v>6</v>
      </c>
      <c r="BZ67" s="9">
        <v>21</v>
      </c>
      <c r="CN67" s="18" t="s">
        <v>560</v>
      </c>
      <c r="CO67" s="9">
        <v>2</v>
      </c>
      <c r="CP67" s="9">
        <v>18</v>
      </c>
      <c r="CQ67" s="9">
        <v>1</v>
      </c>
      <c r="CR67" s="9"/>
      <c r="CS67" s="9">
        <v>21</v>
      </c>
    </row>
    <row r="68" spans="1:97" x14ac:dyDescent="0.25">
      <c r="A68" t="s">
        <v>862</v>
      </c>
      <c r="B68" t="s">
        <v>859</v>
      </c>
      <c r="C68">
        <v>34</v>
      </c>
      <c r="D68" t="s">
        <v>855</v>
      </c>
      <c r="E68" s="2" t="str">
        <f t="shared" si="23"/>
        <v>Y34</v>
      </c>
      <c r="F68" s="12" t="s">
        <v>547</v>
      </c>
      <c r="G68" s="12" t="s">
        <v>556</v>
      </c>
      <c r="H68" s="12" t="s">
        <v>560</v>
      </c>
      <c r="I68" s="12">
        <v>4</v>
      </c>
      <c r="J68" s="12" t="s">
        <v>562</v>
      </c>
      <c r="K68" s="12" t="s">
        <v>561</v>
      </c>
      <c r="L68" s="12">
        <v>1</v>
      </c>
      <c r="M68" s="12" t="s">
        <v>562</v>
      </c>
      <c r="N68" s="12" t="s">
        <v>566</v>
      </c>
      <c r="O68" s="12" t="s">
        <v>562</v>
      </c>
      <c r="P68" s="12" t="s">
        <v>567</v>
      </c>
      <c r="Q68" s="12" t="s">
        <v>562</v>
      </c>
      <c r="R68" s="12" t="s">
        <v>573</v>
      </c>
      <c r="S68" s="12" t="s">
        <v>575</v>
      </c>
      <c r="T68" s="12" t="s">
        <v>575</v>
      </c>
      <c r="U68" s="12" t="s">
        <v>561</v>
      </c>
      <c r="V68" s="12" t="s">
        <v>561</v>
      </c>
      <c r="W68" s="12" t="s">
        <v>561</v>
      </c>
      <c r="X68" s="12" t="s">
        <v>561</v>
      </c>
      <c r="Y68" s="12" t="s">
        <v>561</v>
      </c>
      <c r="Z68" s="12" t="s">
        <v>561</v>
      </c>
      <c r="AA68" s="12" t="s">
        <v>561</v>
      </c>
      <c r="AB68" s="12" t="s">
        <v>561</v>
      </c>
      <c r="AC68" s="12" t="s">
        <v>561</v>
      </c>
      <c r="AD68" s="12" t="s">
        <v>309</v>
      </c>
      <c r="AE68" s="12" t="s">
        <v>309</v>
      </c>
      <c r="AF68" s="12" t="s">
        <v>309</v>
      </c>
      <c r="AG68" s="12" t="s">
        <v>309</v>
      </c>
      <c r="AH68" s="12" t="s">
        <v>309</v>
      </c>
      <c r="AI68" s="12" t="s">
        <v>309</v>
      </c>
      <c r="AJ68" s="12" t="s">
        <v>580</v>
      </c>
      <c r="AK68" s="12" t="s">
        <v>561</v>
      </c>
      <c r="AL68" s="12" t="s">
        <v>561</v>
      </c>
      <c r="AM68" s="12" t="s">
        <v>561</v>
      </c>
      <c r="AN68" s="12" t="s">
        <v>561</v>
      </c>
      <c r="AO68" s="12" t="s">
        <v>561</v>
      </c>
      <c r="AP68" s="12" t="s">
        <v>586</v>
      </c>
      <c r="AQ68" s="12" t="s">
        <v>586</v>
      </c>
      <c r="AR68" s="12" t="s">
        <v>960</v>
      </c>
      <c r="AS68" s="12" t="s">
        <v>589</v>
      </c>
      <c r="AT68" s="12" t="s">
        <v>575</v>
      </c>
      <c r="BM68" s="11" t="s">
        <v>547</v>
      </c>
      <c r="BN68" s="9"/>
      <c r="BO68" s="9">
        <v>29</v>
      </c>
      <c r="BP68" s="9">
        <v>5</v>
      </c>
      <c r="BQ68" s="9">
        <v>6</v>
      </c>
      <c r="BR68" s="9">
        <v>40</v>
      </c>
      <c r="BV68" s="11" t="s">
        <v>547</v>
      </c>
      <c r="BW68" s="9"/>
      <c r="BX68" s="9">
        <v>34</v>
      </c>
      <c r="BY68" s="9">
        <v>6</v>
      </c>
      <c r="BZ68" s="9">
        <v>40</v>
      </c>
      <c r="CN68" s="11" t="s">
        <v>547</v>
      </c>
      <c r="CO68" s="9">
        <v>1</v>
      </c>
      <c r="CP68" s="9">
        <v>35</v>
      </c>
      <c r="CQ68" s="9">
        <v>3</v>
      </c>
      <c r="CR68" s="9">
        <v>1</v>
      </c>
      <c r="CS68" s="9">
        <v>40</v>
      </c>
    </row>
    <row r="69" spans="1:97" x14ac:dyDescent="0.25">
      <c r="A69" t="s">
        <v>862</v>
      </c>
      <c r="B69" t="s">
        <v>859</v>
      </c>
      <c r="C69">
        <v>35</v>
      </c>
      <c r="D69" t="s">
        <v>855</v>
      </c>
      <c r="E69" s="2" t="str">
        <f t="shared" si="23"/>
        <v>Y35</v>
      </c>
      <c r="F69" s="12" t="s">
        <v>547</v>
      </c>
      <c r="G69" s="12" t="s">
        <v>556</v>
      </c>
      <c r="H69" s="12" t="s">
        <v>560</v>
      </c>
      <c r="I69" s="12">
        <v>4</v>
      </c>
      <c r="J69" s="12" t="s">
        <v>562</v>
      </c>
      <c r="K69" s="12" t="s">
        <v>561</v>
      </c>
      <c r="L69" s="12">
        <v>1</v>
      </c>
      <c r="M69" s="12" t="s">
        <v>562</v>
      </c>
      <c r="N69" s="12" t="s">
        <v>570</v>
      </c>
      <c r="O69" s="12" t="s">
        <v>562</v>
      </c>
      <c r="P69" s="12" t="s">
        <v>570</v>
      </c>
      <c r="Q69" s="12" t="s">
        <v>565</v>
      </c>
      <c r="R69" s="12" t="s">
        <v>573</v>
      </c>
      <c r="S69" s="12" t="s">
        <v>575</v>
      </c>
      <c r="T69" s="12" t="s">
        <v>576</v>
      </c>
      <c r="U69" s="12" t="s">
        <v>561</v>
      </c>
      <c r="V69" s="12" t="s">
        <v>562</v>
      </c>
      <c r="W69" s="12" t="s">
        <v>561</v>
      </c>
      <c r="X69" s="12" t="s">
        <v>561</v>
      </c>
      <c r="Y69" s="12" t="s">
        <v>562</v>
      </c>
      <c r="Z69" s="12" t="s">
        <v>561</v>
      </c>
      <c r="AA69" s="12" t="s">
        <v>561</v>
      </c>
      <c r="AB69" s="12" t="s">
        <v>561</v>
      </c>
      <c r="AC69" s="12" t="s">
        <v>561</v>
      </c>
      <c r="AD69" s="12" t="s">
        <v>561</v>
      </c>
      <c r="AE69" s="12" t="s">
        <v>561</v>
      </c>
      <c r="AF69" s="12" t="s">
        <v>562</v>
      </c>
      <c r="AG69" s="12" t="s">
        <v>561</v>
      </c>
      <c r="AH69" s="12" t="s">
        <v>561</v>
      </c>
      <c r="AI69" s="12" t="s">
        <v>561</v>
      </c>
      <c r="AJ69" s="12" t="s">
        <v>561</v>
      </c>
      <c r="AK69" s="12" t="s">
        <v>561</v>
      </c>
      <c r="AL69" s="12" t="s">
        <v>561</v>
      </c>
      <c r="AM69" s="12" t="s">
        <v>583</v>
      </c>
      <c r="AN69" s="12" t="s">
        <v>561</v>
      </c>
      <c r="AO69" s="12" t="s">
        <v>561</v>
      </c>
      <c r="AP69" s="12" t="s">
        <v>562</v>
      </c>
      <c r="AQ69" s="12" t="s">
        <v>561</v>
      </c>
      <c r="AR69" s="12" t="s">
        <v>850</v>
      </c>
      <c r="AS69" s="12" t="s">
        <v>590</v>
      </c>
      <c r="AT69" s="12" t="s">
        <v>575</v>
      </c>
      <c r="BM69" s="18" t="s">
        <v>550</v>
      </c>
      <c r="BN69" s="9"/>
      <c r="BO69" s="9">
        <v>15</v>
      </c>
      <c r="BP69" s="9">
        <v>4</v>
      </c>
      <c r="BQ69" s="9">
        <v>4</v>
      </c>
      <c r="BR69" s="9">
        <v>23</v>
      </c>
      <c r="BV69" s="18" t="s">
        <v>550</v>
      </c>
      <c r="BW69" s="9"/>
      <c r="BX69" s="9">
        <v>19</v>
      </c>
      <c r="BY69" s="9">
        <v>4</v>
      </c>
      <c r="BZ69" s="9">
        <v>23</v>
      </c>
      <c r="CN69" s="18" t="s">
        <v>550</v>
      </c>
      <c r="CO69" s="9">
        <v>1</v>
      </c>
      <c r="CP69" s="9">
        <v>20</v>
      </c>
      <c r="CQ69" s="9">
        <v>2</v>
      </c>
      <c r="CR69" s="9"/>
      <c r="CS69" s="9">
        <v>23</v>
      </c>
    </row>
    <row r="70" spans="1:97" x14ac:dyDescent="0.25">
      <c r="A70" t="s">
        <v>862</v>
      </c>
      <c r="B70" t="s">
        <v>859</v>
      </c>
      <c r="C70">
        <v>36</v>
      </c>
      <c r="D70" t="s">
        <v>855</v>
      </c>
      <c r="E70" s="2" t="str">
        <f t="shared" si="23"/>
        <v>Y36</v>
      </c>
      <c r="F70" s="12" t="s">
        <v>547</v>
      </c>
      <c r="G70" s="12" t="s">
        <v>557</v>
      </c>
      <c r="H70" s="12" t="s">
        <v>560</v>
      </c>
      <c r="I70" s="12">
        <v>4</v>
      </c>
      <c r="J70" s="12" t="s">
        <v>561</v>
      </c>
      <c r="K70" s="12" t="s">
        <v>563</v>
      </c>
      <c r="L70" s="12" t="s">
        <v>561</v>
      </c>
      <c r="M70" s="12" t="s">
        <v>562</v>
      </c>
      <c r="N70" s="12" t="s">
        <v>571</v>
      </c>
      <c r="O70" s="12" t="s">
        <v>561</v>
      </c>
      <c r="P70" s="12" t="s">
        <v>570</v>
      </c>
      <c r="Q70" s="12" t="s">
        <v>565</v>
      </c>
      <c r="R70" s="12" t="s">
        <v>573</v>
      </c>
      <c r="S70" s="12" t="s">
        <v>575</v>
      </c>
      <c r="T70" s="12" t="s">
        <v>577</v>
      </c>
      <c r="U70" s="12" t="s">
        <v>561</v>
      </c>
      <c r="V70" s="12" t="s">
        <v>562</v>
      </c>
      <c r="W70" s="12" t="s">
        <v>561</v>
      </c>
      <c r="X70" s="12" t="s">
        <v>561</v>
      </c>
      <c r="Y70" s="12" t="s">
        <v>562</v>
      </c>
      <c r="Z70" s="12" t="s">
        <v>561</v>
      </c>
      <c r="AA70" s="12" t="s">
        <v>562</v>
      </c>
      <c r="AB70" s="12" t="s">
        <v>561</v>
      </c>
      <c r="AC70" s="12" t="s">
        <v>561</v>
      </c>
      <c r="AD70" s="12" t="s">
        <v>561</v>
      </c>
      <c r="AE70" s="12" t="s">
        <v>561</v>
      </c>
      <c r="AF70" s="12" t="s">
        <v>562</v>
      </c>
      <c r="AG70" s="12" t="s">
        <v>561</v>
      </c>
      <c r="AH70" s="12" t="s">
        <v>562</v>
      </c>
      <c r="AI70" s="12" t="s">
        <v>561</v>
      </c>
      <c r="AJ70" s="12" t="s">
        <v>561</v>
      </c>
      <c r="AK70" s="12" t="s">
        <v>561</v>
      </c>
      <c r="AL70" s="12" t="s">
        <v>561</v>
      </c>
      <c r="AM70" s="12" t="s">
        <v>583</v>
      </c>
      <c r="AN70" s="12" t="s">
        <v>561</v>
      </c>
      <c r="AO70" s="12" t="s">
        <v>561</v>
      </c>
      <c r="AP70" s="12" t="s">
        <v>562</v>
      </c>
      <c r="AQ70" s="12" t="s">
        <v>562</v>
      </c>
      <c r="AR70" s="12" t="s">
        <v>577</v>
      </c>
      <c r="AS70" s="12" t="s">
        <v>588</v>
      </c>
      <c r="AT70" s="12" t="s">
        <v>576</v>
      </c>
      <c r="BM70" s="18" t="s">
        <v>560</v>
      </c>
      <c r="BN70" s="9"/>
      <c r="BO70" s="9">
        <v>14</v>
      </c>
      <c r="BP70" s="9">
        <v>1</v>
      </c>
      <c r="BQ70" s="9">
        <v>2</v>
      </c>
      <c r="BR70" s="9">
        <v>17</v>
      </c>
      <c r="BV70" s="18" t="s">
        <v>560</v>
      </c>
      <c r="BW70" s="9"/>
      <c r="BX70" s="9">
        <v>15</v>
      </c>
      <c r="BY70" s="9">
        <v>2</v>
      </c>
      <c r="BZ70" s="9">
        <v>17</v>
      </c>
      <c r="CN70" s="18" t="s">
        <v>560</v>
      </c>
      <c r="CO70" s="9"/>
      <c r="CP70" s="9">
        <v>15</v>
      </c>
      <c r="CQ70" s="9">
        <v>1</v>
      </c>
      <c r="CR70" s="9">
        <v>1</v>
      </c>
      <c r="CS70" s="9">
        <v>17</v>
      </c>
    </row>
    <row r="71" spans="1:97" x14ac:dyDescent="0.25">
      <c r="A71" t="s">
        <v>862</v>
      </c>
      <c r="B71" t="s">
        <v>859</v>
      </c>
      <c r="C71">
        <v>37</v>
      </c>
      <c r="D71" t="s">
        <v>855</v>
      </c>
      <c r="E71" s="2" t="str">
        <f t="shared" si="23"/>
        <v>Y37</v>
      </c>
      <c r="F71" s="12" t="s">
        <v>547</v>
      </c>
      <c r="G71" s="12" t="s">
        <v>556</v>
      </c>
      <c r="H71" s="12" t="s">
        <v>560</v>
      </c>
      <c r="I71" s="12">
        <v>4</v>
      </c>
      <c r="J71" s="12" t="s">
        <v>562</v>
      </c>
      <c r="K71" s="12" t="s">
        <v>561</v>
      </c>
      <c r="L71" s="12">
        <v>1</v>
      </c>
      <c r="M71" s="12" t="s">
        <v>562</v>
      </c>
      <c r="N71" s="12" t="s">
        <v>569</v>
      </c>
      <c r="O71" s="12" t="s">
        <v>562</v>
      </c>
      <c r="P71" s="12" t="s">
        <v>569</v>
      </c>
      <c r="Q71" s="12" t="s">
        <v>565</v>
      </c>
      <c r="R71" s="12" t="s">
        <v>573</v>
      </c>
      <c r="S71" s="12" t="s">
        <v>575</v>
      </c>
      <c r="T71" s="12" t="s">
        <v>576</v>
      </c>
      <c r="U71" s="12" t="s">
        <v>561</v>
      </c>
      <c r="V71" s="12" t="s">
        <v>562</v>
      </c>
      <c r="W71" s="12" t="s">
        <v>561</v>
      </c>
      <c r="X71" s="12" t="s">
        <v>561</v>
      </c>
      <c r="Y71" s="12" t="s">
        <v>562</v>
      </c>
      <c r="Z71" s="12" t="s">
        <v>562</v>
      </c>
      <c r="AA71" s="12" t="s">
        <v>561</v>
      </c>
      <c r="AB71" s="12" t="s">
        <v>561</v>
      </c>
      <c r="AC71" s="12" t="s">
        <v>561</v>
      </c>
      <c r="AD71" s="12" t="s">
        <v>561</v>
      </c>
      <c r="AE71" s="12" t="s">
        <v>561</v>
      </c>
      <c r="AF71" s="12" t="s">
        <v>562</v>
      </c>
      <c r="AG71" s="12" t="s">
        <v>561</v>
      </c>
      <c r="AH71" s="12" t="s">
        <v>561</v>
      </c>
      <c r="AI71" s="12" t="s">
        <v>562</v>
      </c>
      <c r="AJ71" s="12" t="s">
        <v>561</v>
      </c>
      <c r="AK71" s="12" t="s">
        <v>581</v>
      </c>
      <c r="AL71" s="12" t="s">
        <v>561</v>
      </c>
      <c r="AM71" s="12" t="s">
        <v>561</v>
      </c>
      <c r="AN71" s="12" t="s">
        <v>561</v>
      </c>
      <c r="AO71" s="12" t="s">
        <v>561</v>
      </c>
      <c r="AP71" s="12" t="s">
        <v>562</v>
      </c>
      <c r="AQ71" s="12" t="s">
        <v>562</v>
      </c>
      <c r="AR71" s="12" t="s">
        <v>577</v>
      </c>
      <c r="AS71" s="12" t="s">
        <v>590</v>
      </c>
      <c r="AT71" s="12" t="s">
        <v>575</v>
      </c>
      <c r="BM71" s="11" t="s">
        <v>336</v>
      </c>
      <c r="BN71" s="9">
        <v>1</v>
      </c>
      <c r="BO71" s="9">
        <v>63</v>
      </c>
      <c r="BP71" s="9">
        <v>11</v>
      </c>
      <c r="BQ71" s="9">
        <v>12</v>
      </c>
      <c r="BR71" s="9">
        <v>87</v>
      </c>
      <c r="BV71" s="11" t="s">
        <v>336</v>
      </c>
      <c r="BW71" s="9">
        <v>1</v>
      </c>
      <c r="BX71" s="9">
        <v>71</v>
      </c>
      <c r="BY71" s="9">
        <v>15</v>
      </c>
      <c r="BZ71" s="9">
        <v>87</v>
      </c>
      <c r="CN71" s="11" t="s">
        <v>336</v>
      </c>
      <c r="CO71" s="9">
        <v>4</v>
      </c>
      <c r="CP71" s="9">
        <v>78</v>
      </c>
      <c r="CQ71" s="9">
        <v>4</v>
      </c>
      <c r="CR71" s="9">
        <v>1</v>
      </c>
      <c r="CS71" s="9">
        <v>87</v>
      </c>
    </row>
    <row r="72" spans="1:97" x14ac:dyDescent="0.25">
      <c r="A72" t="s">
        <v>862</v>
      </c>
      <c r="B72" t="s">
        <v>859</v>
      </c>
      <c r="C72">
        <v>38</v>
      </c>
      <c r="D72" t="s">
        <v>855</v>
      </c>
      <c r="E72" s="2" t="str">
        <f t="shared" si="23"/>
        <v>Y38</v>
      </c>
      <c r="F72" s="12" t="s">
        <v>547</v>
      </c>
      <c r="G72" s="12" t="s">
        <v>556</v>
      </c>
      <c r="H72" s="12" t="s">
        <v>560</v>
      </c>
      <c r="I72" s="12">
        <v>4</v>
      </c>
      <c r="J72" s="12" t="s">
        <v>562</v>
      </c>
      <c r="K72" s="12" t="s">
        <v>561</v>
      </c>
      <c r="L72" s="12">
        <v>2</v>
      </c>
      <c r="M72" s="12" t="s">
        <v>562</v>
      </c>
      <c r="N72" s="12" t="s">
        <v>570</v>
      </c>
      <c r="O72" s="12" t="s">
        <v>562</v>
      </c>
      <c r="P72" s="12" t="s">
        <v>570</v>
      </c>
      <c r="Q72" s="12" t="s">
        <v>565</v>
      </c>
      <c r="R72" s="12" t="s">
        <v>573</v>
      </c>
      <c r="S72" s="12" t="s">
        <v>575</v>
      </c>
      <c r="T72" s="12" t="s">
        <v>575</v>
      </c>
      <c r="U72" s="12" t="s">
        <v>562</v>
      </c>
      <c r="V72" s="12" t="s">
        <v>561</v>
      </c>
      <c r="W72" s="12" t="s">
        <v>561</v>
      </c>
      <c r="X72" s="12" t="s">
        <v>561</v>
      </c>
      <c r="Y72" s="12" t="s">
        <v>561</v>
      </c>
      <c r="Z72" s="12" t="s">
        <v>561</v>
      </c>
      <c r="AA72" s="12" t="s">
        <v>561</v>
      </c>
      <c r="AB72" s="12" t="s">
        <v>561</v>
      </c>
      <c r="AC72" s="12" t="s">
        <v>562</v>
      </c>
      <c r="AD72" s="12" t="s">
        <v>561</v>
      </c>
      <c r="AE72" s="12" t="s">
        <v>561</v>
      </c>
      <c r="AF72" s="12" t="s">
        <v>561</v>
      </c>
      <c r="AG72" s="12" t="s">
        <v>561</v>
      </c>
      <c r="AH72" s="12" t="s">
        <v>561</v>
      </c>
      <c r="AI72" s="12" t="s">
        <v>561</v>
      </c>
      <c r="AJ72" s="12" t="s">
        <v>580</v>
      </c>
      <c r="AK72" s="12" t="s">
        <v>561</v>
      </c>
      <c r="AL72" s="12" t="s">
        <v>561</v>
      </c>
      <c r="AM72" s="12" t="s">
        <v>561</v>
      </c>
      <c r="AN72" s="12" t="s">
        <v>561</v>
      </c>
      <c r="AO72" s="12" t="s">
        <v>561</v>
      </c>
      <c r="AP72" s="12" t="s">
        <v>586</v>
      </c>
      <c r="AQ72" s="12" t="s">
        <v>586</v>
      </c>
      <c r="AR72" s="12" t="s">
        <v>960</v>
      </c>
      <c r="AS72" s="12" t="s">
        <v>590</v>
      </c>
      <c r="AT72" s="12" t="s">
        <v>575</v>
      </c>
    </row>
    <row r="73" spans="1:97" x14ac:dyDescent="0.25">
      <c r="A73" t="s">
        <v>862</v>
      </c>
      <c r="B73" t="s">
        <v>859</v>
      </c>
      <c r="C73">
        <v>39</v>
      </c>
      <c r="D73" t="s">
        <v>855</v>
      </c>
      <c r="E73" s="2" t="str">
        <f t="shared" si="23"/>
        <v>Y39</v>
      </c>
      <c r="F73" s="12" t="s">
        <v>547</v>
      </c>
      <c r="G73" s="12" t="s">
        <v>556</v>
      </c>
      <c r="H73" s="12" t="s">
        <v>560</v>
      </c>
      <c r="I73" s="12">
        <v>4</v>
      </c>
      <c r="J73" s="12" t="s">
        <v>562</v>
      </c>
      <c r="K73" s="12" t="s">
        <v>561</v>
      </c>
      <c r="L73" s="12">
        <v>1</v>
      </c>
      <c r="M73" s="12" t="s">
        <v>562</v>
      </c>
      <c r="N73" s="12" t="s">
        <v>566</v>
      </c>
      <c r="O73" s="12" t="s">
        <v>562</v>
      </c>
      <c r="P73" s="12" t="s">
        <v>567</v>
      </c>
      <c r="Q73" s="12" t="s">
        <v>565</v>
      </c>
      <c r="R73" s="12" t="s">
        <v>573</v>
      </c>
      <c r="S73" s="12" t="s">
        <v>576</v>
      </c>
      <c r="T73" s="12" t="s">
        <v>850</v>
      </c>
      <c r="U73" s="12" t="s">
        <v>561</v>
      </c>
      <c r="V73" s="12" t="s">
        <v>562</v>
      </c>
      <c r="W73" s="12" t="s">
        <v>561</v>
      </c>
      <c r="X73" s="12" t="s">
        <v>562</v>
      </c>
      <c r="Y73" s="12" t="s">
        <v>562</v>
      </c>
      <c r="Z73" s="12" t="s">
        <v>561</v>
      </c>
      <c r="AA73" s="12" t="s">
        <v>562</v>
      </c>
      <c r="AB73" s="12" t="s">
        <v>561</v>
      </c>
      <c r="AC73" s="12" t="s">
        <v>561</v>
      </c>
      <c r="AD73" s="12" t="s">
        <v>561</v>
      </c>
      <c r="AE73" s="12" t="s">
        <v>561</v>
      </c>
      <c r="AF73" s="12" t="s">
        <v>562</v>
      </c>
      <c r="AG73" s="12" t="s">
        <v>561</v>
      </c>
      <c r="AH73" s="12" t="s">
        <v>561</v>
      </c>
      <c r="AI73" s="12" t="s">
        <v>561</v>
      </c>
      <c r="AJ73" s="12" t="s">
        <v>561</v>
      </c>
      <c r="AK73" s="12" t="s">
        <v>581</v>
      </c>
      <c r="AL73" s="12" t="s">
        <v>561</v>
      </c>
      <c r="AM73" s="12" t="s">
        <v>561</v>
      </c>
      <c r="AN73" s="12" t="s">
        <v>561</v>
      </c>
      <c r="AO73" s="12" t="s">
        <v>561</v>
      </c>
      <c r="AP73" s="12" t="s">
        <v>562</v>
      </c>
      <c r="AQ73" s="12" t="s">
        <v>562</v>
      </c>
      <c r="AR73" s="12" t="s">
        <v>576</v>
      </c>
      <c r="AS73" s="12" t="s">
        <v>590</v>
      </c>
      <c r="AT73" s="12" t="s">
        <v>575</v>
      </c>
    </row>
    <row r="74" spans="1:97" x14ac:dyDescent="0.25">
      <c r="A74" t="s">
        <v>862</v>
      </c>
      <c r="B74" t="s">
        <v>859</v>
      </c>
      <c r="C74">
        <v>40</v>
      </c>
      <c r="D74" t="s">
        <v>855</v>
      </c>
      <c r="E74" s="2" t="str">
        <f t="shared" si="23"/>
        <v>Y40</v>
      </c>
      <c r="F74" s="12" t="s">
        <v>547</v>
      </c>
      <c r="G74" s="12" t="s">
        <v>556</v>
      </c>
      <c r="H74" s="12" t="s">
        <v>560</v>
      </c>
      <c r="I74" s="12">
        <v>4</v>
      </c>
      <c r="J74" s="12" t="s">
        <v>562</v>
      </c>
      <c r="K74" s="12" t="s">
        <v>561</v>
      </c>
      <c r="L74" s="12">
        <v>1</v>
      </c>
      <c r="M74" s="12" t="s">
        <v>562</v>
      </c>
      <c r="N74" s="12" t="s">
        <v>567</v>
      </c>
      <c r="O74" s="12" t="s">
        <v>562</v>
      </c>
      <c r="P74" s="12" t="s">
        <v>570</v>
      </c>
      <c r="Q74" s="12" t="s">
        <v>565</v>
      </c>
      <c r="R74" s="12" t="s">
        <v>572</v>
      </c>
      <c r="S74" s="12" t="s">
        <v>575</v>
      </c>
      <c r="T74" s="12" t="s">
        <v>575</v>
      </c>
      <c r="U74" s="12" t="s">
        <v>561</v>
      </c>
      <c r="V74" s="12" t="s">
        <v>561</v>
      </c>
      <c r="W74" s="12" t="s">
        <v>561</v>
      </c>
      <c r="X74" s="12" t="s">
        <v>561</v>
      </c>
      <c r="Y74" s="12" t="s">
        <v>561</v>
      </c>
      <c r="Z74" s="12" t="s">
        <v>561</v>
      </c>
      <c r="AA74" s="12" t="s">
        <v>561</v>
      </c>
      <c r="AB74" s="12" t="s">
        <v>561</v>
      </c>
      <c r="AC74" s="12" t="s">
        <v>561</v>
      </c>
      <c r="AD74" s="12" t="s">
        <v>561</v>
      </c>
      <c r="AE74" s="12" t="s">
        <v>561</v>
      </c>
      <c r="AF74" s="12" t="s">
        <v>561</v>
      </c>
      <c r="AG74" s="12" t="s">
        <v>561</v>
      </c>
      <c r="AH74" s="12" t="s">
        <v>561</v>
      </c>
      <c r="AI74" s="12" t="s">
        <v>561</v>
      </c>
      <c r="AJ74" s="15" t="s">
        <v>309</v>
      </c>
      <c r="AK74" s="15" t="s">
        <v>309</v>
      </c>
      <c r="AL74" s="15" t="s">
        <v>309</v>
      </c>
      <c r="AM74" s="15" t="s">
        <v>309</v>
      </c>
      <c r="AN74" s="15" t="s">
        <v>309</v>
      </c>
      <c r="AO74" s="15" t="s">
        <v>309</v>
      </c>
      <c r="AP74" s="12" t="s">
        <v>586</v>
      </c>
      <c r="AQ74" s="12" t="s">
        <v>586</v>
      </c>
      <c r="AR74" s="12" t="s">
        <v>960</v>
      </c>
      <c r="AS74" s="12" t="s">
        <v>590</v>
      </c>
      <c r="AT74" s="12" t="s">
        <v>575</v>
      </c>
      <c r="BM74" s="8" t="s">
        <v>644</v>
      </c>
      <c r="BN74" s="8" t="s">
        <v>631</v>
      </c>
      <c r="BV74" s="8" t="s">
        <v>652</v>
      </c>
      <c r="BW74" s="8" t="s">
        <v>631</v>
      </c>
    </row>
    <row r="75" spans="1:97" x14ac:dyDescent="0.25">
      <c r="A75" t="s">
        <v>862</v>
      </c>
      <c r="B75" t="s">
        <v>859</v>
      </c>
      <c r="C75">
        <v>41</v>
      </c>
      <c r="D75" t="s">
        <v>855</v>
      </c>
      <c r="E75" s="2" t="str">
        <f t="shared" si="23"/>
        <v>Y41</v>
      </c>
      <c r="F75" s="72" t="s">
        <v>547</v>
      </c>
      <c r="G75" s="72" t="s">
        <v>556</v>
      </c>
      <c r="H75" s="72" t="s">
        <v>560</v>
      </c>
      <c r="I75" s="12">
        <v>4</v>
      </c>
      <c r="J75" s="72" t="s">
        <v>562</v>
      </c>
      <c r="K75" s="72" t="s">
        <v>561</v>
      </c>
      <c r="L75" s="72">
        <v>1</v>
      </c>
      <c r="M75" s="72" t="s">
        <v>562</v>
      </c>
      <c r="N75" s="72" t="s">
        <v>309</v>
      </c>
      <c r="O75" s="72" t="s">
        <v>562</v>
      </c>
      <c r="P75" s="72" t="s">
        <v>309</v>
      </c>
      <c r="Q75" s="72" t="s">
        <v>565</v>
      </c>
      <c r="R75" s="72" t="s">
        <v>573</v>
      </c>
      <c r="S75" s="72" t="s">
        <v>575</v>
      </c>
      <c r="T75" s="72" t="s">
        <v>575</v>
      </c>
      <c r="U75" s="72" t="s">
        <v>309</v>
      </c>
      <c r="V75" s="72" t="s">
        <v>309</v>
      </c>
      <c r="W75" s="72" t="s">
        <v>309</v>
      </c>
      <c r="X75" s="72" t="s">
        <v>309</v>
      </c>
      <c r="Y75" s="72" t="s">
        <v>309</v>
      </c>
      <c r="Z75" s="72" t="s">
        <v>309</v>
      </c>
      <c r="AA75" s="72" t="s">
        <v>309</v>
      </c>
      <c r="AB75" s="72" t="s">
        <v>309</v>
      </c>
      <c r="AC75" s="72" t="s">
        <v>309</v>
      </c>
      <c r="AD75" s="72" t="s">
        <v>309</v>
      </c>
      <c r="AE75" s="72" t="s">
        <v>309</v>
      </c>
      <c r="AF75" s="72" t="s">
        <v>309</v>
      </c>
      <c r="AG75" s="72" t="s">
        <v>309</v>
      </c>
      <c r="AH75" s="72" t="s">
        <v>309</v>
      </c>
      <c r="AI75" s="72" t="s">
        <v>309</v>
      </c>
      <c r="AJ75" s="72" t="s">
        <v>580</v>
      </c>
      <c r="AK75" s="72" t="s">
        <v>561</v>
      </c>
      <c r="AL75" s="72" t="s">
        <v>561</v>
      </c>
      <c r="AM75" s="72" t="s">
        <v>561</v>
      </c>
      <c r="AN75" s="72" t="s">
        <v>561</v>
      </c>
      <c r="AO75" s="72" t="s">
        <v>561</v>
      </c>
      <c r="AP75" s="72" t="s">
        <v>586</v>
      </c>
      <c r="AQ75" s="72" t="s">
        <v>586</v>
      </c>
      <c r="AR75" s="72" t="s">
        <v>960</v>
      </c>
      <c r="AS75" s="72" t="s">
        <v>590</v>
      </c>
      <c r="AT75" s="72" t="s">
        <v>575</v>
      </c>
      <c r="BM75" s="8" t="s">
        <v>553</v>
      </c>
      <c r="BN75" t="s">
        <v>545</v>
      </c>
      <c r="BO75" t="s">
        <v>561</v>
      </c>
      <c r="BP75" t="s">
        <v>309</v>
      </c>
      <c r="BQ75" t="s">
        <v>562</v>
      </c>
      <c r="BR75" t="s">
        <v>336</v>
      </c>
      <c r="BV75" s="8" t="s">
        <v>553</v>
      </c>
      <c r="BW75" t="s">
        <v>545</v>
      </c>
      <c r="BX75" t="s">
        <v>561</v>
      </c>
      <c r="BY75" t="s">
        <v>309</v>
      </c>
      <c r="BZ75" t="s">
        <v>562</v>
      </c>
      <c r="CA75" t="s">
        <v>336</v>
      </c>
    </row>
    <row r="76" spans="1:97" x14ac:dyDescent="0.25">
      <c r="A76" t="s">
        <v>862</v>
      </c>
      <c r="B76" t="s">
        <v>859</v>
      </c>
      <c r="C76">
        <v>42</v>
      </c>
      <c r="D76" t="s">
        <v>855</v>
      </c>
      <c r="E76" s="2" t="str">
        <f t="shared" si="23"/>
        <v>Y42</v>
      </c>
      <c r="F76" s="12" t="s">
        <v>547</v>
      </c>
      <c r="G76" s="12" t="s">
        <v>556</v>
      </c>
      <c r="H76" s="12" t="s">
        <v>560</v>
      </c>
      <c r="I76" s="12">
        <v>4</v>
      </c>
      <c r="J76" s="12" t="s">
        <v>562</v>
      </c>
      <c r="K76" s="12" t="s">
        <v>561</v>
      </c>
      <c r="L76" s="12">
        <v>1</v>
      </c>
      <c r="M76" s="12" t="s">
        <v>562</v>
      </c>
      <c r="N76" s="12" t="s">
        <v>570</v>
      </c>
      <c r="O76" s="12" t="s">
        <v>562</v>
      </c>
      <c r="P76" s="12" t="s">
        <v>569</v>
      </c>
      <c r="Q76" s="12" t="s">
        <v>565</v>
      </c>
      <c r="R76" s="12" t="s">
        <v>573</v>
      </c>
      <c r="S76" s="12" t="s">
        <v>575</v>
      </c>
      <c r="T76" s="12" t="s">
        <v>575</v>
      </c>
      <c r="U76" s="12" t="s">
        <v>562</v>
      </c>
      <c r="V76" s="12" t="s">
        <v>561</v>
      </c>
      <c r="W76" s="12" t="s">
        <v>561</v>
      </c>
      <c r="X76" s="12" t="s">
        <v>561</v>
      </c>
      <c r="Y76" s="12" t="s">
        <v>561</v>
      </c>
      <c r="Z76" s="12" t="s">
        <v>561</v>
      </c>
      <c r="AA76" s="12" t="s">
        <v>561</v>
      </c>
      <c r="AB76" s="12" t="s">
        <v>561</v>
      </c>
      <c r="AC76" s="12" t="s">
        <v>562</v>
      </c>
      <c r="AD76" s="12" t="s">
        <v>561</v>
      </c>
      <c r="AE76" s="12" t="s">
        <v>561</v>
      </c>
      <c r="AF76" s="12" t="s">
        <v>561</v>
      </c>
      <c r="AG76" s="12" t="s">
        <v>561</v>
      </c>
      <c r="AH76" s="12" t="s">
        <v>561</v>
      </c>
      <c r="AI76" s="12" t="s">
        <v>561</v>
      </c>
      <c r="AJ76" s="12" t="s">
        <v>580</v>
      </c>
      <c r="AK76" s="12" t="s">
        <v>561</v>
      </c>
      <c r="AL76" s="12" t="s">
        <v>561</v>
      </c>
      <c r="AM76" s="12" t="s">
        <v>561</v>
      </c>
      <c r="AN76" s="12" t="s">
        <v>561</v>
      </c>
      <c r="AO76" s="12" t="s">
        <v>561</v>
      </c>
      <c r="AP76" s="12" t="s">
        <v>586</v>
      </c>
      <c r="AQ76" s="12" t="s">
        <v>586</v>
      </c>
      <c r="AR76" s="12" t="s">
        <v>576</v>
      </c>
      <c r="AS76" s="12" t="s">
        <v>590</v>
      </c>
      <c r="AT76" s="12" t="s">
        <v>575</v>
      </c>
      <c r="BM76" s="11" t="s">
        <v>548</v>
      </c>
      <c r="BN76" s="9">
        <v>1</v>
      </c>
      <c r="BO76" s="9">
        <v>27</v>
      </c>
      <c r="BP76" s="9">
        <v>6</v>
      </c>
      <c r="BQ76" s="9">
        <v>13</v>
      </c>
      <c r="BR76" s="9">
        <v>47</v>
      </c>
      <c r="BV76" s="11" t="s">
        <v>548</v>
      </c>
      <c r="BW76" s="9">
        <v>2</v>
      </c>
      <c r="BX76" s="9">
        <v>33</v>
      </c>
      <c r="BY76" s="9">
        <v>10</v>
      </c>
      <c r="BZ76" s="9">
        <v>2</v>
      </c>
      <c r="CA76" s="9">
        <v>47</v>
      </c>
    </row>
    <row r="77" spans="1:97" x14ac:dyDescent="0.25">
      <c r="A77" t="s">
        <v>862</v>
      </c>
      <c r="B77" t="s">
        <v>859</v>
      </c>
      <c r="C77">
        <v>32</v>
      </c>
      <c r="D77" t="s">
        <v>856</v>
      </c>
      <c r="E77" s="2" t="str">
        <f t="shared" si="23"/>
        <v>X32</v>
      </c>
      <c r="F77" s="12" t="s">
        <v>548</v>
      </c>
      <c r="G77" s="12" t="s">
        <v>556</v>
      </c>
      <c r="H77" s="12" t="s">
        <v>560</v>
      </c>
      <c r="I77" s="12">
        <v>4</v>
      </c>
      <c r="J77" s="12" t="s">
        <v>562</v>
      </c>
      <c r="K77" s="12" t="s">
        <v>561</v>
      </c>
      <c r="L77" s="12" t="s">
        <v>565</v>
      </c>
      <c r="M77" s="12" t="s">
        <v>562</v>
      </c>
      <c r="N77" s="12" t="s">
        <v>570</v>
      </c>
      <c r="O77" s="12" t="s">
        <v>562</v>
      </c>
      <c r="P77" s="12" t="s">
        <v>570</v>
      </c>
      <c r="Q77" s="12" t="s">
        <v>565</v>
      </c>
      <c r="R77" s="12" t="s">
        <v>573</v>
      </c>
      <c r="S77" s="12" t="s">
        <v>575</v>
      </c>
      <c r="T77" s="12" t="s">
        <v>575</v>
      </c>
      <c r="U77" s="12" t="s">
        <v>561</v>
      </c>
      <c r="V77" s="12" t="s">
        <v>561</v>
      </c>
      <c r="W77" s="12" t="s">
        <v>561</v>
      </c>
      <c r="X77" s="12" t="s">
        <v>561</v>
      </c>
      <c r="Y77" s="12" t="s">
        <v>562</v>
      </c>
      <c r="Z77" s="12" t="s">
        <v>561</v>
      </c>
      <c r="AA77" s="12" t="s">
        <v>561</v>
      </c>
      <c r="AB77" s="12" t="s">
        <v>561</v>
      </c>
      <c r="AC77" s="12" t="s">
        <v>561</v>
      </c>
      <c r="AD77" s="12" t="s">
        <v>561</v>
      </c>
      <c r="AE77" s="12" t="s">
        <v>561</v>
      </c>
      <c r="AF77" s="12" t="s">
        <v>561</v>
      </c>
      <c r="AG77" s="12" t="s">
        <v>561</v>
      </c>
      <c r="AH77" s="12" t="s">
        <v>561</v>
      </c>
      <c r="AI77" s="12" t="s">
        <v>561</v>
      </c>
      <c r="AJ77" s="12" t="s">
        <v>580</v>
      </c>
      <c r="AK77" s="12" t="s">
        <v>561</v>
      </c>
      <c r="AL77" s="12" t="s">
        <v>561</v>
      </c>
      <c r="AM77" s="12" t="s">
        <v>561</v>
      </c>
      <c r="AN77" s="12" t="s">
        <v>561</v>
      </c>
      <c r="AO77" s="12" t="s">
        <v>561</v>
      </c>
      <c r="AP77" s="12" t="s">
        <v>586</v>
      </c>
      <c r="AQ77" s="12" t="s">
        <v>586</v>
      </c>
      <c r="AR77" s="12" t="s">
        <v>960</v>
      </c>
      <c r="AS77" s="12" t="s">
        <v>590</v>
      </c>
      <c r="AT77" s="12" t="s">
        <v>575</v>
      </c>
      <c r="BM77" s="18" t="s">
        <v>550</v>
      </c>
      <c r="BN77" s="9">
        <v>1</v>
      </c>
      <c r="BO77" s="9">
        <v>14</v>
      </c>
      <c r="BP77" s="9">
        <v>2</v>
      </c>
      <c r="BQ77" s="9">
        <v>9</v>
      </c>
      <c r="BR77" s="9">
        <v>26</v>
      </c>
      <c r="BV77" s="18" t="s">
        <v>550</v>
      </c>
      <c r="BW77" s="9">
        <v>2</v>
      </c>
      <c r="BX77" s="9">
        <v>19</v>
      </c>
      <c r="BY77" s="9">
        <v>4</v>
      </c>
      <c r="BZ77" s="9">
        <v>1</v>
      </c>
      <c r="CA77" s="9">
        <v>26</v>
      </c>
    </row>
    <row r="78" spans="1:97" x14ac:dyDescent="0.25">
      <c r="A78" t="s">
        <v>862</v>
      </c>
      <c r="B78" t="s">
        <v>859</v>
      </c>
      <c r="C78">
        <v>33</v>
      </c>
      <c r="D78" t="s">
        <v>856</v>
      </c>
      <c r="E78" s="2" t="str">
        <f t="shared" si="23"/>
        <v>X33</v>
      </c>
      <c r="F78" s="12" t="s">
        <v>548</v>
      </c>
      <c r="G78" s="12" t="s">
        <v>556</v>
      </c>
      <c r="H78" s="12" t="s">
        <v>560</v>
      </c>
      <c r="I78" s="12">
        <v>4</v>
      </c>
      <c r="J78" s="12" t="s">
        <v>562</v>
      </c>
      <c r="K78" s="12" t="s">
        <v>561</v>
      </c>
      <c r="L78" s="12" t="s">
        <v>561</v>
      </c>
      <c r="M78" s="12" t="s">
        <v>562</v>
      </c>
      <c r="N78" s="12" t="s">
        <v>569</v>
      </c>
      <c r="O78" s="12" t="s">
        <v>561</v>
      </c>
      <c r="P78" s="12" t="s">
        <v>569</v>
      </c>
      <c r="Q78" s="12" t="s">
        <v>565</v>
      </c>
      <c r="R78" s="12" t="s">
        <v>573</v>
      </c>
      <c r="S78" s="12" t="s">
        <v>575</v>
      </c>
      <c r="T78" s="12" t="s">
        <v>576</v>
      </c>
      <c r="U78" s="12" t="s">
        <v>562</v>
      </c>
      <c r="V78" s="12" t="s">
        <v>561</v>
      </c>
      <c r="W78" s="12" t="s">
        <v>561</v>
      </c>
      <c r="X78" s="12" t="s">
        <v>561</v>
      </c>
      <c r="Y78" s="12" t="s">
        <v>562</v>
      </c>
      <c r="Z78" s="12" t="s">
        <v>561</v>
      </c>
      <c r="AA78" s="12" t="s">
        <v>562</v>
      </c>
      <c r="AB78" s="12" t="s">
        <v>561</v>
      </c>
      <c r="AC78" s="12" t="s">
        <v>561</v>
      </c>
      <c r="AD78" s="12" t="s">
        <v>561</v>
      </c>
      <c r="AE78" s="12" t="s">
        <v>561</v>
      </c>
      <c r="AF78" s="12" t="s">
        <v>562</v>
      </c>
      <c r="AG78" s="12" t="s">
        <v>561</v>
      </c>
      <c r="AH78" s="12" t="s">
        <v>561</v>
      </c>
      <c r="AI78" s="12" t="s">
        <v>561</v>
      </c>
      <c r="AJ78" s="12" t="s">
        <v>561</v>
      </c>
      <c r="AK78" s="12" t="s">
        <v>561</v>
      </c>
      <c r="AL78" s="12" t="s">
        <v>561</v>
      </c>
      <c r="AM78" s="12" t="s">
        <v>561</v>
      </c>
      <c r="AN78" s="12" t="s">
        <v>561</v>
      </c>
      <c r="AO78" s="12" t="s">
        <v>585</v>
      </c>
      <c r="AP78" s="12" t="s">
        <v>561</v>
      </c>
      <c r="AQ78" s="12" t="s">
        <v>562</v>
      </c>
      <c r="AR78" s="12" t="s">
        <v>576</v>
      </c>
      <c r="AS78" s="12" t="s">
        <v>590</v>
      </c>
      <c r="AT78" s="12" t="s">
        <v>575</v>
      </c>
      <c r="BM78" s="18" t="s">
        <v>560</v>
      </c>
      <c r="BN78" s="9"/>
      <c r="BO78" s="9">
        <v>13</v>
      </c>
      <c r="BP78" s="9">
        <v>4</v>
      </c>
      <c r="BQ78" s="9">
        <v>4</v>
      </c>
      <c r="BR78" s="9">
        <v>21</v>
      </c>
      <c r="BV78" s="18" t="s">
        <v>560</v>
      </c>
      <c r="BW78" s="9"/>
      <c r="BX78" s="9">
        <v>14</v>
      </c>
      <c r="BY78" s="9">
        <v>6</v>
      </c>
      <c r="BZ78" s="9">
        <v>1</v>
      </c>
      <c r="CA78" s="9">
        <v>21</v>
      </c>
    </row>
    <row r="79" spans="1:97" x14ac:dyDescent="0.25">
      <c r="A79" t="s">
        <v>862</v>
      </c>
      <c r="B79" t="s">
        <v>859</v>
      </c>
      <c r="C79">
        <v>34</v>
      </c>
      <c r="D79" t="s">
        <v>856</v>
      </c>
      <c r="E79" s="2" t="str">
        <f t="shared" si="23"/>
        <v>X34</v>
      </c>
      <c r="F79" s="12" t="s">
        <v>548</v>
      </c>
      <c r="G79" s="12" t="s">
        <v>556</v>
      </c>
      <c r="H79" s="12" t="s">
        <v>560</v>
      </c>
      <c r="I79" s="12">
        <v>4</v>
      </c>
      <c r="J79" s="12" t="s">
        <v>562</v>
      </c>
      <c r="K79" s="12" t="s">
        <v>561</v>
      </c>
      <c r="L79" s="12" t="s">
        <v>565</v>
      </c>
      <c r="M79" s="12" t="s">
        <v>562</v>
      </c>
      <c r="N79" s="12" t="s">
        <v>567</v>
      </c>
      <c r="O79" s="12" t="s">
        <v>561</v>
      </c>
      <c r="P79" s="12" t="s">
        <v>569</v>
      </c>
      <c r="Q79" s="12" t="s">
        <v>565</v>
      </c>
      <c r="R79" s="12" t="s">
        <v>573</v>
      </c>
      <c r="S79" s="12" t="s">
        <v>576</v>
      </c>
      <c r="T79" s="12" t="s">
        <v>575</v>
      </c>
      <c r="U79" s="12" t="s">
        <v>561</v>
      </c>
      <c r="V79" s="12" t="s">
        <v>561</v>
      </c>
      <c r="W79" s="12" t="s">
        <v>561</v>
      </c>
      <c r="X79" s="12" t="s">
        <v>561</v>
      </c>
      <c r="Y79" s="12" t="s">
        <v>561</v>
      </c>
      <c r="Z79" s="12" t="s">
        <v>561</v>
      </c>
      <c r="AA79" s="12" t="s">
        <v>561</v>
      </c>
      <c r="AB79" s="12" t="s">
        <v>561</v>
      </c>
      <c r="AC79" s="12" t="s">
        <v>562</v>
      </c>
      <c r="AD79" s="12" t="s">
        <v>561</v>
      </c>
      <c r="AE79" s="12" t="s">
        <v>561</v>
      </c>
      <c r="AF79" s="12" t="s">
        <v>561</v>
      </c>
      <c r="AG79" s="12" t="s">
        <v>561</v>
      </c>
      <c r="AH79" s="12" t="s">
        <v>561</v>
      </c>
      <c r="AI79" s="12" t="s">
        <v>561</v>
      </c>
      <c r="AJ79" s="12" t="s">
        <v>580</v>
      </c>
      <c r="AK79" s="12" t="s">
        <v>561</v>
      </c>
      <c r="AL79" s="12" t="s">
        <v>561</v>
      </c>
      <c r="AM79" s="12" t="s">
        <v>561</v>
      </c>
      <c r="AN79" s="12" t="s">
        <v>561</v>
      </c>
      <c r="AO79" s="12" t="s">
        <v>561</v>
      </c>
      <c r="AP79" s="12" t="s">
        <v>561</v>
      </c>
      <c r="AQ79" s="12" t="s">
        <v>561</v>
      </c>
      <c r="AR79" s="12" t="s">
        <v>960</v>
      </c>
      <c r="AS79" s="12" t="s">
        <v>589</v>
      </c>
      <c r="AT79" s="12" t="s">
        <v>575</v>
      </c>
      <c r="BM79" s="11" t="s">
        <v>547</v>
      </c>
      <c r="BN79" s="9"/>
      <c r="BO79" s="9">
        <v>29</v>
      </c>
      <c r="BP79" s="9">
        <v>5</v>
      </c>
      <c r="BQ79" s="9">
        <v>6</v>
      </c>
      <c r="BR79" s="9">
        <v>40</v>
      </c>
      <c r="BV79" s="11" t="s">
        <v>547</v>
      </c>
      <c r="BW79" s="9"/>
      <c r="BX79" s="9">
        <v>30</v>
      </c>
      <c r="BY79" s="9">
        <v>6</v>
      </c>
      <c r="BZ79" s="9">
        <v>4</v>
      </c>
      <c r="CA79" s="9">
        <v>40</v>
      </c>
    </row>
    <row r="80" spans="1:97" x14ac:dyDescent="0.25">
      <c r="A80" t="s">
        <v>862</v>
      </c>
      <c r="B80" t="s">
        <v>859</v>
      </c>
      <c r="C80">
        <v>35</v>
      </c>
      <c r="D80" t="s">
        <v>856</v>
      </c>
      <c r="E80" s="2" t="str">
        <f t="shared" ref="E80:E108" si="32">+CONCATENATE(D80,C80)</f>
        <v>X35</v>
      </c>
      <c r="F80" s="12" t="s">
        <v>548</v>
      </c>
      <c r="G80" s="12" t="s">
        <v>557</v>
      </c>
      <c r="H80" s="12" t="s">
        <v>560</v>
      </c>
      <c r="I80" s="12">
        <v>4</v>
      </c>
      <c r="J80" s="12" t="s">
        <v>561</v>
      </c>
      <c r="K80" s="12" t="s">
        <v>563</v>
      </c>
      <c r="L80" s="12">
        <v>2</v>
      </c>
      <c r="M80" s="12" t="s">
        <v>561</v>
      </c>
      <c r="N80" s="12" t="s">
        <v>309</v>
      </c>
      <c r="O80" s="12" t="s">
        <v>561</v>
      </c>
      <c r="P80" s="12" t="s">
        <v>566</v>
      </c>
      <c r="Q80" s="12" t="s">
        <v>565</v>
      </c>
      <c r="R80" s="12" t="s">
        <v>573</v>
      </c>
      <c r="S80" s="12" t="s">
        <v>576</v>
      </c>
      <c r="T80" s="12" t="s">
        <v>576</v>
      </c>
      <c r="U80" s="12" t="s">
        <v>562</v>
      </c>
      <c r="V80" s="12" t="s">
        <v>561</v>
      </c>
      <c r="W80" s="12" t="s">
        <v>561</v>
      </c>
      <c r="X80" s="12" t="s">
        <v>561</v>
      </c>
      <c r="Y80" s="12" t="s">
        <v>309</v>
      </c>
      <c r="Z80" s="12" t="s">
        <v>562</v>
      </c>
      <c r="AA80" s="12" t="s">
        <v>561</v>
      </c>
      <c r="AB80" s="12" t="s">
        <v>561</v>
      </c>
      <c r="AC80" s="12" t="s">
        <v>561</v>
      </c>
      <c r="AD80" s="12" t="s">
        <v>562</v>
      </c>
      <c r="AE80" s="12" t="s">
        <v>561</v>
      </c>
      <c r="AF80" s="12" t="s">
        <v>562</v>
      </c>
      <c r="AG80" s="12" t="s">
        <v>561</v>
      </c>
      <c r="AH80" s="12" t="s">
        <v>561</v>
      </c>
      <c r="AI80" s="12" t="s">
        <v>561</v>
      </c>
      <c r="AJ80" s="12" t="s">
        <v>561</v>
      </c>
      <c r="AK80" s="12" t="s">
        <v>561</v>
      </c>
      <c r="AL80" s="12" t="s">
        <v>561</v>
      </c>
      <c r="AM80" s="12" t="s">
        <v>583</v>
      </c>
      <c r="AN80" s="12" t="s">
        <v>561</v>
      </c>
      <c r="AO80" s="12" t="s">
        <v>561</v>
      </c>
      <c r="AP80" s="12" t="s">
        <v>561</v>
      </c>
      <c r="AQ80" s="12" t="s">
        <v>561</v>
      </c>
      <c r="AR80" s="12" t="s">
        <v>576</v>
      </c>
      <c r="AS80" s="12" t="s">
        <v>590</v>
      </c>
      <c r="AT80" s="12" t="s">
        <v>575</v>
      </c>
      <c r="BM80" s="18" t="s">
        <v>550</v>
      </c>
      <c r="BN80" s="9"/>
      <c r="BO80" s="9">
        <v>16</v>
      </c>
      <c r="BP80" s="9">
        <v>4</v>
      </c>
      <c r="BQ80" s="9">
        <v>3</v>
      </c>
      <c r="BR80" s="9">
        <v>23</v>
      </c>
      <c r="BV80" s="18" t="s">
        <v>550</v>
      </c>
      <c r="BW80" s="9"/>
      <c r="BX80" s="9">
        <v>17</v>
      </c>
      <c r="BY80" s="9">
        <v>4</v>
      </c>
      <c r="BZ80" s="9">
        <v>2</v>
      </c>
      <c r="CA80" s="9">
        <v>23</v>
      </c>
    </row>
    <row r="81" spans="1:79" x14ac:dyDescent="0.25">
      <c r="A81" t="s">
        <v>862</v>
      </c>
      <c r="B81" t="s">
        <v>859</v>
      </c>
      <c r="C81">
        <v>36</v>
      </c>
      <c r="D81" t="s">
        <v>856</v>
      </c>
      <c r="E81" s="2" t="str">
        <f t="shared" si="32"/>
        <v>X36</v>
      </c>
      <c r="F81" s="12" t="s">
        <v>548</v>
      </c>
      <c r="G81" s="12" t="s">
        <v>556</v>
      </c>
      <c r="H81" s="12" t="s">
        <v>560</v>
      </c>
      <c r="I81" s="12">
        <v>4</v>
      </c>
      <c r="J81" s="12" t="s">
        <v>562</v>
      </c>
      <c r="K81" s="12" t="s">
        <v>561</v>
      </c>
      <c r="L81" s="12" t="s">
        <v>561</v>
      </c>
      <c r="M81" s="12" t="s">
        <v>562</v>
      </c>
      <c r="N81" s="12" t="s">
        <v>567</v>
      </c>
      <c r="O81" s="12" t="s">
        <v>562</v>
      </c>
      <c r="P81" s="12" t="s">
        <v>569</v>
      </c>
      <c r="Q81" s="12" t="s">
        <v>565</v>
      </c>
      <c r="R81" s="12" t="s">
        <v>573</v>
      </c>
      <c r="S81" s="12" t="s">
        <v>575</v>
      </c>
      <c r="T81" s="12" t="s">
        <v>545</v>
      </c>
      <c r="U81" s="12" t="s">
        <v>309</v>
      </c>
      <c r="V81" s="12" t="s">
        <v>309</v>
      </c>
      <c r="W81" s="12" t="s">
        <v>562</v>
      </c>
      <c r="X81" s="12" t="s">
        <v>309</v>
      </c>
      <c r="Y81" s="12" t="s">
        <v>562</v>
      </c>
      <c r="Z81" s="12" t="s">
        <v>309</v>
      </c>
      <c r="AA81" s="12" t="s">
        <v>309</v>
      </c>
      <c r="AB81" s="12" t="s">
        <v>309</v>
      </c>
      <c r="AC81" s="12" t="s">
        <v>309</v>
      </c>
      <c r="AD81" s="12" t="s">
        <v>562</v>
      </c>
      <c r="AE81" s="12" t="s">
        <v>309</v>
      </c>
      <c r="AF81" s="12" t="s">
        <v>562</v>
      </c>
      <c r="AG81" s="12" t="s">
        <v>309</v>
      </c>
      <c r="AH81" s="12" t="s">
        <v>309</v>
      </c>
      <c r="AI81" s="12" t="s">
        <v>309</v>
      </c>
      <c r="AJ81" s="12" t="s">
        <v>561</v>
      </c>
      <c r="AK81" s="12" t="s">
        <v>581</v>
      </c>
      <c r="AL81" s="12" t="s">
        <v>561</v>
      </c>
      <c r="AM81" s="12" t="s">
        <v>561</v>
      </c>
      <c r="AN81" s="12" t="s">
        <v>561</v>
      </c>
      <c r="AO81" s="12" t="s">
        <v>561</v>
      </c>
      <c r="AP81" s="12" t="s">
        <v>562</v>
      </c>
      <c r="AQ81" s="12" t="s">
        <v>562</v>
      </c>
      <c r="AR81" s="12" t="s">
        <v>577</v>
      </c>
      <c r="AS81" s="12" t="s">
        <v>590</v>
      </c>
      <c r="AT81" s="12" t="s">
        <v>575</v>
      </c>
      <c r="BM81" s="18" t="s">
        <v>560</v>
      </c>
      <c r="BN81" s="9"/>
      <c r="BO81" s="9">
        <v>13</v>
      </c>
      <c r="BP81" s="9">
        <v>1</v>
      </c>
      <c r="BQ81" s="9">
        <v>3</v>
      </c>
      <c r="BR81" s="9">
        <v>17</v>
      </c>
      <c r="BV81" s="18" t="s">
        <v>560</v>
      </c>
      <c r="BW81" s="9"/>
      <c r="BX81" s="9">
        <v>13</v>
      </c>
      <c r="BY81" s="9">
        <v>2</v>
      </c>
      <c r="BZ81" s="9">
        <v>2</v>
      </c>
      <c r="CA81" s="9">
        <v>17</v>
      </c>
    </row>
    <row r="82" spans="1:79" x14ac:dyDescent="0.25">
      <c r="A82" t="s">
        <v>862</v>
      </c>
      <c r="B82" t="s">
        <v>859</v>
      </c>
      <c r="C82">
        <v>37</v>
      </c>
      <c r="D82" t="s">
        <v>856</v>
      </c>
      <c r="E82" s="2" t="str">
        <f t="shared" si="32"/>
        <v>X37</v>
      </c>
      <c r="F82" s="12" t="s">
        <v>548</v>
      </c>
      <c r="G82" s="12" t="s">
        <v>556</v>
      </c>
      <c r="H82" s="12" t="s">
        <v>560</v>
      </c>
      <c r="I82" s="12">
        <v>4</v>
      </c>
      <c r="J82" s="12" t="s">
        <v>562</v>
      </c>
      <c r="K82" s="12" t="s">
        <v>561</v>
      </c>
      <c r="L82" s="12">
        <v>1</v>
      </c>
      <c r="M82" s="12" t="s">
        <v>562</v>
      </c>
      <c r="N82" s="12" t="s">
        <v>570</v>
      </c>
      <c r="O82" s="12" t="s">
        <v>562</v>
      </c>
      <c r="P82" s="12" t="s">
        <v>569</v>
      </c>
      <c r="Q82" s="12" t="s">
        <v>565</v>
      </c>
      <c r="R82" s="12" t="s">
        <v>573</v>
      </c>
      <c r="S82" s="12" t="s">
        <v>575</v>
      </c>
      <c r="T82" s="12" t="s">
        <v>575</v>
      </c>
      <c r="U82" s="12" t="s">
        <v>561</v>
      </c>
      <c r="V82" s="12" t="s">
        <v>561</v>
      </c>
      <c r="W82" s="12" t="s">
        <v>561</v>
      </c>
      <c r="X82" s="12" t="s">
        <v>561</v>
      </c>
      <c r="Y82" s="12" t="s">
        <v>561</v>
      </c>
      <c r="Z82" s="12" t="s">
        <v>561</v>
      </c>
      <c r="AA82" s="12" t="s">
        <v>561</v>
      </c>
      <c r="AB82" s="12" t="s">
        <v>561</v>
      </c>
      <c r="AC82" s="12" t="s">
        <v>561</v>
      </c>
      <c r="AD82" s="12" t="s">
        <v>561</v>
      </c>
      <c r="AE82" s="12" t="s">
        <v>561</v>
      </c>
      <c r="AF82" s="12" t="s">
        <v>561</v>
      </c>
      <c r="AG82" s="12" t="s">
        <v>561</v>
      </c>
      <c r="AH82" s="12" t="s">
        <v>561</v>
      </c>
      <c r="AI82" s="12" t="s">
        <v>561</v>
      </c>
      <c r="AJ82" s="12" t="s">
        <v>580</v>
      </c>
      <c r="AK82" s="12" t="s">
        <v>561</v>
      </c>
      <c r="AL82" s="12" t="s">
        <v>561</v>
      </c>
      <c r="AM82" s="12" t="s">
        <v>561</v>
      </c>
      <c r="AN82" s="12" t="s">
        <v>561</v>
      </c>
      <c r="AO82" s="12" t="s">
        <v>561</v>
      </c>
      <c r="AP82" s="12" t="s">
        <v>586</v>
      </c>
      <c r="AQ82" s="12" t="s">
        <v>586</v>
      </c>
      <c r="AR82" s="12" t="s">
        <v>960</v>
      </c>
      <c r="AS82" s="12" t="s">
        <v>590</v>
      </c>
      <c r="AT82" s="12" t="s">
        <v>575</v>
      </c>
      <c r="BM82" s="11" t="s">
        <v>336</v>
      </c>
      <c r="BN82" s="9">
        <v>1</v>
      </c>
      <c r="BO82" s="9">
        <v>56</v>
      </c>
      <c r="BP82" s="9">
        <v>11</v>
      </c>
      <c r="BQ82" s="9">
        <v>19</v>
      </c>
      <c r="BR82" s="9">
        <v>87</v>
      </c>
      <c r="BV82" s="11" t="s">
        <v>336</v>
      </c>
      <c r="BW82" s="9">
        <v>2</v>
      </c>
      <c r="BX82" s="9">
        <v>63</v>
      </c>
      <c r="BY82" s="9">
        <v>16</v>
      </c>
      <c r="BZ82" s="9">
        <v>6</v>
      </c>
      <c r="CA82" s="9">
        <v>87</v>
      </c>
    </row>
    <row r="83" spans="1:79" x14ac:dyDescent="0.25">
      <c r="A83" t="s">
        <v>862</v>
      </c>
      <c r="B83" t="s">
        <v>859</v>
      </c>
      <c r="C83">
        <v>38</v>
      </c>
      <c r="D83" t="s">
        <v>856</v>
      </c>
      <c r="E83" s="2" t="str">
        <f t="shared" si="32"/>
        <v>X38</v>
      </c>
      <c r="F83" s="12" t="s">
        <v>548</v>
      </c>
      <c r="G83" s="12" t="s">
        <v>556</v>
      </c>
      <c r="H83" s="12" t="s">
        <v>560</v>
      </c>
      <c r="I83" s="12">
        <v>4</v>
      </c>
      <c r="J83" s="12" t="s">
        <v>562</v>
      </c>
      <c r="K83" s="12" t="s">
        <v>561</v>
      </c>
      <c r="L83" s="12">
        <v>1</v>
      </c>
      <c r="M83" s="12" t="s">
        <v>562</v>
      </c>
      <c r="N83" s="12" t="s">
        <v>309</v>
      </c>
      <c r="O83" s="12" t="s">
        <v>561</v>
      </c>
      <c r="P83" s="12" t="s">
        <v>569</v>
      </c>
      <c r="Q83" s="16">
        <v>2</v>
      </c>
      <c r="R83" s="12" t="s">
        <v>573</v>
      </c>
      <c r="S83" s="12" t="s">
        <v>576</v>
      </c>
      <c r="T83" s="12" t="s">
        <v>576</v>
      </c>
      <c r="U83" s="12" t="s">
        <v>309</v>
      </c>
      <c r="V83" s="12" t="s">
        <v>309</v>
      </c>
      <c r="W83" s="12" t="s">
        <v>309</v>
      </c>
      <c r="X83" s="12" t="s">
        <v>309</v>
      </c>
      <c r="Y83" s="12" t="s">
        <v>309</v>
      </c>
      <c r="Z83" s="12" t="s">
        <v>309</v>
      </c>
      <c r="AA83" s="12" t="s">
        <v>562</v>
      </c>
      <c r="AB83" s="12" t="s">
        <v>309</v>
      </c>
      <c r="AC83" s="12" t="s">
        <v>309</v>
      </c>
      <c r="AD83" s="12" t="s">
        <v>309</v>
      </c>
      <c r="AE83" s="12" t="s">
        <v>309</v>
      </c>
      <c r="AF83" s="12" t="s">
        <v>562</v>
      </c>
      <c r="AG83" s="12" t="s">
        <v>309</v>
      </c>
      <c r="AH83" s="12" t="s">
        <v>309</v>
      </c>
      <c r="AI83" s="12" t="s">
        <v>309</v>
      </c>
      <c r="AJ83" s="12" t="s">
        <v>561</v>
      </c>
      <c r="AK83" s="12" t="s">
        <v>561</v>
      </c>
      <c r="AL83" s="12" t="s">
        <v>582</v>
      </c>
      <c r="AM83" s="12" t="s">
        <v>561</v>
      </c>
      <c r="AN83" s="12" t="s">
        <v>561</v>
      </c>
      <c r="AO83" s="12" t="s">
        <v>561</v>
      </c>
      <c r="AP83" s="12" t="s">
        <v>561</v>
      </c>
      <c r="AQ83" s="12" t="s">
        <v>562</v>
      </c>
      <c r="AR83" s="12" t="s">
        <v>965</v>
      </c>
      <c r="AS83" s="12" t="s">
        <v>590</v>
      </c>
      <c r="AT83" s="12" t="s">
        <v>575</v>
      </c>
    </row>
    <row r="84" spans="1:79" x14ac:dyDescent="0.25">
      <c r="A84" t="s">
        <v>862</v>
      </c>
      <c r="B84" t="s">
        <v>859</v>
      </c>
      <c r="C84">
        <v>39</v>
      </c>
      <c r="D84" t="s">
        <v>856</v>
      </c>
      <c r="E84" s="2" t="str">
        <f t="shared" si="32"/>
        <v>X39</v>
      </c>
      <c r="F84" s="12" t="s">
        <v>548</v>
      </c>
      <c r="G84" s="12" t="s">
        <v>556</v>
      </c>
      <c r="H84" s="12" t="s">
        <v>560</v>
      </c>
      <c r="I84" s="12">
        <v>4</v>
      </c>
      <c r="J84" s="12" t="s">
        <v>562</v>
      </c>
      <c r="K84" s="12" t="s">
        <v>561</v>
      </c>
      <c r="L84" s="12" t="s">
        <v>561</v>
      </c>
      <c r="M84" s="12" t="s">
        <v>562</v>
      </c>
      <c r="N84" s="12" t="s">
        <v>567</v>
      </c>
      <c r="O84" s="12" t="s">
        <v>562</v>
      </c>
      <c r="P84" s="12" t="s">
        <v>567</v>
      </c>
      <c r="Q84" s="12" t="s">
        <v>565</v>
      </c>
      <c r="R84" s="12" t="s">
        <v>573</v>
      </c>
      <c r="S84" s="12" t="s">
        <v>576</v>
      </c>
      <c r="T84" s="12" t="s">
        <v>576</v>
      </c>
      <c r="U84" s="12" t="s">
        <v>309</v>
      </c>
      <c r="V84" s="12" t="s">
        <v>309</v>
      </c>
      <c r="W84" s="12" t="s">
        <v>309</v>
      </c>
      <c r="X84" s="12" t="s">
        <v>309</v>
      </c>
      <c r="Y84" s="12" t="s">
        <v>562</v>
      </c>
      <c r="Z84" s="12" t="s">
        <v>562</v>
      </c>
      <c r="AA84" s="12" t="s">
        <v>309</v>
      </c>
      <c r="AB84" s="12" t="s">
        <v>309</v>
      </c>
      <c r="AC84" s="12" t="s">
        <v>309</v>
      </c>
      <c r="AD84" s="12" t="s">
        <v>309</v>
      </c>
      <c r="AE84" s="12" t="s">
        <v>309</v>
      </c>
      <c r="AF84" s="12" t="s">
        <v>562</v>
      </c>
      <c r="AG84" s="12" t="s">
        <v>309</v>
      </c>
      <c r="AH84" s="12" t="s">
        <v>562</v>
      </c>
      <c r="AI84" s="12" t="s">
        <v>309</v>
      </c>
      <c r="AJ84" s="12" t="s">
        <v>561</v>
      </c>
      <c r="AK84" s="12" t="s">
        <v>581</v>
      </c>
      <c r="AL84" s="12" t="s">
        <v>561</v>
      </c>
      <c r="AM84" s="12" t="s">
        <v>561</v>
      </c>
      <c r="AN84" s="12" t="s">
        <v>561</v>
      </c>
      <c r="AO84" s="12" t="s">
        <v>561</v>
      </c>
      <c r="AP84" s="12" t="s">
        <v>562</v>
      </c>
      <c r="AQ84" s="12" t="s">
        <v>562</v>
      </c>
      <c r="AR84" s="12" t="s">
        <v>576</v>
      </c>
      <c r="AS84" s="12" t="s">
        <v>590</v>
      </c>
      <c r="AT84" s="12" t="s">
        <v>575</v>
      </c>
    </row>
    <row r="85" spans="1:79" x14ac:dyDescent="0.25">
      <c r="A85" t="s">
        <v>862</v>
      </c>
      <c r="B85" t="s">
        <v>859</v>
      </c>
      <c r="C85">
        <v>40</v>
      </c>
      <c r="D85" t="s">
        <v>856</v>
      </c>
      <c r="E85" s="2" t="str">
        <f t="shared" si="32"/>
        <v>X40</v>
      </c>
      <c r="F85" s="12" t="s">
        <v>548</v>
      </c>
      <c r="G85" s="12" t="s">
        <v>555</v>
      </c>
      <c r="H85" s="12" t="s">
        <v>560</v>
      </c>
      <c r="I85" s="12">
        <v>4</v>
      </c>
      <c r="J85" s="12" t="s">
        <v>561</v>
      </c>
      <c r="K85" s="12" t="s">
        <v>561</v>
      </c>
      <c r="L85" s="12" t="s">
        <v>561</v>
      </c>
      <c r="M85" s="12" t="s">
        <v>562</v>
      </c>
      <c r="N85" s="12" t="s">
        <v>309</v>
      </c>
      <c r="O85" s="12" t="s">
        <v>562</v>
      </c>
      <c r="P85" s="12" t="s">
        <v>566</v>
      </c>
      <c r="Q85" s="12" t="s">
        <v>565</v>
      </c>
      <c r="R85" s="12" t="s">
        <v>573</v>
      </c>
      <c r="S85" s="12" t="s">
        <v>575</v>
      </c>
      <c r="T85" s="12" t="s">
        <v>575</v>
      </c>
      <c r="U85" s="12" t="s">
        <v>562</v>
      </c>
      <c r="V85" s="12" t="s">
        <v>561</v>
      </c>
      <c r="W85" s="12" t="s">
        <v>561</v>
      </c>
      <c r="X85" s="12" t="s">
        <v>561</v>
      </c>
      <c r="Y85" s="12" t="s">
        <v>561</v>
      </c>
      <c r="Z85" s="12" t="s">
        <v>561</v>
      </c>
      <c r="AA85" s="12" t="s">
        <v>561</v>
      </c>
      <c r="AB85" s="12" t="s">
        <v>561</v>
      </c>
      <c r="AC85" s="12" t="s">
        <v>562</v>
      </c>
      <c r="AD85" s="12" t="s">
        <v>561</v>
      </c>
      <c r="AE85" s="12" t="s">
        <v>561</v>
      </c>
      <c r="AF85" s="12" t="s">
        <v>561</v>
      </c>
      <c r="AG85" s="12" t="s">
        <v>561</v>
      </c>
      <c r="AH85" s="12" t="s">
        <v>561</v>
      </c>
      <c r="AI85" s="12" t="s">
        <v>561</v>
      </c>
      <c r="AJ85" s="15" t="s">
        <v>309</v>
      </c>
      <c r="AK85" s="15" t="s">
        <v>309</v>
      </c>
      <c r="AL85" s="15" t="s">
        <v>309</v>
      </c>
      <c r="AM85" s="15" t="s">
        <v>309</v>
      </c>
      <c r="AN85" s="15" t="s">
        <v>309</v>
      </c>
      <c r="AO85" s="15" t="s">
        <v>309</v>
      </c>
      <c r="AP85" s="12" t="s">
        <v>309</v>
      </c>
      <c r="AQ85" s="12" t="s">
        <v>309</v>
      </c>
      <c r="AR85" s="12" t="s">
        <v>309</v>
      </c>
      <c r="AS85" s="12" t="s">
        <v>309</v>
      </c>
      <c r="AT85" s="12" t="s">
        <v>309</v>
      </c>
      <c r="BM85" s="8" t="s">
        <v>645</v>
      </c>
      <c r="BN85" s="8" t="s">
        <v>631</v>
      </c>
    </row>
    <row r="86" spans="1:79" x14ac:dyDescent="0.25">
      <c r="A86" t="s">
        <v>862</v>
      </c>
      <c r="B86" t="s">
        <v>859</v>
      </c>
      <c r="C86">
        <v>41</v>
      </c>
      <c r="D86" t="s">
        <v>856</v>
      </c>
      <c r="E86" s="2" t="str">
        <f t="shared" si="32"/>
        <v>X41</v>
      </c>
      <c r="F86" s="12" t="s">
        <v>548</v>
      </c>
      <c r="G86" s="12" t="s">
        <v>556</v>
      </c>
      <c r="H86" s="12" t="s">
        <v>560</v>
      </c>
      <c r="I86" s="12">
        <v>4</v>
      </c>
      <c r="J86" s="12" t="s">
        <v>562</v>
      </c>
      <c r="K86" s="12" t="s">
        <v>561</v>
      </c>
      <c r="L86" s="12">
        <v>1</v>
      </c>
      <c r="M86" s="12" t="s">
        <v>562</v>
      </c>
      <c r="N86" s="12" t="s">
        <v>569</v>
      </c>
      <c r="O86" s="12" t="s">
        <v>562</v>
      </c>
      <c r="P86" s="12" t="s">
        <v>569</v>
      </c>
      <c r="Q86" s="12" t="s">
        <v>565</v>
      </c>
      <c r="R86" s="12" t="s">
        <v>573</v>
      </c>
      <c r="S86" s="12" t="s">
        <v>575</v>
      </c>
      <c r="T86" s="12" t="s">
        <v>576</v>
      </c>
      <c r="U86" s="12" t="s">
        <v>562</v>
      </c>
      <c r="V86" s="12" t="s">
        <v>561</v>
      </c>
      <c r="W86" s="12" t="s">
        <v>561</v>
      </c>
      <c r="X86" s="12" t="s">
        <v>561</v>
      </c>
      <c r="Y86" s="12" t="s">
        <v>562</v>
      </c>
      <c r="Z86" s="12" t="s">
        <v>561</v>
      </c>
      <c r="AA86" s="12" t="s">
        <v>562</v>
      </c>
      <c r="AB86" s="12" t="s">
        <v>561</v>
      </c>
      <c r="AC86" s="12" t="s">
        <v>561</v>
      </c>
      <c r="AD86" s="12" t="s">
        <v>561</v>
      </c>
      <c r="AE86" s="12" t="s">
        <v>561</v>
      </c>
      <c r="AF86" s="12" t="s">
        <v>562</v>
      </c>
      <c r="AG86" s="12" t="s">
        <v>561</v>
      </c>
      <c r="AH86" s="12" t="s">
        <v>561</v>
      </c>
      <c r="AI86" s="12" t="s">
        <v>561</v>
      </c>
      <c r="AJ86" s="12" t="s">
        <v>561</v>
      </c>
      <c r="AK86" s="12" t="s">
        <v>581</v>
      </c>
      <c r="AL86" s="12" t="s">
        <v>561</v>
      </c>
      <c r="AM86" s="12" t="s">
        <v>561</v>
      </c>
      <c r="AN86" s="12" t="s">
        <v>561</v>
      </c>
      <c r="AO86" s="12" t="s">
        <v>561</v>
      </c>
      <c r="AP86" s="12" t="s">
        <v>562</v>
      </c>
      <c r="AQ86" s="12" t="s">
        <v>562</v>
      </c>
      <c r="AR86" s="12" t="s">
        <v>850</v>
      </c>
      <c r="AS86" s="12" t="s">
        <v>590</v>
      </c>
      <c r="AT86" s="12" t="s">
        <v>575</v>
      </c>
      <c r="BM86" s="8" t="s">
        <v>553</v>
      </c>
      <c r="BN86" t="s">
        <v>545</v>
      </c>
      <c r="BO86" t="s">
        <v>561</v>
      </c>
      <c r="BP86" t="s">
        <v>309</v>
      </c>
      <c r="BQ86" t="s">
        <v>562</v>
      </c>
      <c r="BR86" t="s">
        <v>336</v>
      </c>
    </row>
    <row r="87" spans="1:79" x14ac:dyDescent="0.25">
      <c r="A87" t="s">
        <v>862</v>
      </c>
      <c r="B87" t="s">
        <v>859</v>
      </c>
      <c r="C87">
        <v>42</v>
      </c>
      <c r="D87" t="s">
        <v>856</v>
      </c>
      <c r="E87" s="2" t="str">
        <f t="shared" si="32"/>
        <v>X42</v>
      </c>
      <c r="F87" s="12" t="s">
        <v>548</v>
      </c>
      <c r="G87" s="12" t="s">
        <v>555</v>
      </c>
      <c r="H87" s="12" t="s">
        <v>560</v>
      </c>
      <c r="I87" s="12">
        <v>4</v>
      </c>
      <c r="J87" s="12" t="s">
        <v>562</v>
      </c>
      <c r="K87" s="12" t="s">
        <v>561</v>
      </c>
      <c r="L87" s="12">
        <v>2</v>
      </c>
      <c r="M87" s="12" t="s">
        <v>562</v>
      </c>
      <c r="N87" s="12" t="s">
        <v>568</v>
      </c>
      <c r="O87" s="12" t="s">
        <v>562</v>
      </c>
      <c r="P87" s="12" t="s">
        <v>570</v>
      </c>
      <c r="Q87" s="12" t="s">
        <v>565</v>
      </c>
      <c r="R87" s="12" t="s">
        <v>573</v>
      </c>
      <c r="S87" s="12" t="s">
        <v>575</v>
      </c>
      <c r="T87" s="12" t="s">
        <v>575</v>
      </c>
      <c r="U87" s="12" t="s">
        <v>562</v>
      </c>
      <c r="V87" s="12" t="s">
        <v>561</v>
      </c>
      <c r="W87" s="12" t="s">
        <v>561</v>
      </c>
      <c r="X87" s="12" t="s">
        <v>561</v>
      </c>
      <c r="Y87" s="12" t="s">
        <v>561</v>
      </c>
      <c r="Z87" s="12" t="s">
        <v>561</v>
      </c>
      <c r="AA87" s="12" t="s">
        <v>561</v>
      </c>
      <c r="AB87" s="12" t="s">
        <v>561</v>
      </c>
      <c r="AC87" s="12" t="s">
        <v>562</v>
      </c>
      <c r="AD87" s="12" t="s">
        <v>561</v>
      </c>
      <c r="AE87" s="12" t="s">
        <v>561</v>
      </c>
      <c r="AF87" s="12" t="s">
        <v>561</v>
      </c>
      <c r="AG87" s="12" t="s">
        <v>561</v>
      </c>
      <c r="AH87" s="12" t="s">
        <v>561</v>
      </c>
      <c r="AI87" s="12" t="s">
        <v>561</v>
      </c>
      <c r="AJ87" s="12" t="s">
        <v>580</v>
      </c>
      <c r="AK87" s="12" t="s">
        <v>561</v>
      </c>
      <c r="AL87" s="12" t="s">
        <v>561</v>
      </c>
      <c r="AM87" s="12" t="s">
        <v>561</v>
      </c>
      <c r="AN87" s="12" t="s">
        <v>561</v>
      </c>
      <c r="AO87" s="12" t="s">
        <v>561</v>
      </c>
      <c r="AP87" s="12" t="s">
        <v>586</v>
      </c>
      <c r="AQ87" s="12" t="s">
        <v>586</v>
      </c>
      <c r="AR87" s="12" t="s">
        <v>960</v>
      </c>
      <c r="AS87" s="12" t="s">
        <v>589</v>
      </c>
      <c r="AT87" s="12" t="s">
        <v>575</v>
      </c>
      <c r="BM87" s="11" t="s">
        <v>548</v>
      </c>
      <c r="BN87" s="9">
        <v>1</v>
      </c>
      <c r="BO87" s="9">
        <v>35</v>
      </c>
      <c r="BP87" s="9">
        <v>7</v>
      </c>
      <c r="BQ87" s="9">
        <v>4</v>
      </c>
      <c r="BR87" s="9">
        <v>47</v>
      </c>
    </row>
    <row r="88" spans="1:79" x14ac:dyDescent="0.25">
      <c r="A88" t="s">
        <v>862</v>
      </c>
      <c r="B88" t="s">
        <v>860</v>
      </c>
      <c r="C88">
        <v>43</v>
      </c>
      <c r="D88" t="s">
        <v>855</v>
      </c>
      <c r="E88" s="2" t="str">
        <f t="shared" si="32"/>
        <v>Y43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BM88" s="18" t="s">
        <v>550</v>
      </c>
      <c r="BN88" s="9">
        <v>1</v>
      </c>
      <c r="BO88" s="9">
        <v>20</v>
      </c>
      <c r="BP88" s="9">
        <v>2</v>
      </c>
      <c r="BQ88" s="9">
        <v>3</v>
      </c>
      <c r="BR88" s="9">
        <v>26</v>
      </c>
    </row>
    <row r="89" spans="1:79" x14ac:dyDescent="0.25">
      <c r="A89" t="s">
        <v>862</v>
      </c>
      <c r="B89" t="s">
        <v>860</v>
      </c>
      <c r="C89">
        <v>44</v>
      </c>
      <c r="D89" t="s">
        <v>855</v>
      </c>
      <c r="E89" s="2" t="str">
        <f t="shared" si="32"/>
        <v>Y44</v>
      </c>
      <c r="F89" s="12" t="s">
        <v>547</v>
      </c>
      <c r="G89" s="12" t="s">
        <v>556</v>
      </c>
      <c r="H89" s="12" t="s">
        <v>560</v>
      </c>
      <c r="I89" s="12">
        <v>5</v>
      </c>
      <c r="J89" s="12" t="s">
        <v>562</v>
      </c>
      <c r="K89" s="12" t="s">
        <v>561</v>
      </c>
      <c r="L89" s="12">
        <v>1</v>
      </c>
      <c r="M89" s="12" t="s">
        <v>562</v>
      </c>
      <c r="N89" s="12" t="s">
        <v>567</v>
      </c>
      <c r="O89" s="12" t="s">
        <v>562</v>
      </c>
      <c r="P89" s="12" t="s">
        <v>569</v>
      </c>
      <c r="Q89" s="12" t="s">
        <v>565</v>
      </c>
      <c r="R89" s="12" t="s">
        <v>573</v>
      </c>
      <c r="S89" s="12" t="s">
        <v>575</v>
      </c>
      <c r="T89" s="12" t="s">
        <v>575</v>
      </c>
      <c r="U89" s="12" t="s">
        <v>561</v>
      </c>
      <c r="V89" s="12" t="s">
        <v>561</v>
      </c>
      <c r="W89" s="12" t="s">
        <v>561</v>
      </c>
      <c r="X89" s="12" t="s">
        <v>561</v>
      </c>
      <c r="Y89" s="12" t="s">
        <v>561</v>
      </c>
      <c r="Z89" s="12" t="s">
        <v>561</v>
      </c>
      <c r="AA89" s="12" t="s">
        <v>561</v>
      </c>
      <c r="AB89" s="12" t="s">
        <v>561</v>
      </c>
      <c r="AC89" s="12" t="s">
        <v>562</v>
      </c>
      <c r="AD89" s="12" t="s">
        <v>561</v>
      </c>
      <c r="AE89" s="12" t="s">
        <v>561</v>
      </c>
      <c r="AF89" s="12" t="s">
        <v>561</v>
      </c>
      <c r="AG89" s="12" t="s">
        <v>561</v>
      </c>
      <c r="AH89" s="12" t="s">
        <v>561</v>
      </c>
      <c r="AI89" s="12" t="s">
        <v>561</v>
      </c>
      <c r="AJ89" s="12" t="s">
        <v>580</v>
      </c>
      <c r="AK89" s="12" t="s">
        <v>561</v>
      </c>
      <c r="AL89" s="12" t="s">
        <v>561</v>
      </c>
      <c r="AM89" s="12" t="s">
        <v>561</v>
      </c>
      <c r="AN89" s="12" t="s">
        <v>561</v>
      </c>
      <c r="AO89" s="12" t="s">
        <v>561</v>
      </c>
      <c r="AP89" s="12" t="s">
        <v>586</v>
      </c>
      <c r="AQ89" s="12" t="s">
        <v>586</v>
      </c>
      <c r="AR89" s="12" t="s">
        <v>960</v>
      </c>
      <c r="AS89" s="12" t="s">
        <v>589</v>
      </c>
      <c r="AT89" s="12" t="s">
        <v>575</v>
      </c>
      <c r="BM89" s="18" t="s">
        <v>560</v>
      </c>
      <c r="BN89" s="9"/>
      <c r="BO89" s="9">
        <v>15</v>
      </c>
      <c r="BP89" s="9">
        <v>5</v>
      </c>
      <c r="BQ89" s="9">
        <v>1</v>
      </c>
      <c r="BR89" s="9">
        <v>21</v>
      </c>
    </row>
    <row r="90" spans="1:79" x14ac:dyDescent="0.25">
      <c r="A90" t="s">
        <v>862</v>
      </c>
      <c r="B90" t="s">
        <v>860</v>
      </c>
      <c r="C90">
        <v>45</v>
      </c>
      <c r="D90" t="s">
        <v>855</v>
      </c>
      <c r="E90" s="2" t="str">
        <f t="shared" si="32"/>
        <v>Y45</v>
      </c>
      <c r="F90" s="72" t="s">
        <v>547</v>
      </c>
      <c r="G90" s="72" t="s">
        <v>557</v>
      </c>
      <c r="H90" s="72" t="s">
        <v>560</v>
      </c>
      <c r="I90" s="12">
        <v>5</v>
      </c>
      <c r="J90" s="72" t="s">
        <v>562</v>
      </c>
      <c r="K90" s="72" t="s">
        <v>563</v>
      </c>
      <c r="L90" s="12">
        <v>1</v>
      </c>
      <c r="M90" s="72" t="s">
        <v>562</v>
      </c>
      <c r="N90" s="72" t="s">
        <v>569</v>
      </c>
      <c r="O90" s="72" t="s">
        <v>561</v>
      </c>
      <c r="P90" s="72" t="s">
        <v>566</v>
      </c>
      <c r="Q90" s="72" t="s">
        <v>565</v>
      </c>
      <c r="R90" s="72" t="s">
        <v>573</v>
      </c>
      <c r="S90" s="72" t="s">
        <v>575</v>
      </c>
      <c r="T90" s="72" t="s">
        <v>850</v>
      </c>
      <c r="U90" s="72" t="s">
        <v>562</v>
      </c>
      <c r="V90" s="72" t="s">
        <v>562</v>
      </c>
      <c r="W90" s="72" t="s">
        <v>561</v>
      </c>
      <c r="X90" s="72" t="s">
        <v>562</v>
      </c>
      <c r="Y90" s="72" t="s">
        <v>562</v>
      </c>
      <c r="Z90" s="72" t="s">
        <v>562</v>
      </c>
      <c r="AA90" s="72" t="s">
        <v>561</v>
      </c>
      <c r="AB90" s="72" t="s">
        <v>561</v>
      </c>
      <c r="AC90" s="72" t="s">
        <v>562</v>
      </c>
      <c r="AD90" s="72" t="s">
        <v>562</v>
      </c>
      <c r="AE90" s="72" t="s">
        <v>561</v>
      </c>
      <c r="AF90" s="72" t="s">
        <v>562</v>
      </c>
      <c r="AG90" s="72" t="s">
        <v>561</v>
      </c>
      <c r="AH90" s="72" t="s">
        <v>561</v>
      </c>
      <c r="AI90" s="72" t="s">
        <v>561</v>
      </c>
      <c r="AJ90" s="72" t="s">
        <v>561</v>
      </c>
      <c r="AK90" s="72" t="s">
        <v>561</v>
      </c>
      <c r="AL90" s="72" t="s">
        <v>561</v>
      </c>
      <c r="AM90" s="72" t="s">
        <v>561</v>
      </c>
      <c r="AN90" s="72" t="s">
        <v>561</v>
      </c>
      <c r="AO90" s="72" t="s">
        <v>562</v>
      </c>
      <c r="AP90" s="72" t="s">
        <v>562</v>
      </c>
      <c r="AQ90" s="72" t="s">
        <v>562</v>
      </c>
      <c r="AR90" s="72" t="s">
        <v>850</v>
      </c>
      <c r="AS90" s="72" t="s">
        <v>590</v>
      </c>
      <c r="AT90" s="72" t="s">
        <v>575</v>
      </c>
      <c r="BM90" s="11" t="s">
        <v>547</v>
      </c>
      <c r="BN90" s="9"/>
      <c r="BO90" s="9">
        <v>30</v>
      </c>
      <c r="BP90" s="9">
        <v>5</v>
      </c>
      <c r="BQ90" s="9">
        <v>5</v>
      </c>
      <c r="BR90" s="9">
        <v>40</v>
      </c>
    </row>
    <row r="91" spans="1:79" x14ac:dyDescent="0.25">
      <c r="A91" t="s">
        <v>862</v>
      </c>
      <c r="B91" t="s">
        <v>860</v>
      </c>
      <c r="C91">
        <v>46</v>
      </c>
      <c r="D91" t="s">
        <v>855</v>
      </c>
      <c r="E91" s="2" t="str">
        <f t="shared" si="32"/>
        <v>Y46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BM91" s="18" t="s">
        <v>550</v>
      </c>
      <c r="BN91" s="9"/>
      <c r="BO91" s="9">
        <v>17</v>
      </c>
      <c r="BP91" s="9">
        <v>4</v>
      </c>
      <c r="BQ91" s="9">
        <v>2</v>
      </c>
      <c r="BR91" s="9">
        <v>23</v>
      </c>
    </row>
    <row r="92" spans="1:79" x14ac:dyDescent="0.25">
      <c r="A92" t="s">
        <v>862</v>
      </c>
      <c r="B92" t="s">
        <v>860</v>
      </c>
      <c r="C92">
        <v>47</v>
      </c>
      <c r="D92" t="s">
        <v>855</v>
      </c>
      <c r="E92" s="2" t="str">
        <f t="shared" si="32"/>
        <v>Y47</v>
      </c>
      <c r="F92" s="12" t="s">
        <v>547</v>
      </c>
      <c r="G92" s="12" t="s">
        <v>558</v>
      </c>
      <c r="H92" s="12" t="s">
        <v>560</v>
      </c>
      <c r="I92" s="12">
        <v>5</v>
      </c>
      <c r="J92" s="12" t="s">
        <v>561</v>
      </c>
      <c r="K92" s="12" t="s">
        <v>564</v>
      </c>
      <c r="L92" s="12">
        <v>2</v>
      </c>
      <c r="M92" s="12" t="s">
        <v>562</v>
      </c>
      <c r="N92" s="12" t="s">
        <v>566</v>
      </c>
      <c r="O92" s="12" t="s">
        <v>561</v>
      </c>
      <c r="P92" s="12" t="s">
        <v>566</v>
      </c>
      <c r="Q92" s="12" t="s">
        <v>565</v>
      </c>
      <c r="R92" s="12" t="s">
        <v>573</v>
      </c>
      <c r="S92" s="12" t="s">
        <v>575</v>
      </c>
      <c r="T92" s="12" t="s">
        <v>576</v>
      </c>
      <c r="U92" s="12" t="s">
        <v>562</v>
      </c>
      <c r="V92" s="12" t="s">
        <v>561</v>
      </c>
      <c r="W92" s="12" t="s">
        <v>561</v>
      </c>
      <c r="X92" s="12" t="s">
        <v>561</v>
      </c>
      <c r="Y92" s="12" t="s">
        <v>562</v>
      </c>
      <c r="Z92" s="12" t="s">
        <v>561</v>
      </c>
      <c r="AA92" s="12" t="s">
        <v>561</v>
      </c>
      <c r="AB92" s="12" t="s">
        <v>561</v>
      </c>
      <c r="AC92" s="12" t="s">
        <v>562</v>
      </c>
      <c r="AD92" s="12" t="s">
        <v>561</v>
      </c>
      <c r="AE92" s="12" t="s">
        <v>561</v>
      </c>
      <c r="AF92" s="12" t="s">
        <v>561</v>
      </c>
      <c r="AG92" s="12" t="s">
        <v>561</v>
      </c>
      <c r="AH92" s="12" t="s">
        <v>561</v>
      </c>
      <c r="AI92" s="12" t="s">
        <v>561</v>
      </c>
      <c r="AJ92" s="12" t="s">
        <v>580</v>
      </c>
      <c r="AK92" s="12" t="s">
        <v>561</v>
      </c>
      <c r="AL92" s="12" t="s">
        <v>561</v>
      </c>
      <c r="AM92" s="12" t="s">
        <v>561</v>
      </c>
      <c r="AN92" s="12" t="s">
        <v>561</v>
      </c>
      <c r="AO92" s="12" t="s">
        <v>561</v>
      </c>
      <c r="AP92" s="12" t="s">
        <v>586</v>
      </c>
      <c r="AQ92" s="12" t="s">
        <v>586</v>
      </c>
      <c r="AR92" s="12" t="s">
        <v>960</v>
      </c>
      <c r="AS92" s="12" t="s">
        <v>589</v>
      </c>
      <c r="AT92" s="12" t="s">
        <v>576</v>
      </c>
      <c r="BM92" s="18" t="s">
        <v>560</v>
      </c>
      <c r="BN92" s="9"/>
      <c r="BO92" s="9">
        <v>13</v>
      </c>
      <c r="BP92" s="9">
        <v>1</v>
      </c>
      <c r="BQ92" s="9">
        <v>3</v>
      </c>
      <c r="BR92" s="9">
        <v>17</v>
      </c>
    </row>
    <row r="93" spans="1:79" x14ac:dyDescent="0.25">
      <c r="A93" t="s">
        <v>862</v>
      </c>
      <c r="B93" t="s">
        <v>860</v>
      </c>
      <c r="C93">
        <v>48</v>
      </c>
      <c r="D93" t="s">
        <v>855</v>
      </c>
      <c r="E93" s="2" t="str">
        <f t="shared" si="32"/>
        <v>Y48</v>
      </c>
      <c r="F93" s="12" t="s">
        <v>547</v>
      </c>
      <c r="G93" s="12" t="s">
        <v>556</v>
      </c>
      <c r="H93" s="12" t="s">
        <v>560</v>
      </c>
      <c r="I93" s="12">
        <v>5</v>
      </c>
      <c r="J93" s="12" t="s">
        <v>562</v>
      </c>
      <c r="K93" s="12" t="s">
        <v>561</v>
      </c>
      <c r="L93" s="12">
        <v>1</v>
      </c>
      <c r="M93" s="12" t="s">
        <v>562</v>
      </c>
      <c r="N93" s="12" t="s">
        <v>569</v>
      </c>
      <c r="O93" s="12" t="s">
        <v>562</v>
      </c>
      <c r="P93" s="12" t="s">
        <v>570</v>
      </c>
      <c r="Q93" s="12" t="s">
        <v>565</v>
      </c>
      <c r="R93" s="12" t="s">
        <v>573</v>
      </c>
      <c r="S93" s="12" t="s">
        <v>575</v>
      </c>
      <c r="T93" s="12" t="s">
        <v>850</v>
      </c>
      <c r="U93" s="12" t="s">
        <v>561</v>
      </c>
      <c r="V93" s="12" t="s">
        <v>562</v>
      </c>
      <c r="W93" s="12" t="s">
        <v>561</v>
      </c>
      <c r="X93" s="12" t="s">
        <v>561</v>
      </c>
      <c r="Y93" s="12" t="s">
        <v>562</v>
      </c>
      <c r="Z93" s="12" t="s">
        <v>561</v>
      </c>
      <c r="AA93" s="12" t="s">
        <v>562</v>
      </c>
      <c r="AB93" s="12" t="s">
        <v>562</v>
      </c>
      <c r="AC93" s="12" t="s">
        <v>561</v>
      </c>
      <c r="AD93" s="12" t="s">
        <v>562</v>
      </c>
      <c r="AE93" s="12" t="s">
        <v>561</v>
      </c>
      <c r="AF93" s="12" t="s">
        <v>562</v>
      </c>
      <c r="AG93" s="12" t="s">
        <v>561</v>
      </c>
      <c r="AH93" s="12" t="s">
        <v>561</v>
      </c>
      <c r="AI93" s="12" t="s">
        <v>562</v>
      </c>
      <c r="AJ93" s="12" t="s">
        <v>561</v>
      </c>
      <c r="AK93" s="12" t="s">
        <v>561</v>
      </c>
      <c r="AL93" s="12" t="s">
        <v>561</v>
      </c>
      <c r="AM93" s="12" t="s">
        <v>583</v>
      </c>
      <c r="AN93" s="12" t="s">
        <v>561</v>
      </c>
      <c r="AO93" s="12" t="s">
        <v>561</v>
      </c>
      <c r="AP93" s="12" t="s">
        <v>562</v>
      </c>
      <c r="AQ93" s="12" t="s">
        <v>562</v>
      </c>
      <c r="AR93" s="12" t="s">
        <v>577</v>
      </c>
      <c r="AS93" s="12" t="s">
        <v>590</v>
      </c>
      <c r="AT93" s="12" t="s">
        <v>575</v>
      </c>
      <c r="BM93" s="11" t="s">
        <v>336</v>
      </c>
      <c r="BN93" s="9">
        <v>1</v>
      </c>
      <c r="BO93" s="9">
        <v>65</v>
      </c>
      <c r="BP93" s="9">
        <v>12</v>
      </c>
      <c r="BQ93" s="9">
        <v>9</v>
      </c>
      <c r="BR93" s="9">
        <v>87</v>
      </c>
    </row>
    <row r="94" spans="1:79" x14ac:dyDescent="0.25">
      <c r="A94" t="s">
        <v>862</v>
      </c>
      <c r="B94" t="s">
        <v>860</v>
      </c>
      <c r="C94">
        <v>49</v>
      </c>
      <c r="D94" t="s">
        <v>855</v>
      </c>
      <c r="E94" s="2" t="str">
        <f t="shared" si="32"/>
        <v>Y49</v>
      </c>
      <c r="F94" s="12" t="s">
        <v>547</v>
      </c>
      <c r="G94" s="12" t="s">
        <v>556</v>
      </c>
      <c r="H94" s="12" t="s">
        <v>560</v>
      </c>
      <c r="I94" s="12">
        <v>5</v>
      </c>
      <c r="J94" s="12" t="s">
        <v>562</v>
      </c>
      <c r="K94" s="12" t="s">
        <v>561</v>
      </c>
      <c r="L94" s="12">
        <v>1</v>
      </c>
      <c r="M94" s="12" t="s">
        <v>562</v>
      </c>
      <c r="N94" s="12" t="s">
        <v>571</v>
      </c>
      <c r="O94" s="12" t="s">
        <v>562</v>
      </c>
      <c r="P94" s="12" t="s">
        <v>569</v>
      </c>
      <c r="Q94" s="12" t="s">
        <v>565</v>
      </c>
      <c r="R94" s="12" t="s">
        <v>574</v>
      </c>
      <c r="S94" s="12" t="s">
        <v>575</v>
      </c>
      <c r="T94" s="12" t="s">
        <v>579</v>
      </c>
      <c r="U94" s="12" t="s">
        <v>561</v>
      </c>
      <c r="V94" s="12" t="s">
        <v>562</v>
      </c>
      <c r="W94" s="12" t="s">
        <v>561</v>
      </c>
      <c r="X94" s="12" t="s">
        <v>561</v>
      </c>
      <c r="Y94" s="12" t="s">
        <v>562</v>
      </c>
      <c r="Z94" s="12" t="s">
        <v>561</v>
      </c>
      <c r="AA94" s="12" t="s">
        <v>561</v>
      </c>
      <c r="AB94" s="12" t="s">
        <v>562</v>
      </c>
      <c r="AC94" s="12" t="s">
        <v>561</v>
      </c>
      <c r="AD94" s="12" t="s">
        <v>562</v>
      </c>
      <c r="AE94" s="12" t="s">
        <v>561</v>
      </c>
      <c r="AF94" s="12" t="s">
        <v>562</v>
      </c>
      <c r="AG94" s="12" t="s">
        <v>561</v>
      </c>
      <c r="AH94" s="12" t="s">
        <v>561</v>
      </c>
      <c r="AI94" s="12" t="s">
        <v>561</v>
      </c>
      <c r="AJ94" s="12" t="s">
        <v>561</v>
      </c>
      <c r="AK94" s="12" t="s">
        <v>561</v>
      </c>
      <c r="AL94" s="12" t="s">
        <v>561</v>
      </c>
      <c r="AM94" s="12" t="s">
        <v>583</v>
      </c>
      <c r="AN94" s="12" t="s">
        <v>561</v>
      </c>
      <c r="AO94" s="12" t="s">
        <v>561</v>
      </c>
      <c r="AP94" s="12" t="s">
        <v>561</v>
      </c>
      <c r="AQ94" s="12" t="s">
        <v>562</v>
      </c>
      <c r="AR94" s="12" t="s">
        <v>850</v>
      </c>
      <c r="AS94" s="12" t="s">
        <v>590</v>
      </c>
      <c r="AT94" s="12" t="s">
        <v>850</v>
      </c>
    </row>
    <row r="95" spans="1:79" x14ac:dyDescent="0.25">
      <c r="A95" t="s">
        <v>862</v>
      </c>
      <c r="B95" t="s">
        <v>860</v>
      </c>
      <c r="C95">
        <v>50</v>
      </c>
      <c r="D95" t="s">
        <v>855</v>
      </c>
      <c r="E95" s="2" t="str">
        <f t="shared" si="32"/>
        <v>Y50</v>
      </c>
      <c r="F95" s="12" t="s">
        <v>547</v>
      </c>
      <c r="G95" s="12" t="s">
        <v>556</v>
      </c>
      <c r="H95" s="12" t="s">
        <v>560</v>
      </c>
      <c r="I95" s="12">
        <v>5</v>
      </c>
      <c r="J95" s="12" t="s">
        <v>562</v>
      </c>
      <c r="K95" s="12" t="s">
        <v>561</v>
      </c>
      <c r="L95" s="12">
        <v>1</v>
      </c>
      <c r="M95" s="12" t="s">
        <v>562</v>
      </c>
      <c r="N95" s="12" t="s">
        <v>568</v>
      </c>
      <c r="O95" s="12" t="s">
        <v>562</v>
      </c>
      <c r="P95" s="12" t="s">
        <v>569</v>
      </c>
      <c r="Q95" s="12" t="s">
        <v>565</v>
      </c>
      <c r="R95" s="12" t="s">
        <v>573</v>
      </c>
      <c r="S95" s="12" t="s">
        <v>575</v>
      </c>
      <c r="T95" s="12" t="s">
        <v>850</v>
      </c>
      <c r="U95" s="12" t="s">
        <v>561</v>
      </c>
      <c r="V95" s="12" t="s">
        <v>561</v>
      </c>
      <c r="W95" s="12" t="s">
        <v>562</v>
      </c>
      <c r="X95" s="12" t="s">
        <v>562</v>
      </c>
      <c r="Y95" s="12" t="s">
        <v>562</v>
      </c>
      <c r="Z95" s="12" t="s">
        <v>561</v>
      </c>
      <c r="AA95" s="12" t="s">
        <v>561</v>
      </c>
      <c r="AB95" s="12" t="s">
        <v>562</v>
      </c>
      <c r="AC95" s="12" t="s">
        <v>561</v>
      </c>
      <c r="AD95" s="12" t="s">
        <v>561</v>
      </c>
      <c r="AE95" s="12" t="s">
        <v>561</v>
      </c>
      <c r="AF95" s="12" t="s">
        <v>562</v>
      </c>
      <c r="AG95" s="12" t="s">
        <v>561</v>
      </c>
      <c r="AH95" s="12" t="s">
        <v>561</v>
      </c>
      <c r="AI95" s="12" t="s">
        <v>561</v>
      </c>
      <c r="AJ95" s="12" t="s">
        <v>561</v>
      </c>
      <c r="AK95" s="12" t="s">
        <v>561</v>
      </c>
      <c r="AL95" s="12" t="s">
        <v>561</v>
      </c>
      <c r="AM95" s="12" t="s">
        <v>583</v>
      </c>
      <c r="AN95" s="12" t="s">
        <v>561</v>
      </c>
      <c r="AO95" s="12" t="s">
        <v>561</v>
      </c>
      <c r="AP95" s="12" t="s">
        <v>562</v>
      </c>
      <c r="AQ95" s="12" t="s">
        <v>562</v>
      </c>
      <c r="AR95" s="12" t="s">
        <v>577</v>
      </c>
      <c r="AS95" s="12" t="s">
        <v>590</v>
      </c>
      <c r="AT95" s="12" t="s">
        <v>576</v>
      </c>
    </row>
    <row r="96" spans="1:79" x14ac:dyDescent="0.25">
      <c r="A96" t="s">
        <v>862</v>
      </c>
      <c r="B96" t="s">
        <v>860</v>
      </c>
      <c r="C96">
        <v>51</v>
      </c>
      <c r="D96" t="s">
        <v>855</v>
      </c>
      <c r="E96" s="2" t="str">
        <f t="shared" si="32"/>
        <v>Y51</v>
      </c>
      <c r="F96" s="12" t="s">
        <v>547</v>
      </c>
      <c r="G96" s="12" t="s">
        <v>555</v>
      </c>
      <c r="H96" s="12" t="s">
        <v>560</v>
      </c>
      <c r="I96" s="12">
        <v>5</v>
      </c>
      <c r="J96" s="12" t="s">
        <v>562</v>
      </c>
      <c r="K96" s="12" t="s">
        <v>561</v>
      </c>
      <c r="L96" s="12">
        <v>1</v>
      </c>
      <c r="M96" s="12" t="s">
        <v>562</v>
      </c>
      <c r="N96" s="12" t="s">
        <v>566</v>
      </c>
      <c r="O96" s="12" t="s">
        <v>562</v>
      </c>
      <c r="P96" s="12" t="s">
        <v>568</v>
      </c>
      <c r="Q96" s="12" t="s">
        <v>565</v>
      </c>
      <c r="R96" s="12" t="s">
        <v>573</v>
      </c>
      <c r="S96" s="12" t="s">
        <v>575</v>
      </c>
      <c r="T96" s="12" t="s">
        <v>575</v>
      </c>
      <c r="U96" s="12" t="s">
        <v>561</v>
      </c>
      <c r="V96" s="12" t="s">
        <v>561</v>
      </c>
      <c r="W96" s="12" t="s">
        <v>561</v>
      </c>
      <c r="X96" s="12" t="s">
        <v>561</v>
      </c>
      <c r="Y96" s="12" t="s">
        <v>562</v>
      </c>
      <c r="Z96" s="12" t="s">
        <v>561</v>
      </c>
      <c r="AA96" s="12" t="s">
        <v>561</v>
      </c>
      <c r="AB96" s="12" t="s">
        <v>561</v>
      </c>
      <c r="AC96" s="12" t="s">
        <v>561</v>
      </c>
      <c r="AD96" s="12" t="s">
        <v>561</v>
      </c>
      <c r="AE96" s="12" t="s">
        <v>561</v>
      </c>
      <c r="AF96" s="12" t="s">
        <v>561</v>
      </c>
      <c r="AG96" s="12" t="s">
        <v>561</v>
      </c>
      <c r="AH96" s="12" t="s">
        <v>561</v>
      </c>
      <c r="AI96" s="12" t="s">
        <v>561</v>
      </c>
      <c r="AJ96" s="12" t="s">
        <v>561</v>
      </c>
      <c r="AK96" s="12" t="s">
        <v>581</v>
      </c>
      <c r="AL96" s="12" t="s">
        <v>561</v>
      </c>
      <c r="AM96" s="12" t="s">
        <v>561</v>
      </c>
      <c r="AN96" s="12" t="s">
        <v>561</v>
      </c>
      <c r="AO96" s="12" t="s">
        <v>561</v>
      </c>
      <c r="AP96" s="12" t="s">
        <v>561</v>
      </c>
      <c r="AQ96" s="12" t="s">
        <v>561</v>
      </c>
      <c r="AR96" s="12" t="s">
        <v>576</v>
      </c>
      <c r="AS96" s="12" t="s">
        <v>590</v>
      </c>
      <c r="AT96" s="12" t="s">
        <v>575</v>
      </c>
    </row>
    <row r="97" spans="1:46" x14ac:dyDescent="0.25">
      <c r="A97" t="s">
        <v>862</v>
      </c>
      <c r="B97" t="s">
        <v>860</v>
      </c>
      <c r="C97">
        <v>52</v>
      </c>
      <c r="D97" t="s">
        <v>855</v>
      </c>
      <c r="E97" s="2" t="str">
        <f t="shared" si="32"/>
        <v>Y52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</row>
    <row r="98" spans="1:46" x14ac:dyDescent="0.25">
      <c r="A98" t="s">
        <v>862</v>
      </c>
      <c r="B98" t="s">
        <v>860</v>
      </c>
      <c r="C98">
        <v>43</v>
      </c>
      <c r="D98" t="s">
        <v>856</v>
      </c>
      <c r="E98" s="2" t="str">
        <f t="shared" si="32"/>
        <v>X43</v>
      </c>
      <c r="F98" s="12" t="s">
        <v>548</v>
      </c>
      <c r="G98" s="12" t="s">
        <v>556</v>
      </c>
      <c r="H98" s="12" t="s">
        <v>560</v>
      </c>
      <c r="I98" s="12">
        <v>5</v>
      </c>
      <c r="J98" s="12" t="s">
        <v>562</v>
      </c>
      <c r="K98" s="12" t="s">
        <v>561</v>
      </c>
      <c r="L98" s="12">
        <v>1</v>
      </c>
      <c r="M98" s="12" t="s">
        <v>562</v>
      </c>
      <c r="N98" s="12" t="s">
        <v>566</v>
      </c>
      <c r="O98" s="12" t="s">
        <v>562</v>
      </c>
      <c r="P98" s="12" t="s">
        <v>569</v>
      </c>
      <c r="Q98" s="12" t="s">
        <v>565</v>
      </c>
      <c r="R98" s="12" t="s">
        <v>573</v>
      </c>
      <c r="S98" s="12" t="s">
        <v>575</v>
      </c>
      <c r="T98" s="12" t="s">
        <v>575</v>
      </c>
      <c r="U98" s="12" t="s">
        <v>309</v>
      </c>
      <c r="V98" s="12" t="s">
        <v>309</v>
      </c>
      <c r="W98" s="12" t="s">
        <v>309</v>
      </c>
      <c r="X98" s="12" t="s">
        <v>309</v>
      </c>
      <c r="Y98" s="12" t="s">
        <v>309</v>
      </c>
      <c r="Z98" s="12" t="s">
        <v>309</v>
      </c>
      <c r="AA98" s="12" t="s">
        <v>309</v>
      </c>
      <c r="AB98" s="12" t="s">
        <v>309</v>
      </c>
      <c r="AC98" s="12" t="s">
        <v>309</v>
      </c>
      <c r="AD98" s="12" t="s">
        <v>309</v>
      </c>
      <c r="AE98" s="12" t="s">
        <v>309</v>
      </c>
      <c r="AF98" s="12" t="s">
        <v>309</v>
      </c>
      <c r="AG98" s="12" t="s">
        <v>309</v>
      </c>
      <c r="AH98" s="12" t="s">
        <v>309</v>
      </c>
      <c r="AI98" s="12" t="s">
        <v>309</v>
      </c>
      <c r="AJ98" s="12" t="s">
        <v>580</v>
      </c>
      <c r="AK98" s="12" t="s">
        <v>561</v>
      </c>
      <c r="AL98" s="12" t="s">
        <v>561</v>
      </c>
      <c r="AM98" s="12" t="s">
        <v>561</v>
      </c>
      <c r="AN98" s="12" t="s">
        <v>561</v>
      </c>
      <c r="AO98" s="12" t="s">
        <v>561</v>
      </c>
      <c r="AP98" s="12" t="s">
        <v>586</v>
      </c>
      <c r="AQ98" s="12" t="s">
        <v>586</v>
      </c>
      <c r="AR98" s="12" t="s">
        <v>960</v>
      </c>
      <c r="AS98" s="12" t="s">
        <v>590</v>
      </c>
      <c r="AT98" s="12" t="s">
        <v>575</v>
      </c>
    </row>
    <row r="99" spans="1:46" x14ac:dyDescent="0.25">
      <c r="A99" t="s">
        <v>862</v>
      </c>
      <c r="B99" t="s">
        <v>860</v>
      </c>
      <c r="C99">
        <v>44</v>
      </c>
      <c r="D99" t="s">
        <v>856</v>
      </c>
      <c r="E99" s="2" t="str">
        <f t="shared" si="32"/>
        <v>X44</v>
      </c>
      <c r="F99" s="12" t="s">
        <v>548</v>
      </c>
      <c r="G99" s="12" t="s">
        <v>556</v>
      </c>
      <c r="H99" s="12" t="s">
        <v>560</v>
      </c>
      <c r="I99" s="12">
        <v>5</v>
      </c>
      <c r="J99" s="12" t="s">
        <v>562</v>
      </c>
      <c r="K99" s="12" t="s">
        <v>561</v>
      </c>
      <c r="L99" s="12" t="s">
        <v>565</v>
      </c>
      <c r="M99" s="12" t="s">
        <v>561</v>
      </c>
      <c r="N99" s="12" t="s">
        <v>566</v>
      </c>
      <c r="O99" s="12" t="s">
        <v>562</v>
      </c>
      <c r="P99" s="12" t="s">
        <v>568</v>
      </c>
      <c r="Q99" s="12" t="s">
        <v>565</v>
      </c>
      <c r="R99" s="12" t="s">
        <v>573</v>
      </c>
      <c r="S99" s="12" t="s">
        <v>575</v>
      </c>
      <c r="T99" s="12" t="s">
        <v>576</v>
      </c>
      <c r="U99" s="12" t="s">
        <v>561</v>
      </c>
      <c r="V99" s="12" t="s">
        <v>561</v>
      </c>
      <c r="W99" s="12" t="s">
        <v>561</v>
      </c>
      <c r="X99" s="12" t="s">
        <v>561</v>
      </c>
      <c r="Y99" s="12" t="s">
        <v>562</v>
      </c>
      <c r="Z99" s="12" t="s">
        <v>562</v>
      </c>
      <c r="AA99" s="12" t="s">
        <v>561</v>
      </c>
      <c r="AB99" s="12" t="s">
        <v>561</v>
      </c>
      <c r="AC99" s="12" t="s">
        <v>562</v>
      </c>
      <c r="AD99" s="12" t="s">
        <v>309</v>
      </c>
      <c r="AE99" s="12" t="s">
        <v>309</v>
      </c>
      <c r="AF99" s="12" t="s">
        <v>309</v>
      </c>
      <c r="AG99" s="12" t="s">
        <v>309</v>
      </c>
      <c r="AH99" s="12" t="s">
        <v>309</v>
      </c>
      <c r="AI99" s="12" t="s">
        <v>309</v>
      </c>
      <c r="AJ99" s="12" t="s">
        <v>561</v>
      </c>
      <c r="AK99" s="12" t="s">
        <v>581</v>
      </c>
      <c r="AL99" s="12" t="s">
        <v>561</v>
      </c>
      <c r="AM99" s="12" t="s">
        <v>561</v>
      </c>
      <c r="AN99" s="12" t="s">
        <v>561</v>
      </c>
      <c r="AO99" s="12" t="s">
        <v>561</v>
      </c>
      <c r="AP99" s="12" t="s">
        <v>562</v>
      </c>
      <c r="AQ99" s="12" t="s">
        <v>562</v>
      </c>
      <c r="AR99" s="12" t="s">
        <v>576</v>
      </c>
      <c r="AS99" s="12" t="s">
        <v>590</v>
      </c>
      <c r="AT99" s="12" t="s">
        <v>576</v>
      </c>
    </row>
    <row r="100" spans="1:46" x14ac:dyDescent="0.25">
      <c r="A100" t="s">
        <v>862</v>
      </c>
      <c r="B100" t="s">
        <v>860</v>
      </c>
      <c r="C100">
        <v>45</v>
      </c>
      <c r="D100" t="s">
        <v>856</v>
      </c>
      <c r="E100" s="2" t="str">
        <f t="shared" si="32"/>
        <v>X45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</row>
    <row r="101" spans="1:46" x14ac:dyDescent="0.25">
      <c r="A101" t="s">
        <v>862</v>
      </c>
      <c r="B101" t="s">
        <v>860</v>
      </c>
      <c r="C101">
        <v>46</v>
      </c>
      <c r="D101" t="s">
        <v>856</v>
      </c>
      <c r="E101" s="2" t="str">
        <f t="shared" si="32"/>
        <v>X46</v>
      </c>
      <c r="F101" s="12" t="s">
        <v>548</v>
      </c>
      <c r="G101" s="12" t="s">
        <v>556</v>
      </c>
      <c r="H101" s="12" t="s">
        <v>560</v>
      </c>
      <c r="I101" s="12">
        <v>5</v>
      </c>
      <c r="J101" s="12" t="s">
        <v>562</v>
      </c>
      <c r="K101" s="12" t="s">
        <v>561</v>
      </c>
      <c r="L101" s="12" t="s">
        <v>561</v>
      </c>
      <c r="M101" s="12" t="s">
        <v>562</v>
      </c>
      <c r="N101" s="12" t="s">
        <v>570</v>
      </c>
      <c r="O101" s="12" t="s">
        <v>562</v>
      </c>
      <c r="P101" s="12" t="s">
        <v>570</v>
      </c>
      <c r="Q101" s="12" t="s">
        <v>565</v>
      </c>
      <c r="R101" s="12" t="s">
        <v>573</v>
      </c>
      <c r="S101" s="12" t="s">
        <v>575</v>
      </c>
      <c r="T101" s="12" t="s">
        <v>575</v>
      </c>
      <c r="U101" s="12" t="s">
        <v>561</v>
      </c>
      <c r="V101" s="12" t="s">
        <v>561</v>
      </c>
      <c r="W101" s="12" t="s">
        <v>561</v>
      </c>
      <c r="X101" s="12" t="s">
        <v>561</v>
      </c>
      <c r="Y101" s="12" t="s">
        <v>561</v>
      </c>
      <c r="Z101" s="12" t="s">
        <v>561</v>
      </c>
      <c r="AA101" s="12" t="s">
        <v>561</v>
      </c>
      <c r="AB101" s="12" t="s">
        <v>561</v>
      </c>
      <c r="AC101" s="12" t="s">
        <v>561</v>
      </c>
      <c r="AD101" s="12" t="s">
        <v>561</v>
      </c>
      <c r="AE101" s="12" t="s">
        <v>561</v>
      </c>
      <c r="AF101" s="12" t="s">
        <v>561</v>
      </c>
      <c r="AG101" s="12" t="s">
        <v>561</v>
      </c>
      <c r="AH101" s="12" t="s">
        <v>561</v>
      </c>
      <c r="AI101" s="12" t="s">
        <v>561</v>
      </c>
      <c r="AJ101" s="12" t="s">
        <v>580</v>
      </c>
      <c r="AK101" s="12" t="s">
        <v>561</v>
      </c>
      <c r="AL101" s="12" t="s">
        <v>561</v>
      </c>
      <c r="AM101" s="12" t="s">
        <v>561</v>
      </c>
      <c r="AN101" s="12" t="s">
        <v>561</v>
      </c>
      <c r="AO101" s="12" t="s">
        <v>561</v>
      </c>
      <c r="AP101" s="12" t="s">
        <v>586</v>
      </c>
      <c r="AQ101" s="12" t="s">
        <v>586</v>
      </c>
      <c r="AR101" s="12" t="s">
        <v>850</v>
      </c>
      <c r="AS101" s="12" t="s">
        <v>590</v>
      </c>
      <c r="AT101" s="12" t="s">
        <v>575</v>
      </c>
    </row>
    <row r="102" spans="1:46" x14ac:dyDescent="0.25">
      <c r="A102" t="s">
        <v>862</v>
      </c>
      <c r="B102" t="s">
        <v>860</v>
      </c>
      <c r="C102">
        <v>47</v>
      </c>
      <c r="D102" t="s">
        <v>856</v>
      </c>
      <c r="E102" s="2" t="str">
        <f t="shared" si="32"/>
        <v>X47</v>
      </c>
      <c r="F102" s="12" t="s">
        <v>548</v>
      </c>
      <c r="G102" s="12" t="s">
        <v>556</v>
      </c>
      <c r="H102" s="12" t="s">
        <v>560</v>
      </c>
      <c r="I102" s="12">
        <v>5</v>
      </c>
      <c r="J102" s="12" t="s">
        <v>562</v>
      </c>
      <c r="K102" s="12" t="s">
        <v>561</v>
      </c>
      <c r="L102" s="12" t="s">
        <v>561</v>
      </c>
      <c r="M102" s="12" t="s">
        <v>562</v>
      </c>
      <c r="N102" s="12" t="s">
        <v>568</v>
      </c>
      <c r="O102" s="12" t="s">
        <v>562</v>
      </c>
      <c r="P102" s="12" t="s">
        <v>570</v>
      </c>
      <c r="Q102" s="12" t="s">
        <v>565</v>
      </c>
      <c r="R102" s="12" t="s">
        <v>573</v>
      </c>
      <c r="S102" s="12" t="s">
        <v>575</v>
      </c>
      <c r="T102" s="12" t="s">
        <v>575</v>
      </c>
      <c r="U102" s="12" t="s">
        <v>561</v>
      </c>
      <c r="V102" s="12" t="s">
        <v>561</v>
      </c>
      <c r="W102" s="12" t="s">
        <v>561</v>
      </c>
      <c r="X102" s="12" t="s">
        <v>561</v>
      </c>
      <c r="Y102" s="12" t="s">
        <v>561</v>
      </c>
      <c r="Z102" s="12" t="s">
        <v>561</v>
      </c>
      <c r="AA102" s="12" t="s">
        <v>561</v>
      </c>
      <c r="AB102" s="12" t="s">
        <v>561</v>
      </c>
      <c r="AC102" s="12" t="s">
        <v>561</v>
      </c>
      <c r="AD102" s="12" t="s">
        <v>561</v>
      </c>
      <c r="AE102" s="12" t="s">
        <v>561</v>
      </c>
      <c r="AF102" s="12" t="s">
        <v>561</v>
      </c>
      <c r="AG102" s="12" t="s">
        <v>561</v>
      </c>
      <c r="AH102" s="12" t="s">
        <v>561</v>
      </c>
      <c r="AI102" s="12" t="s">
        <v>561</v>
      </c>
      <c r="AJ102" s="12" t="s">
        <v>580</v>
      </c>
      <c r="AK102" s="12" t="s">
        <v>561</v>
      </c>
      <c r="AL102" s="12" t="s">
        <v>561</v>
      </c>
      <c r="AM102" s="12" t="s">
        <v>561</v>
      </c>
      <c r="AN102" s="12" t="s">
        <v>561</v>
      </c>
      <c r="AO102" s="12" t="s">
        <v>561</v>
      </c>
      <c r="AP102" s="12" t="s">
        <v>586</v>
      </c>
      <c r="AQ102" s="12" t="s">
        <v>586</v>
      </c>
      <c r="AR102" s="12" t="s">
        <v>960</v>
      </c>
      <c r="AS102" s="12" t="s">
        <v>590</v>
      </c>
      <c r="AT102" s="12" t="s">
        <v>575</v>
      </c>
    </row>
    <row r="103" spans="1:46" x14ac:dyDescent="0.25">
      <c r="A103" t="s">
        <v>862</v>
      </c>
      <c r="B103" t="s">
        <v>860</v>
      </c>
      <c r="C103">
        <v>48</v>
      </c>
      <c r="D103" t="s">
        <v>856</v>
      </c>
      <c r="E103" s="2" t="str">
        <f t="shared" si="32"/>
        <v>X48</v>
      </c>
      <c r="F103" s="12" t="s">
        <v>548</v>
      </c>
      <c r="G103" s="12" t="s">
        <v>556</v>
      </c>
      <c r="H103" s="12" t="s">
        <v>560</v>
      </c>
      <c r="I103" s="12">
        <v>5</v>
      </c>
      <c r="J103" s="12" t="s">
        <v>562</v>
      </c>
      <c r="K103" s="12" t="s">
        <v>561</v>
      </c>
      <c r="L103" s="12">
        <v>1</v>
      </c>
      <c r="M103" s="12" t="s">
        <v>562</v>
      </c>
      <c r="N103" s="12" t="s">
        <v>568</v>
      </c>
      <c r="O103" s="12" t="s">
        <v>562</v>
      </c>
      <c r="P103" s="12" t="s">
        <v>570</v>
      </c>
      <c r="Q103" s="12" t="s">
        <v>565</v>
      </c>
      <c r="R103" s="12" t="s">
        <v>573</v>
      </c>
      <c r="S103" s="12" t="s">
        <v>575</v>
      </c>
      <c r="T103" s="12" t="s">
        <v>575</v>
      </c>
      <c r="U103" s="12" t="s">
        <v>561</v>
      </c>
      <c r="V103" s="12" t="s">
        <v>561</v>
      </c>
      <c r="W103" s="12" t="s">
        <v>561</v>
      </c>
      <c r="X103" s="12" t="s">
        <v>561</v>
      </c>
      <c r="Y103" s="12" t="s">
        <v>561</v>
      </c>
      <c r="Z103" s="12" t="s">
        <v>561</v>
      </c>
      <c r="AA103" s="12" t="s">
        <v>561</v>
      </c>
      <c r="AB103" s="12" t="s">
        <v>561</v>
      </c>
      <c r="AC103" s="12" t="s">
        <v>562</v>
      </c>
      <c r="AD103" s="12" t="s">
        <v>561</v>
      </c>
      <c r="AE103" s="12" t="s">
        <v>561</v>
      </c>
      <c r="AF103" s="12" t="s">
        <v>561</v>
      </c>
      <c r="AG103" s="12" t="s">
        <v>561</v>
      </c>
      <c r="AH103" s="12" t="s">
        <v>561</v>
      </c>
      <c r="AI103" s="12" t="s">
        <v>561</v>
      </c>
      <c r="AJ103" s="12" t="s">
        <v>580</v>
      </c>
      <c r="AK103" s="12" t="s">
        <v>561</v>
      </c>
      <c r="AL103" s="12" t="s">
        <v>561</v>
      </c>
      <c r="AM103" s="12" t="s">
        <v>561</v>
      </c>
      <c r="AN103" s="12" t="s">
        <v>561</v>
      </c>
      <c r="AO103" s="12" t="s">
        <v>561</v>
      </c>
      <c r="AP103" s="12" t="s">
        <v>586</v>
      </c>
      <c r="AQ103" s="12" t="s">
        <v>586</v>
      </c>
      <c r="AR103" s="12" t="s">
        <v>960</v>
      </c>
      <c r="AS103" s="12" t="s">
        <v>590</v>
      </c>
      <c r="AT103" s="12" t="s">
        <v>575</v>
      </c>
    </row>
    <row r="104" spans="1:46" x14ac:dyDescent="0.25">
      <c r="A104" t="s">
        <v>862</v>
      </c>
      <c r="B104" t="s">
        <v>860</v>
      </c>
      <c r="C104">
        <v>49</v>
      </c>
      <c r="D104" t="s">
        <v>856</v>
      </c>
      <c r="E104" s="2" t="str">
        <f t="shared" si="32"/>
        <v>X49</v>
      </c>
      <c r="F104" s="12" t="s">
        <v>548</v>
      </c>
      <c r="G104" s="12" t="s">
        <v>556</v>
      </c>
      <c r="H104" s="12" t="s">
        <v>560</v>
      </c>
      <c r="I104" s="12">
        <v>5</v>
      </c>
      <c r="J104" s="12" t="s">
        <v>562</v>
      </c>
      <c r="K104" s="12" t="s">
        <v>561</v>
      </c>
      <c r="L104" s="12">
        <v>2</v>
      </c>
      <c r="M104" s="12" t="s">
        <v>562</v>
      </c>
      <c r="N104" s="12" t="s">
        <v>569</v>
      </c>
      <c r="O104" s="12" t="s">
        <v>562</v>
      </c>
      <c r="P104" s="12" t="s">
        <v>570</v>
      </c>
      <c r="Q104" s="12" t="s">
        <v>565</v>
      </c>
      <c r="R104" s="12" t="s">
        <v>573</v>
      </c>
      <c r="S104" s="12" t="s">
        <v>575</v>
      </c>
      <c r="T104" s="12" t="s">
        <v>575</v>
      </c>
      <c r="U104" s="12" t="s">
        <v>562</v>
      </c>
      <c r="V104" s="12" t="s">
        <v>561</v>
      </c>
      <c r="W104" s="12" t="s">
        <v>561</v>
      </c>
      <c r="X104" s="12" t="s">
        <v>561</v>
      </c>
      <c r="Y104" s="12" t="s">
        <v>561</v>
      </c>
      <c r="Z104" s="12" t="s">
        <v>561</v>
      </c>
      <c r="AA104" s="12" t="s">
        <v>561</v>
      </c>
      <c r="AB104" s="12" t="s">
        <v>561</v>
      </c>
      <c r="AC104" s="12" t="s">
        <v>562</v>
      </c>
      <c r="AD104" s="12" t="s">
        <v>561</v>
      </c>
      <c r="AE104" s="12" t="s">
        <v>561</v>
      </c>
      <c r="AF104" s="12" t="s">
        <v>561</v>
      </c>
      <c r="AG104" s="12" t="s">
        <v>561</v>
      </c>
      <c r="AH104" s="12" t="s">
        <v>561</v>
      </c>
      <c r="AI104" s="12" t="s">
        <v>561</v>
      </c>
      <c r="AJ104" s="12" t="s">
        <v>580</v>
      </c>
      <c r="AK104" s="12" t="s">
        <v>561</v>
      </c>
      <c r="AL104" s="12" t="s">
        <v>561</v>
      </c>
      <c r="AM104" s="12" t="s">
        <v>561</v>
      </c>
      <c r="AN104" s="12" t="s">
        <v>561</v>
      </c>
      <c r="AO104" s="12" t="s">
        <v>561</v>
      </c>
      <c r="AP104" s="12" t="s">
        <v>586</v>
      </c>
      <c r="AQ104" s="12" t="s">
        <v>586</v>
      </c>
      <c r="AR104" s="12" t="s">
        <v>576</v>
      </c>
      <c r="AS104" s="12" t="s">
        <v>590</v>
      </c>
      <c r="AT104" s="12" t="s">
        <v>575</v>
      </c>
    </row>
    <row r="105" spans="1:46" x14ac:dyDescent="0.25">
      <c r="A105" t="s">
        <v>862</v>
      </c>
      <c r="B105" t="s">
        <v>860</v>
      </c>
      <c r="C105">
        <v>50</v>
      </c>
      <c r="D105" t="s">
        <v>856</v>
      </c>
      <c r="E105" s="2" t="str">
        <f t="shared" si="32"/>
        <v>X50</v>
      </c>
      <c r="F105" s="12" t="s">
        <v>548</v>
      </c>
      <c r="G105" s="12" t="s">
        <v>556</v>
      </c>
      <c r="H105" s="12" t="s">
        <v>560</v>
      </c>
      <c r="I105" s="12">
        <v>5</v>
      </c>
      <c r="J105" s="12" t="s">
        <v>562</v>
      </c>
      <c r="K105" s="12" t="s">
        <v>561</v>
      </c>
      <c r="L105" s="12">
        <v>1</v>
      </c>
      <c r="M105" s="12" t="s">
        <v>562</v>
      </c>
      <c r="N105" s="12" t="s">
        <v>567</v>
      </c>
      <c r="O105" s="12" t="s">
        <v>562</v>
      </c>
      <c r="P105" s="12" t="s">
        <v>569</v>
      </c>
      <c r="Q105" s="12" t="s">
        <v>565</v>
      </c>
      <c r="R105" s="12" t="s">
        <v>573</v>
      </c>
      <c r="S105" s="12" t="s">
        <v>575</v>
      </c>
      <c r="T105" s="12" t="s">
        <v>575</v>
      </c>
      <c r="U105" s="12" t="s">
        <v>562</v>
      </c>
      <c r="V105" s="12" t="s">
        <v>309</v>
      </c>
      <c r="W105" s="12" t="s">
        <v>309</v>
      </c>
      <c r="X105" s="12" t="s">
        <v>309</v>
      </c>
      <c r="Y105" s="12" t="s">
        <v>309</v>
      </c>
      <c r="Z105" s="12" t="s">
        <v>309</v>
      </c>
      <c r="AA105" s="12" t="s">
        <v>309</v>
      </c>
      <c r="AB105" s="12" t="s">
        <v>309</v>
      </c>
      <c r="AC105" s="12" t="s">
        <v>562</v>
      </c>
      <c r="AD105" s="12" t="s">
        <v>309</v>
      </c>
      <c r="AE105" s="12" t="s">
        <v>309</v>
      </c>
      <c r="AF105" s="12" t="s">
        <v>309</v>
      </c>
      <c r="AG105" s="12" t="s">
        <v>309</v>
      </c>
      <c r="AH105" s="12" t="s">
        <v>309</v>
      </c>
      <c r="AI105" s="12" t="s">
        <v>309</v>
      </c>
      <c r="AJ105" s="12" t="s">
        <v>580</v>
      </c>
      <c r="AK105" s="12" t="s">
        <v>561</v>
      </c>
      <c r="AL105" s="12" t="s">
        <v>561</v>
      </c>
      <c r="AM105" s="12" t="s">
        <v>561</v>
      </c>
      <c r="AN105" s="12" t="s">
        <v>561</v>
      </c>
      <c r="AO105" s="12" t="s">
        <v>561</v>
      </c>
      <c r="AP105" s="12" t="s">
        <v>586</v>
      </c>
      <c r="AQ105" s="12" t="s">
        <v>586</v>
      </c>
      <c r="AR105" s="12" t="s">
        <v>576</v>
      </c>
      <c r="AS105" s="12" t="s">
        <v>590</v>
      </c>
      <c r="AT105" s="12" t="s">
        <v>575</v>
      </c>
    </row>
    <row r="106" spans="1:46" x14ac:dyDescent="0.25">
      <c r="A106" t="s">
        <v>862</v>
      </c>
      <c r="B106" t="s">
        <v>860</v>
      </c>
      <c r="C106">
        <v>51</v>
      </c>
      <c r="D106" t="s">
        <v>856</v>
      </c>
      <c r="E106" s="2" t="str">
        <f t="shared" si="32"/>
        <v>X51</v>
      </c>
      <c r="F106" s="12" t="s">
        <v>548</v>
      </c>
      <c r="G106" s="12" t="s">
        <v>556</v>
      </c>
      <c r="H106" s="12" t="s">
        <v>560</v>
      </c>
      <c r="I106" s="12">
        <v>5</v>
      </c>
      <c r="J106" s="12" t="s">
        <v>562</v>
      </c>
      <c r="K106" s="12" t="s">
        <v>561</v>
      </c>
      <c r="L106" s="12" t="s">
        <v>561</v>
      </c>
      <c r="M106" s="12" t="s">
        <v>562</v>
      </c>
      <c r="N106" s="12" t="s">
        <v>566</v>
      </c>
      <c r="O106" s="12" t="s">
        <v>562</v>
      </c>
      <c r="P106" s="12" t="s">
        <v>568</v>
      </c>
      <c r="Q106" s="12" t="s">
        <v>565</v>
      </c>
      <c r="R106" s="12" t="s">
        <v>573</v>
      </c>
      <c r="S106" s="12" t="s">
        <v>868</v>
      </c>
      <c r="T106" s="12" t="s">
        <v>577</v>
      </c>
      <c r="U106" s="12" t="s">
        <v>561</v>
      </c>
      <c r="V106" s="12" t="s">
        <v>562</v>
      </c>
      <c r="W106" s="12" t="s">
        <v>562</v>
      </c>
      <c r="X106" s="12" t="s">
        <v>562</v>
      </c>
      <c r="Y106" s="12" t="s">
        <v>562</v>
      </c>
      <c r="Z106" s="12" t="s">
        <v>562</v>
      </c>
      <c r="AA106" s="12" t="s">
        <v>562</v>
      </c>
      <c r="AB106" s="12" t="s">
        <v>562</v>
      </c>
      <c r="AC106" s="12" t="s">
        <v>309</v>
      </c>
      <c r="AD106" s="12" t="s">
        <v>562</v>
      </c>
      <c r="AE106" s="12" t="s">
        <v>561</v>
      </c>
      <c r="AF106" s="12" t="s">
        <v>562</v>
      </c>
      <c r="AG106" s="12" t="s">
        <v>561</v>
      </c>
      <c r="AH106" s="12" t="s">
        <v>562</v>
      </c>
      <c r="AI106" s="12" t="s">
        <v>562</v>
      </c>
      <c r="AJ106" s="12" t="s">
        <v>561</v>
      </c>
      <c r="AK106" s="12" t="s">
        <v>581</v>
      </c>
      <c r="AL106" s="12" t="s">
        <v>582</v>
      </c>
      <c r="AM106" s="12" t="s">
        <v>583</v>
      </c>
      <c r="AN106" s="12" t="s">
        <v>584</v>
      </c>
      <c r="AO106" s="12" t="s">
        <v>585</v>
      </c>
      <c r="AP106" s="12" t="s">
        <v>562</v>
      </c>
      <c r="AQ106" s="12" t="s">
        <v>562</v>
      </c>
      <c r="AR106" s="12" t="s">
        <v>577</v>
      </c>
      <c r="AS106" s="12" t="s">
        <v>590</v>
      </c>
      <c r="AT106" s="12" t="s">
        <v>575</v>
      </c>
    </row>
    <row r="107" spans="1:46" x14ac:dyDescent="0.25">
      <c r="A107" t="s">
        <v>862</v>
      </c>
      <c r="B107" t="s">
        <v>860</v>
      </c>
      <c r="C107">
        <v>52</v>
      </c>
      <c r="D107" t="s">
        <v>856</v>
      </c>
      <c r="E107" s="2" t="str">
        <f t="shared" si="32"/>
        <v>X52</v>
      </c>
      <c r="F107" s="12" t="s">
        <v>548</v>
      </c>
      <c r="G107" s="12" t="s">
        <v>556</v>
      </c>
      <c r="H107" s="12" t="s">
        <v>560</v>
      </c>
      <c r="I107" s="12">
        <v>5</v>
      </c>
      <c r="J107" s="12" t="s">
        <v>562</v>
      </c>
      <c r="K107" s="12" t="s">
        <v>561</v>
      </c>
      <c r="L107" s="12">
        <v>1</v>
      </c>
      <c r="M107" s="12" t="s">
        <v>562</v>
      </c>
      <c r="N107" s="12" t="s">
        <v>566</v>
      </c>
      <c r="O107" s="12" t="s">
        <v>561</v>
      </c>
      <c r="P107" s="12" t="s">
        <v>567</v>
      </c>
      <c r="Q107" s="12" t="s">
        <v>565</v>
      </c>
      <c r="R107" s="12" t="s">
        <v>573</v>
      </c>
      <c r="S107" s="12" t="s">
        <v>575</v>
      </c>
      <c r="T107" s="12" t="s">
        <v>575</v>
      </c>
      <c r="U107" s="12" t="s">
        <v>561</v>
      </c>
      <c r="V107" s="12" t="s">
        <v>561</v>
      </c>
      <c r="W107" s="12" t="s">
        <v>561</v>
      </c>
      <c r="X107" s="12" t="s">
        <v>561</v>
      </c>
      <c r="Y107" s="12" t="s">
        <v>561</v>
      </c>
      <c r="Z107" s="12" t="s">
        <v>561</v>
      </c>
      <c r="AA107" s="12" t="s">
        <v>561</v>
      </c>
      <c r="AB107" s="12" t="s">
        <v>561</v>
      </c>
      <c r="AC107" s="12" t="s">
        <v>562</v>
      </c>
      <c r="AD107" s="12" t="s">
        <v>561</v>
      </c>
      <c r="AE107" s="12" t="s">
        <v>561</v>
      </c>
      <c r="AF107" s="12" t="s">
        <v>561</v>
      </c>
      <c r="AG107" s="12" t="s">
        <v>561</v>
      </c>
      <c r="AH107" s="12" t="s">
        <v>561</v>
      </c>
      <c r="AI107" s="12" t="s">
        <v>561</v>
      </c>
      <c r="AJ107" s="12" t="s">
        <v>580</v>
      </c>
      <c r="AK107" s="12" t="s">
        <v>561</v>
      </c>
      <c r="AL107" s="12" t="s">
        <v>561</v>
      </c>
      <c r="AM107" s="12" t="s">
        <v>561</v>
      </c>
      <c r="AN107" s="12" t="s">
        <v>561</v>
      </c>
      <c r="AO107" s="12" t="s">
        <v>561</v>
      </c>
      <c r="AP107" s="12" t="s">
        <v>586</v>
      </c>
      <c r="AQ107" s="12" t="s">
        <v>586</v>
      </c>
      <c r="AR107" s="12" t="s">
        <v>960</v>
      </c>
      <c r="AS107" s="12" t="s">
        <v>590</v>
      </c>
      <c r="AT107" s="12" t="s">
        <v>575</v>
      </c>
    </row>
    <row r="108" spans="1:46" x14ac:dyDescent="0.25">
      <c r="A108" t="s">
        <v>862</v>
      </c>
      <c r="B108" t="s">
        <v>860</v>
      </c>
      <c r="C108">
        <v>53</v>
      </c>
      <c r="D108" t="s">
        <v>856</v>
      </c>
      <c r="E108" s="2" t="str">
        <f t="shared" si="32"/>
        <v>X53</v>
      </c>
      <c r="F108" s="12" t="s">
        <v>548</v>
      </c>
      <c r="G108" s="12" t="s">
        <v>557</v>
      </c>
      <c r="H108" s="12" t="s">
        <v>560</v>
      </c>
      <c r="I108" s="12">
        <v>5</v>
      </c>
      <c r="J108" s="12" t="s">
        <v>562</v>
      </c>
      <c r="K108" s="12" t="s">
        <v>563</v>
      </c>
      <c r="L108" s="12">
        <v>1</v>
      </c>
      <c r="M108" s="12" t="s">
        <v>562</v>
      </c>
      <c r="N108" s="12" t="s">
        <v>566</v>
      </c>
      <c r="O108" s="12" t="s">
        <v>561</v>
      </c>
      <c r="P108" s="12" t="s">
        <v>567</v>
      </c>
      <c r="Q108" s="12" t="s">
        <v>565</v>
      </c>
      <c r="R108" s="12" t="s">
        <v>573</v>
      </c>
      <c r="S108" s="12" t="s">
        <v>577</v>
      </c>
      <c r="T108" s="12" t="s">
        <v>575</v>
      </c>
      <c r="U108" s="12" t="s">
        <v>561</v>
      </c>
      <c r="V108" s="12" t="s">
        <v>561</v>
      </c>
      <c r="W108" s="12" t="s">
        <v>561</v>
      </c>
      <c r="X108" s="12" t="s">
        <v>561</v>
      </c>
      <c r="Y108" s="12" t="s">
        <v>561</v>
      </c>
      <c r="Z108" s="12" t="s">
        <v>561</v>
      </c>
      <c r="AA108" s="12" t="s">
        <v>561</v>
      </c>
      <c r="AB108" s="12" t="s">
        <v>561</v>
      </c>
      <c r="AC108" s="12" t="s">
        <v>561</v>
      </c>
      <c r="AD108" s="12" t="s">
        <v>561</v>
      </c>
      <c r="AE108" s="12" t="s">
        <v>561</v>
      </c>
      <c r="AF108" s="12" t="s">
        <v>561</v>
      </c>
      <c r="AG108" s="12" t="s">
        <v>561</v>
      </c>
      <c r="AH108" s="12" t="s">
        <v>561</v>
      </c>
      <c r="AI108" s="12" t="s">
        <v>561</v>
      </c>
      <c r="AJ108" s="12" t="s">
        <v>580</v>
      </c>
      <c r="AK108" s="12" t="s">
        <v>561</v>
      </c>
      <c r="AL108" s="12" t="s">
        <v>561</v>
      </c>
      <c r="AM108" s="12" t="s">
        <v>561</v>
      </c>
      <c r="AN108" s="12" t="s">
        <v>561</v>
      </c>
      <c r="AO108" s="12" t="s">
        <v>561</v>
      </c>
      <c r="AP108" s="12" t="s">
        <v>586</v>
      </c>
      <c r="AQ108" s="12" t="s">
        <v>586</v>
      </c>
      <c r="AR108" s="12" t="s">
        <v>576</v>
      </c>
      <c r="AS108" s="12" t="s">
        <v>590</v>
      </c>
      <c r="AT108" s="12" t="s">
        <v>575</v>
      </c>
    </row>
    <row r="109" spans="1:46" x14ac:dyDescent="0.25">
      <c r="A109" t="s">
        <v>862</v>
      </c>
      <c r="B109" t="s">
        <v>860</v>
      </c>
      <c r="E109" s="2" t="s">
        <v>744</v>
      </c>
      <c r="F109" s="12" t="s">
        <v>545</v>
      </c>
      <c r="G109" s="12" t="s">
        <v>545</v>
      </c>
      <c r="H109" s="12" t="s">
        <v>545</v>
      </c>
      <c r="I109" s="12" t="s">
        <v>545</v>
      </c>
      <c r="J109" s="12" t="s">
        <v>545</v>
      </c>
      <c r="K109" s="12" t="s">
        <v>545</v>
      </c>
      <c r="L109" s="12" t="s">
        <v>545</v>
      </c>
      <c r="M109" s="12" t="s">
        <v>545</v>
      </c>
      <c r="N109" s="12" t="s">
        <v>545</v>
      </c>
      <c r="O109" s="12" t="s">
        <v>545</v>
      </c>
      <c r="P109" s="12" t="s">
        <v>545</v>
      </c>
      <c r="Q109" s="12" t="s">
        <v>545</v>
      </c>
      <c r="R109" s="12" t="s">
        <v>545</v>
      </c>
      <c r="S109" s="12" t="s">
        <v>545</v>
      </c>
      <c r="T109" s="12" t="s">
        <v>545</v>
      </c>
      <c r="U109" s="12" t="s">
        <v>545</v>
      </c>
      <c r="V109" s="12" t="s">
        <v>545</v>
      </c>
      <c r="W109" s="12" t="s">
        <v>545</v>
      </c>
      <c r="X109" s="12" t="s">
        <v>545</v>
      </c>
      <c r="Y109" s="12" t="s">
        <v>545</v>
      </c>
      <c r="Z109" s="12" t="s">
        <v>545</v>
      </c>
      <c r="AA109" s="12" t="s">
        <v>545</v>
      </c>
      <c r="AB109" s="12" t="s">
        <v>545</v>
      </c>
      <c r="AC109" s="12" t="s">
        <v>545</v>
      </c>
      <c r="AD109" s="12" t="s">
        <v>545</v>
      </c>
      <c r="AE109" s="12" t="s">
        <v>545</v>
      </c>
      <c r="AF109" s="12" t="s">
        <v>545</v>
      </c>
      <c r="AG109" s="12" t="s">
        <v>545</v>
      </c>
      <c r="AH109" s="12" t="s">
        <v>545</v>
      </c>
      <c r="AI109" s="12" t="s">
        <v>545</v>
      </c>
      <c r="AJ109" s="12" t="s">
        <v>545</v>
      </c>
      <c r="AK109" s="12" t="s">
        <v>545</v>
      </c>
      <c r="AL109" s="12" t="s">
        <v>545</v>
      </c>
      <c r="AM109" s="12" t="s">
        <v>545</v>
      </c>
      <c r="AN109" s="12" t="s">
        <v>545</v>
      </c>
      <c r="AO109" s="12" t="s">
        <v>545</v>
      </c>
      <c r="AP109" s="12" t="s">
        <v>545</v>
      </c>
      <c r="AQ109" s="12" t="s">
        <v>545</v>
      </c>
      <c r="AR109" s="12" t="s">
        <v>545</v>
      </c>
      <c r="AS109" s="12" t="s">
        <v>545</v>
      </c>
      <c r="AT109" s="12" t="s">
        <v>545</v>
      </c>
    </row>
  </sheetData>
  <autoFilter ref="A1:AT109"/>
  <mergeCells count="6">
    <mergeCell ref="CD54:CI54"/>
    <mergeCell ref="CD1:CK1"/>
    <mergeCell ref="CD11:CJ11"/>
    <mergeCell ref="CD21:CK21"/>
    <mergeCell ref="CD31:CJ31"/>
    <mergeCell ref="CD42:CI42"/>
  </mergeCells>
  <pageMargins left="0.7" right="0.7" top="0.75" bottom="0.75" header="0.3" footer="0.3"/>
  <pageSetup paperSize="9" scale="76" orientation="landscape" r:id="rId28"/>
  <rowBreaks count="2" manualBreakCount="2">
    <brk id="35" max="16383" man="1"/>
    <brk id="72" max="16383" man="1"/>
  </rowBreaks>
  <colBreaks count="2" manualBreakCount="2">
    <brk id="85" max="108" man="1"/>
    <brk id="8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F1" sqref="DF1"/>
    </sheetView>
  </sheetViews>
  <sheetFormatPr defaultRowHeight="15" x14ac:dyDescent="0.25"/>
  <cols>
    <col min="1" max="1" width="77.85546875" bestFit="1" customWidth="1"/>
    <col min="2" max="3" width="25.140625" bestFit="1" customWidth="1"/>
    <col min="4" max="4" width="23.42578125" bestFit="1" customWidth="1"/>
    <col min="5" max="5" width="25.140625" bestFit="1" customWidth="1"/>
    <col min="6" max="6" width="23.42578125" bestFit="1" customWidth="1"/>
    <col min="7" max="7" width="25.140625" bestFit="1" customWidth="1"/>
    <col min="8" max="8" width="23.42578125" bestFit="1" customWidth="1"/>
    <col min="9" max="9" width="30.5703125" bestFit="1" customWidth="1"/>
    <col min="10" max="10" width="23.42578125" bestFit="1" customWidth="1"/>
    <col min="11" max="11" width="30.5703125" bestFit="1" customWidth="1"/>
    <col min="12" max="13" width="23.42578125" bestFit="1" customWidth="1"/>
    <col min="14" max="14" width="25.140625" bestFit="1" customWidth="1"/>
    <col min="15" max="15" width="23.42578125" bestFit="1" customWidth="1"/>
    <col min="16" max="19" width="25.140625" bestFit="1" customWidth="1"/>
    <col min="20" max="20" width="25.28515625" bestFit="1" customWidth="1"/>
    <col min="21" max="21" width="11" bestFit="1" customWidth="1"/>
    <col min="22" max="22" width="25.140625" bestFit="1" customWidth="1"/>
    <col min="23" max="23" width="3.7109375" bestFit="1" customWidth="1"/>
    <col min="24" max="24" width="3" bestFit="1" customWidth="1"/>
    <col min="25" max="26" width="23.42578125" bestFit="1" customWidth="1"/>
    <col min="27" max="27" width="3" bestFit="1" customWidth="1"/>
    <col min="28" max="28" width="25.140625" bestFit="1" customWidth="1"/>
    <col min="29" max="29" width="23.42578125" bestFit="1" customWidth="1"/>
    <col min="30" max="30" width="30.5703125" bestFit="1" customWidth="1"/>
    <col min="31" max="31" width="3" bestFit="1" customWidth="1"/>
    <col min="32" max="32" width="25.140625" bestFit="1" customWidth="1"/>
    <col min="33" max="33" width="30.5703125" bestFit="1" customWidth="1"/>
    <col min="34" max="34" width="25.140625" bestFit="1" customWidth="1"/>
    <col min="35" max="35" width="23.42578125" bestFit="1" customWidth="1"/>
    <col min="36" max="38" width="3" bestFit="1" customWidth="1"/>
    <col min="39" max="39" width="25.140625" bestFit="1" customWidth="1"/>
    <col min="40" max="41" width="23.42578125" bestFit="1" customWidth="1"/>
    <col min="42" max="42" width="25.140625" bestFit="1" customWidth="1"/>
    <col min="43" max="44" width="23.42578125" bestFit="1" customWidth="1"/>
    <col min="45" max="45" width="3.7109375" bestFit="1" customWidth="1"/>
    <col min="46" max="46" width="25.140625" bestFit="1" customWidth="1"/>
    <col min="47" max="47" width="3" bestFit="1" customWidth="1"/>
    <col min="48" max="50" width="23.42578125" bestFit="1" customWidth="1"/>
    <col min="51" max="51" width="25.140625" bestFit="1" customWidth="1"/>
    <col min="52" max="53" width="3" bestFit="1" customWidth="1"/>
    <col min="54" max="55" width="23.42578125" bestFit="1" customWidth="1"/>
    <col min="56" max="56" width="3" bestFit="1" customWidth="1"/>
    <col min="57" max="57" width="23.42578125" bestFit="1" customWidth="1"/>
    <col min="58" max="59" width="3" bestFit="1" customWidth="1"/>
    <col min="60" max="60" width="25.28515625" bestFit="1" customWidth="1"/>
    <col min="61" max="62" width="25.140625" bestFit="1" customWidth="1"/>
    <col min="63" max="64" width="3" bestFit="1" customWidth="1"/>
    <col min="65" max="65" width="23.42578125" bestFit="1" customWidth="1"/>
    <col min="66" max="66" width="3" bestFit="1" customWidth="1"/>
    <col min="67" max="67" width="23.42578125" bestFit="1" customWidth="1"/>
    <col min="68" max="68" width="30.5703125" bestFit="1" customWidth="1"/>
    <col min="69" max="69" width="25.140625" bestFit="1" customWidth="1"/>
    <col min="70" max="70" width="25.28515625" bestFit="1" customWidth="1"/>
    <col min="71" max="71" width="23.42578125" bestFit="1" customWidth="1"/>
    <col min="72" max="72" width="30.5703125" bestFit="1" customWidth="1"/>
    <col min="73" max="75" width="23.42578125" bestFit="1" customWidth="1"/>
    <col min="76" max="76" width="25.140625" bestFit="1" customWidth="1"/>
    <col min="77" max="78" width="23.42578125" bestFit="1" customWidth="1"/>
    <col min="79" max="80" width="25.140625" bestFit="1" customWidth="1"/>
    <col min="81" max="82" width="23.42578125" bestFit="1" customWidth="1"/>
    <col min="83" max="83" width="11" bestFit="1" customWidth="1"/>
    <col min="84" max="84" width="23.42578125" bestFit="1" customWidth="1"/>
    <col min="85" max="85" width="30.5703125" bestFit="1" customWidth="1"/>
    <col min="86" max="86" width="3" bestFit="1" customWidth="1"/>
    <col min="87" max="87" width="25.140625" bestFit="1" customWidth="1"/>
    <col min="88" max="88" width="3" bestFit="1" customWidth="1"/>
    <col min="89" max="89" width="25.140625" bestFit="1" customWidth="1"/>
    <col min="90" max="90" width="30.5703125" bestFit="1" customWidth="1"/>
    <col min="91" max="91" width="23.42578125" bestFit="1" customWidth="1"/>
    <col min="92" max="92" width="3" bestFit="1" customWidth="1"/>
    <col min="93" max="93" width="25.140625" bestFit="1" customWidth="1"/>
    <col min="94" max="95" width="3" bestFit="1" customWidth="1"/>
    <col min="96" max="96" width="25.140625" bestFit="1" customWidth="1"/>
    <col min="97" max="97" width="30.5703125" bestFit="1" customWidth="1"/>
    <col min="98" max="98" width="23.42578125" bestFit="1" customWidth="1"/>
    <col min="99" max="99" width="25.140625" bestFit="1" customWidth="1"/>
    <col min="100" max="100" width="23.42578125" bestFit="1" customWidth="1"/>
    <col min="101" max="102" width="25.140625" bestFit="1" customWidth="1"/>
    <col min="103" max="103" width="4" bestFit="1" customWidth="1"/>
    <col min="104" max="105" width="23.42578125" bestFit="1" customWidth="1"/>
    <col min="106" max="106" width="25.28515625" bestFit="1" customWidth="1"/>
    <col min="107" max="108" width="25.140625" bestFit="1" customWidth="1"/>
    <col min="109" max="109" width="4" bestFit="1" customWidth="1"/>
  </cols>
  <sheetData>
    <row r="1" spans="1:109" x14ac:dyDescent="0.25">
      <c r="A1" s="2" t="s">
        <v>559</v>
      </c>
      <c r="B1" s="2" t="s">
        <v>91</v>
      </c>
      <c r="C1" s="2" t="s">
        <v>107</v>
      </c>
      <c r="D1" s="2" t="s">
        <v>92</v>
      </c>
      <c r="E1" s="2" t="s">
        <v>108</v>
      </c>
      <c r="F1" s="2" t="s">
        <v>109</v>
      </c>
      <c r="G1" s="2" t="s">
        <v>93</v>
      </c>
      <c r="H1" s="2" t="s">
        <v>94</v>
      </c>
      <c r="I1" s="2" t="s">
        <v>110</v>
      </c>
      <c r="J1" s="2" t="s">
        <v>95</v>
      </c>
      <c r="K1" s="2" t="s">
        <v>96</v>
      </c>
      <c r="L1" s="2" t="s">
        <v>97</v>
      </c>
      <c r="M1" s="2" t="s">
        <v>111</v>
      </c>
      <c r="N1" s="2" t="s">
        <v>112</v>
      </c>
      <c r="O1" s="2" t="s">
        <v>98</v>
      </c>
      <c r="P1" s="2" t="s">
        <v>99</v>
      </c>
      <c r="Q1" s="2" t="s">
        <v>113</v>
      </c>
      <c r="R1" s="2" t="s">
        <v>114</v>
      </c>
      <c r="S1" s="2" t="s">
        <v>115</v>
      </c>
      <c r="T1" s="2" t="s">
        <v>100</v>
      </c>
      <c r="U1" s="2" t="s">
        <v>101</v>
      </c>
      <c r="V1" s="2" t="s">
        <v>116</v>
      </c>
      <c r="W1" s="2" t="s">
        <v>120</v>
      </c>
      <c r="X1" s="2" t="s">
        <v>102</v>
      </c>
      <c r="Y1" s="2" t="s">
        <v>117</v>
      </c>
      <c r="Z1" s="2" t="s">
        <v>118</v>
      </c>
      <c r="AA1" s="2" t="s">
        <v>103</v>
      </c>
      <c r="AB1" s="2" t="s">
        <v>119</v>
      </c>
      <c r="AC1" s="2" t="s">
        <v>320</v>
      </c>
      <c r="AD1" s="2" t="s">
        <v>321</v>
      </c>
      <c r="AE1" s="2" t="s">
        <v>322</v>
      </c>
      <c r="AF1" s="2" t="s">
        <v>323</v>
      </c>
      <c r="AG1" s="2" t="s">
        <v>324</v>
      </c>
      <c r="AH1" s="2" t="s">
        <v>104</v>
      </c>
      <c r="AI1" s="2" t="s">
        <v>105</v>
      </c>
      <c r="AJ1" s="2" t="s">
        <v>106</v>
      </c>
      <c r="AK1" s="2" t="s">
        <v>304</v>
      </c>
      <c r="AL1" s="2" t="s">
        <v>305</v>
      </c>
      <c r="AM1" s="2" t="s">
        <v>325</v>
      </c>
      <c r="AN1" s="2" t="s">
        <v>681</v>
      </c>
      <c r="AO1" s="2" t="s">
        <v>682</v>
      </c>
      <c r="AP1" s="2" t="s">
        <v>306</v>
      </c>
      <c r="AQ1" s="2" t="s">
        <v>307</v>
      </c>
      <c r="AR1" s="2" t="s">
        <v>683</v>
      </c>
      <c r="AS1" s="2" t="s">
        <v>121</v>
      </c>
      <c r="AT1" s="2" t="s">
        <v>308</v>
      </c>
      <c r="AU1" s="2" t="s">
        <v>680</v>
      </c>
      <c r="AV1" s="2" t="s">
        <v>684</v>
      </c>
      <c r="AW1" s="2" t="s">
        <v>685</v>
      </c>
      <c r="AX1" s="2" t="s">
        <v>686</v>
      </c>
      <c r="AY1" s="2" t="s">
        <v>694</v>
      </c>
      <c r="AZ1" s="2" t="s">
        <v>695</v>
      </c>
      <c r="BA1" s="2" t="s">
        <v>696</v>
      </c>
      <c r="BB1" s="2" t="s">
        <v>697</v>
      </c>
      <c r="BC1" s="2" t="s">
        <v>698</v>
      </c>
      <c r="BD1" s="2" t="s">
        <v>687</v>
      </c>
      <c r="BE1" s="2" t="s">
        <v>688</v>
      </c>
      <c r="BF1" s="2" t="s">
        <v>689</v>
      </c>
      <c r="BG1" s="2" t="s">
        <v>699</v>
      </c>
      <c r="BH1" s="2" t="s">
        <v>700</v>
      </c>
      <c r="BI1" s="2" t="s">
        <v>690</v>
      </c>
      <c r="BJ1" s="2" t="s">
        <v>701</v>
      </c>
      <c r="BK1" s="2" t="s">
        <v>702</v>
      </c>
      <c r="BL1" s="2" t="s">
        <v>691</v>
      </c>
      <c r="BM1" s="2" t="s">
        <v>692</v>
      </c>
      <c r="BN1" s="2" t="s">
        <v>693</v>
      </c>
      <c r="BO1" s="2" t="s">
        <v>703</v>
      </c>
      <c r="BP1" s="2" t="s">
        <v>704</v>
      </c>
      <c r="BQ1" s="2" t="s">
        <v>713</v>
      </c>
      <c r="BR1" s="2" t="s">
        <v>714</v>
      </c>
      <c r="BS1" s="2" t="s">
        <v>705</v>
      </c>
      <c r="BT1" s="2" t="s">
        <v>715</v>
      </c>
      <c r="BU1" s="2" t="s">
        <v>706</v>
      </c>
      <c r="BV1" s="2" t="s">
        <v>716</v>
      </c>
      <c r="BW1" s="2" t="s">
        <v>707</v>
      </c>
      <c r="BX1" s="2" t="s">
        <v>708</v>
      </c>
      <c r="BY1" s="2" t="s">
        <v>709</v>
      </c>
      <c r="BZ1" s="2" t="s">
        <v>717</v>
      </c>
      <c r="CA1" s="2" t="s">
        <v>718</v>
      </c>
      <c r="CB1" s="2" t="s">
        <v>710</v>
      </c>
      <c r="CC1" s="2" t="s">
        <v>719</v>
      </c>
      <c r="CD1" s="2" t="s">
        <v>720</v>
      </c>
      <c r="CE1" s="2" t="s">
        <v>721</v>
      </c>
      <c r="CF1" s="2" t="s">
        <v>722</v>
      </c>
      <c r="CG1" s="2" t="s">
        <v>723</v>
      </c>
      <c r="CH1" s="2" t="s">
        <v>711</v>
      </c>
      <c r="CI1" s="2" t="s">
        <v>712</v>
      </c>
      <c r="CJ1" s="2" t="s">
        <v>724</v>
      </c>
      <c r="CK1" s="2" t="s">
        <v>733</v>
      </c>
      <c r="CL1" s="2" t="s">
        <v>725</v>
      </c>
      <c r="CM1" s="2" t="s">
        <v>734</v>
      </c>
      <c r="CN1" s="2" t="s">
        <v>735</v>
      </c>
      <c r="CO1" s="2" t="s">
        <v>736</v>
      </c>
      <c r="CP1" s="2" t="s">
        <v>726</v>
      </c>
      <c r="CQ1" s="2" t="s">
        <v>727</v>
      </c>
      <c r="CR1" s="2" t="s">
        <v>737</v>
      </c>
      <c r="CS1" s="2" t="s">
        <v>728</v>
      </c>
      <c r="CT1" s="2" t="s">
        <v>729</v>
      </c>
      <c r="CU1" s="2" t="s">
        <v>738</v>
      </c>
      <c r="CV1" s="2" t="s">
        <v>730</v>
      </c>
      <c r="CW1" s="2" t="s">
        <v>739</v>
      </c>
      <c r="CX1" s="2" t="s">
        <v>740</v>
      </c>
      <c r="CY1" s="2" t="s">
        <v>744</v>
      </c>
      <c r="CZ1" s="2" t="s">
        <v>731</v>
      </c>
      <c r="DA1" s="2" t="s">
        <v>732</v>
      </c>
      <c r="DB1" s="2" t="s">
        <v>741</v>
      </c>
      <c r="DC1" s="2" t="s">
        <v>742</v>
      </c>
      <c r="DD1" s="2" t="s">
        <v>743</v>
      </c>
      <c r="DE1" s="2" t="s">
        <v>750</v>
      </c>
    </row>
    <row r="2" spans="1:109" x14ac:dyDescent="0.25">
      <c r="A2" s="2" t="s">
        <v>591</v>
      </c>
      <c r="B2" s="12" t="s">
        <v>547</v>
      </c>
      <c r="C2" s="12" t="s">
        <v>548</v>
      </c>
      <c r="D2" s="12" t="s">
        <v>547</v>
      </c>
      <c r="E2" s="12" t="s">
        <v>548</v>
      </c>
      <c r="F2" s="12" t="s">
        <v>548</v>
      </c>
      <c r="G2" s="12" t="s">
        <v>547</v>
      </c>
      <c r="H2" s="12" t="s">
        <v>547</v>
      </c>
      <c r="I2" s="12" t="s">
        <v>548</v>
      </c>
      <c r="J2" s="12" t="s">
        <v>547</v>
      </c>
      <c r="K2" s="12" t="s">
        <v>547</v>
      </c>
      <c r="L2" s="12" t="s">
        <v>547</v>
      </c>
      <c r="M2" s="12" t="s">
        <v>548</v>
      </c>
      <c r="N2" s="12" t="s">
        <v>548</v>
      </c>
      <c r="O2" s="12" t="s">
        <v>547</v>
      </c>
      <c r="P2" s="12" t="s">
        <v>547</v>
      </c>
      <c r="Q2" s="12" t="s">
        <v>548</v>
      </c>
      <c r="R2" s="12" t="s">
        <v>548</v>
      </c>
      <c r="S2" s="12" t="s">
        <v>548</v>
      </c>
      <c r="T2" s="12" t="s">
        <v>547</v>
      </c>
      <c r="U2" s="12" t="s">
        <v>547</v>
      </c>
      <c r="V2" s="12" t="s">
        <v>548</v>
      </c>
      <c r="W2" s="12" t="s">
        <v>545</v>
      </c>
      <c r="X2" s="12"/>
      <c r="Y2" s="12" t="s">
        <v>548</v>
      </c>
      <c r="Z2" s="12" t="s">
        <v>548</v>
      </c>
      <c r="AA2" s="12"/>
      <c r="AB2" s="12" t="s">
        <v>548</v>
      </c>
      <c r="AC2" s="12" t="s">
        <v>548</v>
      </c>
      <c r="AD2" s="12" t="s">
        <v>548</v>
      </c>
      <c r="AE2" s="12"/>
      <c r="AF2" s="12" t="s">
        <v>548</v>
      </c>
      <c r="AG2" s="12" t="s">
        <v>548</v>
      </c>
      <c r="AH2" s="12" t="s">
        <v>547</v>
      </c>
      <c r="AI2" s="12" t="s">
        <v>547</v>
      </c>
      <c r="AJ2" s="12"/>
      <c r="AK2" s="12"/>
      <c r="AL2" s="12"/>
      <c r="AM2" s="12" t="s">
        <v>548</v>
      </c>
      <c r="AN2" s="12" t="s">
        <v>548</v>
      </c>
      <c r="AO2" s="12" t="s">
        <v>548</v>
      </c>
      <c r="AP2" s="12" t="s">
        <v>547</v>
      </c>
      <c r="AQ2" s="12" t="s">
        <v>547</v>
      </c>
      <c r="AR2" s="12" t="s">
        <v>548</v>
      </c>
      <c r="AS2" s="12" t="s">
        <v>545</v>
      </c>
      <c r="AT2" s="12" t="s">
        <v>547</v>
      </c>
      <c r="AU2" s="12"/>
      <c r="AV2" s="12" t="s">
        <v>547</v>
      </c>
      <c r="AW2" s="12" t="s">
        <v>547</v>
      </c>
      <c r="AX2" s="12" t="s">
        <v>547</v>
      </c>
      <c r="AY2" s="12" t="s">
        <v>548</v>
      </c>
      <c r="AZ2" s="12"/>
      <c r="BA2" s="12"/>
      <c r="BB2" s="12" t="s">
        <v>548</v>
      </c>
      <c r="BC2" s="12" t="s">
        <v>548</v>
      </c>
      <c r="BD2" s="12"/>
      <c r="BE2" s="12" t="s">
        <v>547</v>
      </c>
      <c r="BF2" s="12"/>
      <c r="BG2" s="12"/>
      <c r="BH2" s="12" t="s">
        <v>548</v>
      </c>
      <c r="BI2" s="12" t="s">
        <v>547</v>
      </c>
      <c r="BJ2" s="12" t="s">
        <v>548</v>
      </c>
      <c r="BK2" s="12"/>
      <c r="BL2" s="12"/>
      <c r="BM2" s="12" t="s">
        <v>547</v>
      </c>
      <c r="BN2" s="12"/>
      <c r="BO2" s="12" t="s">
        <v>547</v>
      </c>
      <c r="BP2" s="12" t="s">
        <v>547</v>
      </c>
      <c r="BQ2" s="12" t="s">
        <v>548</v>
      </c>
      <c r="BR2" s="12" t="s">
        <v>548</v>
      </c>
      <c r="BS2" s="12" t="s">
        <v>547</v>
      </c>
      <c r="BT2" s="12" t="s">
        <v>548</v>
      </c>
      <c r="BU2" s="12" t="s">
        <v>547</v>
      </c>
      <c r="BV2" s="12" t="s">
        <v>548</v>
      </c>
      <c r="BW2" s="12" t="s">
        <v>547</v>
      </c>
      <c r="BX2" s="12" t="s">
        <v>547</v>
      </c>
      <c r="BY2" s="12" t="s">
        <v>547</v>
      </c>
      <c r="BZ2" s="12" t="s">
        <v>548</v>
      </c>
      <c r="CA2" s="12" t="s">
        <v>548</v>
      </c>
      <c r="CB2" s="12" t="s">
        <v>547</v>
      </c>
      <c r="CC2" s="12" t="s">
        <v>548</v>
      </c>
      <c r="CD2" s="12" t="s">
        <v>548</v>
      </c>
      <c r="CE2" s="12" t="s">
        <v>548</v>
      </c>
      <c r="CF2" s="12" t="s">
        <v>548</v>
      </c>
      <c r="CG2" s="12" t="s">
        <v>548</v>
      </c>
      <c r="CH2" s="12"/>
      <c r="CI2" s="12" t="s">
        <v>547</v>
      </c>
      <c r="CJ2" s="12"/>
      <c r="CK2" s="12" t="s">
        <v>548</v>
      </c>
      <c r="CL2" s="12" t="s">
        <v>547</v>
      </c>
      <c r="CM2" s="12" t="s">
        <v>548</v>
      </c>
      <c r="CN2" s="12"/>
      <c r="CO2" s="12" t="s">
        <v>548</v>
      </c>
      <c r="CP2" s="12"/>
      <c r="CQ2" s="12"/>
      <c r="CR2" s="12" t="s">
        <v>548</v>
      </c>
      <c r="CS2" s="12" t="s">
        <v>547</v>
      </c>
      <c r="CT2" s="12" t="s">
        <v>547</v>
      </c>
      <c r="CU2" s="12" t="s">
        <v>548</v>
      </c>
      <c r="CV2" s="12" t="s">
        <v>547</v>
      </c>
      <c r="CW2" s="12" t="s">
        <v>548</v>
      </c>
      <c r="CX2" s="12" t="s">
        <v>548</v>
      </c>
      <c r="CY2" s="12" t="s">
        <v>545</v>
      </c>
      <c r="CZ2" s="12" t="s">
        <v>547</v>
      </c>
      <c r="DA2" s="12" t="s">
        <v>547</v>
      </c>
      <c r="DB2" s="12" t="s">
        <v>548</v>
      </c>
      <c r="DC2" s="12" t="s">
        <v>548</v>
      </c>
      <c r="DD2" s="12" t="s">
        <v>548</v>
      </c>
      <c r="DE2" s="12"/>
    </row>
    <row r="3" spans="1:109" x14ac:dyDescent="0.25">
      <c r="A3" s="2" t="s">
        <v>592</v>
      </c>
      <c r="B3" s="12" t="s">
        <v>555</v>
      </c>
      <c r="C3" s="12" t="s">
        <v>555</v>
      </c>
      <c r="D3" s="12" t="s">
        <v>555</v>
      </c>
      <c r="E3" s="12" t="s">
        <v>555</v>
      </c>
      <c r="F3" s="12" t="s">
        <v>555</v>
      </c>
      <c r="G3" s="12" t="s">
        <v>555</v>
      </c>
      <c r="H3" s="12" t="s">
        <v>555</v>
      </c>
      <c r="I3" s="12" t="s">
        <v>555</v>
      </c>
      <c r="J3" s="12" t="s">
        <v>555</v>
      </c>
      <c r="K3" s="12" t="s">
        <v>555</v>
      </c>
      <c r="L3" s="12" t="s">
        <v>555</v>
      </c>
      <c r="M3" s="12" t="s">
        <v>556</v>
      </c>
      <c r="N3" s="12" t="s">
        <v>555</v>
      </c>
      <c r="O3" s="12" t="s">
        <v>555</v>
      </c>
      <c r="P3" s="12" t="s">
        <v>556</v>
      </c>
      <c r="Q3" s="12" t="s">
        <v>554</v>
      </c>
      <c r="R3" s="12" t="s">
        <v>555</v>
      </c>
      <c r="S3" s="12" t="s">
        <v>555</v>
      </c>
      <c r="T3" s="12" t="s">
        <v>556</v>
      </c>
      <c r="U3" s="12" t="s">
        <v>555</v>
      </c>
      <c r="V3" s="12" t="s">
        <v>555</v>
      </c>
      <c r="W3" s="12">
        <v>9</v>
      </c>
      <c r="X3" s="12"/>
      <c r="Y3" s="12" t="s">
        <v>555</v>
      </c>
      <c r="Z3" s="12" t="s">
        <v>555</v>
      </c>
      <c r="AA3" s="12"/>
      <c r="AB3" s="12" t="s">
        <v>555</v>
      </c>
      <c r="AC3" s="12" t="s">
        <v>555</v>
      </c>
      <c r="AD3" s="12" t="s">
        <v>555</v>
      </c>
      <c r="AE3" s="12"/>
      <c r="AF3" s="12" t="s">
        <v>555</v>
      </c>
      <c r="AG3" s="12" t="s">
        <v>555</v>
      </c>
      <c r="AH3" s="12" t="s">
        <v>555</v>
      </c>
      <c r="AI3" s="12" t="s">
        <v>555</v>
      </c>
      <c r="AJ3" s="12"/>
      <c r="AK3" s="12"/>
      <c r="AL3" s="12"/>
      <c r="AM3" s="12" t="s">
        <v>555</v>
      </c>
      <c r="AN3" s="12" t="s">
        <v>555</v>
      </c>
      <c r="AO3" s="12" t="s">
        <v>555</v>
      </c>
      <c r="AP3" s="12" t="s">
        <v>555</v>
      </c>
      <c r="AQ3" s="12" t="s">
        <v>555</v>
      </c>
      <c r="AR3" s="12" t="s">
        <v>555</v>
      </c>
      <c r="AS3" s="12">
        <v>9</v>
      </c>
      <c r="AT3" s="12" t="s">
        <v>555</v>
      </c>
      <c r="AU3" s="12"/>
      <c r="AV3" s="12" t="s">
        <v>555</v>
      </c>
      <c r="AW3" s="12" t="s">
        <v>555</v>
      </c>
      <c r="AX3" s="12" t="s">
        <v>555</v>
      </c>
      <c r="AY3" s="12" t="s">
        <v>555</v>
      </c>
      <c r="AZ3" s="12"/>
      <c r="BA3" s="12"/>
      <c r="BB3" s="12" t="s">
        <v>555</v>
      </c>
      <c r="BC3" s="12" t="s">
        <v>556</v>
      </c>
      <c r="BD3" s="12"/>
      <c r="BE3" s="12" t="s">
        <v>556</v>
      </c>
      <c r="BF3" s="12"/>
      <c r="BG3" s="12"/>
      <c r="BH3" s="12" t="s">
        <v>555</v>
      </c>
      <c r="BI3" s="12" t="s">
        <v>556</v>
      </c>
      <c r="BJ3" s="12" t="s">
        <v>555</v>
      </c>
      <c r="BK3" s="12"/>
      <c r="BL3" s="12"/>
      <c r="BM3" s="12" t="s">
        <v>555</v>
      </c>
      <c r="BN3" s="12"/>
      <c r="BO3" s="12" t="s">
        <v>556</v>
      </c>
      <c r="BP3" s="12" t="s">
        <v>556</v>
      </c>
      <c r="BQ3" s="12" t="s">
        <v>556</v>
      </c>
      <c r="BR3" s="12" t="s">
        <v>556</v>
      </c>
      <c r="BS3" s="12" t="s">
        <v>556</v>
      </c>
      <c r="BT3" s="12" t="s">
        <v>556</v>
      </c>
      <c r="BU3" s="12" t="s">
        <v>557</v>
      </c>
      <c r="BV3" s="12" t="s">
        <v>557</v>
      </c>
      <c r="BW3" s="12" t="s">
        <v>556</v>
      </c>
      <c r="BX3" s="12" t="s">
        <v>556</v>
      </c>
      <c r="BY3" s="12" t="s">
        <v>556</v>
      </c>
      <c r="BZ3" s="12" t="s">
        <v>556</v>
      </c>
      <c r="CA3" s="12" t="s">
        <v>556</v>
      </c>
      <c r="CB3" s="12" t="s">
        <v>556</v>
      </c>
      <c r="CC3" s="12" t="s">
        <v>556</v>
      </c>
      <c r="CD3" s="12" t="s">
        <v>556</v>
      </c>
      <c r="CE3" s="12" t="s">
        <v>555</v>
      </c>
      <c r="CF3" s="12" t="s">
        <v>556</v>
      </c>
      <c r="CG3" s="12" t="s">
        <v>555</v>
      </c>
      <c r="CH3" s="12"/>
      <c r="CI3" s="12" t="s">
        <v>556</v>
      </c>
      <c r="CJ3" s="12"/>
      <c r="CK3" s="12" t="s">
        <v>556</v>
      </c>
      <c r="CL3" s="12" t="s">
        <v>556</v>
      </c>
      <c r="CM3" s="12" t="s">
        <v>556</v>
      </c>
      <c r="CN3" s="12"/>
      <c r="CO3" s="12" t="s">
        <v>556</v>
      </c>
      <c r="CP3" s="12"/>
      <c r="CQ3" s="12"/>
      <c r="CR3" s="12" t="s">
        <v>556</v>
      </c>
      <c r="CS3" s="12" t="s">
        <v>558</v>
      </c>
      <c r="CT3" s="12" t="s">
        <v>556</v>
      </c>
      <c r="CU3" s="12" t="s">
        <v>556</v>
      </c>
      <c r="CV3" s="12" t="s">
        <v>556</v>
      </c>
      <c r="CW3" s="12" t="s">
        <v>556</v>
      </c>
      <c r="CX3" s="12" t="s">
        <v>556</v>
      </c>
      <c r="CY3" s="12">
        <v>9</v>
      </c>
      <c r="CZ3" s="12" t="s">
        <v>556</v>
      </c>
      <c r="DA3" s="12" t="s">
        <v>555</v>
      </c>
      <c r="DB3" s="12" t="s">
        <v>556</v>
      </c>
      <c r="DC3" s="12" t="s">
        <v>556</v>
      </c>
      <c r="DD3" s="12" t="s">
        <v>557</v>
      </c>
      <c r="DE3" s="12"/>
    </row>
    <row r="4" spans="1:109" x14ac:dyDescent="0.25">
      <c r="A4" s="2" t="s">
        <v>593</v>
      </c>
      <c r="B4" s="12" t="s">
        <v>550</v>
      </c>
      <c r="C4" s="12" t="s">
        <v>550</v>
      </c>
      <c r="D4" s="12" t="s">
        <v>550</v>
      </c>
      <c r="E4" s="12" t="s">
        <v>550</v>
      </c>
      <c r="F4" s="12" t="s">
        <v>550</v>
      </c>
      <c r="G4" s="12" t="s">
        <v>550</v>
      </c>
      <c r="H4" s="12" t="s">
        <v>550</v>
      </c>
      <c r="I4" s="12" t="s">
        <v>550</v>
      </c>
      <c r="J4" s="12" t="s">
        <v>550</v>
      </c>
      <c r="K4" s="12" t="s">
        <v>550</v>
      </c>
      <c r="L4" s="12" t="s">
        <v>550</v>
      </c>
      <c r="M4" s="12" t="s">
        <v>550</v>
      </c>
      <c r="N4" s="12" t="s">
        <v>550</v>
      </c>
      <c r="O4" s="12" t="s">
        <v>550</v>
      </c>
      <c r="P4" s="12" t="s">
        <v>550</v>
      </c>
      <c r="Q4" s="12" t="s">
        <v>550</v>
      </c>
      <c r="R4" s="12" t="s">
        <v>550</v>
      </c>
      <c r="S4" s="12" t="s">
        <v>550</v>
      </c>
      <c r="T4" s="12" t="s">
        <v>550</v>
      </c>
      <c r="U4" s="12" t="s">
        <v>550</v>
      </c>
      <c r="V4" s="12" t="s">
        <v>550</v>
      </c>
      <c r="W4" s="12" t="s">
        <v>545</v>
      </c>
      <c r="X4" s="12"/>
      <c r="Y4" s="12" t="s">
        <v>550</v>
      </c>
      <c r="Z4" s="12" t="s">
        <v>550</v>
      </c>
      <c r="AA4" s="12"/>
      <c r="AB4" s="12" t="s">
        <v>550</v>
      </c>
      <c r="AC4" s="12" t="s">
        <v>550</v>
      </c>
      <c r="AD4" s="12" t="s">
        <v>550</v>
      </c>
      <c r="AE4" s="12"/>
      <c r="AF4" s="12" t="s">
        <v>550</v>
      </c>
      <c r="AG4" s="12" t="s">
        <v>550</v>
      </c>
      <c r="AH4" s="12" t="s">
        <v>550</v>
      </c>
      <c r="AI4" s="12" t="s">
        <v>550</v>
      </c>
      <c r="AJ4" s="12"/>
      <c r="AK4" s="12"/>
      <c r="AL4" s="12"/>
      <c r="AM4" s="12" t="s">
        <v>550</v>
      </c>
      <c r="AN4" s="12" t="s">
        <v>550</v>
      </c>
      <c r="AO4" s="12" t="s">
        <v>550</v>
      </c>
      <c r="AP4" s="12" t="s">
        <v>550</v>
      </c>
      <c r="AQ4" s="12" t="s">
        <v>550</v>
      </c>
      <c r="AR4" s="12" t="s">
        <v>550</v>
      </c>
      <c r="AS4" s="12" t="s">
        <v>545</v>
      </c>
      <c r="AT4" s="12" t="s">
        <v>550</v>
      </c>
      <c r="AU4" s="12"/>
      <c r="AV4" s="12" t="s">
        <v>550</v>
      </c>
      <c r="AW4" s="12" t="s">
        <v>550</v>
      </c>
      <c r="AX4" s="12" t="s">
        <v>550</v>
      </c>
      <c r="AY4" s="12" t="s">
        <v>550</v>
      </c>
      <c r="AZ4" s="12"/>
      <c r="BA4" s="12"/>
      <c r="BB4" s="12" t="s">
        <v>550</v>
      </c>
      <c r="BC4" s="12" t="s">
        <v>550</v>
      </c>
      <c r="BD4" s="12"/>
      <c r="BE4" s="12" t="s">
        <v>550</v>
      </c>
      <c r="BF4" s="12"/>
      <c r="BG4" s="12"/>
      <c r="BH4" s="12" t="s">
        <v>550</v>
      </c>
      <c r="BI4" s="12" t="s">
        <v>550</v>
      </c>
      <c r="BJ4" s="12" t="s">
        <v>550</v>
      </c>
      <c r="BK4" s="12"/>
      <c r="BL4" s="12"/>
      <c r="BM4" s="12" t="s">
        <v>550</v>
      </c>
      <c r="BN4" s="12"/>
      <c r="BO4" s="12" t="s">
        <v>560</v>
      </c>
      <c r="BP4" s="12" t="s">
        <v>560</v>
      </c>
      <c r="BQ4" s="12" t="s">
        <v>560</v>
      </c>
      <c r="BR4" s="12" t="s">
        <v>560</v>
      </c>
      <c r="BS4" s="12" t="s">
        <v>560</v>
      </c>
      <c r="BT4" s="12" t="s">
        <v>560</v>
      </c>
      <c r="BU4" s="12" t="s">
        <v>560</v>
      </c>
      <c r="BV4" s="12" t="s">
        <v>560</v>
      </c>
      <c r="BW4" s="12" t="s">
        <v>560</v>
      </c>
      <c r="BX4" s="12" t="s">
        <v>560</v>
      </c>
      <c r="BY4" s="12" t="s">
        <v>560</v>
      </c>
      <c r="BZ4" s="12" t="s">
        <v>560</v>
      </c>
      <c r="CA4" s="12" t="s">
        <v>560</v>
      </c>
      <c r="CB4" s="12" t="s">
        <v>560</v>
      </c>
      <c r="CC4" s="12" t="s">
        <v>560</v>
      </c>
      <c r="CD4" s="12" t="s">
        <v>560</v>
      </c>
      <c r="CE4" s="12" t="s">
        <v>560</v>
      </c>
      <c r="CF4" s="12" t="s">
        <v>560</v>
      </c>
      <c r="CG4" s="12" t="s">
        <v>560</v>
      </c>
      <c r="CH4" s="12"/>
      <c r="CI4" s="12" t="s">
        <v>560</v>
      </c>
      <c r="CJ4" s="12"/>
      <c r="CK4" s="12" t="s">
        <v>560</v>
      </c>
      <c r="CL4" s="12" t="s">
        <v>560</v>
      </c>
      <c r="CM4" s="12" t="s">
        <v>560</v>
      </c>
      <c r="CN4" s="12"/>
      <c r="CO4" s="12" t="s">
        <v>560</v>
      </c>
      <c r="CP4" s="12"/>
      <c r="CQ4" s="12"/>
      <c r="CR4" s="12" t="s">
        <v>560</v>
      </c>
      <c r="CS4" s="12" t="s">
        <v>560</v>
      </c>
      <c r="CT4" s="12" t="s">
        <v>560</v>
      </c>
      <c r="CU4" s="12" t="s">
        <v>560</v>
      </c>
      <c r="CV4" s="12" t="s">
        <v>560</v>
      </c>
      <c r="CW4" s="12" t="s">
        <v>560</v>
      </c>
      <c r="CX4" s="12" t="s">
        <v>560</v>
      </c>
      <c r="CY4" s="12" t="s">
        <v>545</v>
      </c>
      <c r="CZ4" s="12" t="s">
        <v>560</v>
      </c>
      <c r="DA4" s="12" t="s">
        <v>560</v>
      </c>
      <c r="DB4" s="12" t="s">
        <v>560</v>
      </c>
      <c r="DC4" s="12" t="s">
        <v>560</v>
      </c>
      <c r="DD4" s="12" t="s">
        <v>560</v>
      </c>
      <c r="DE4" s="12"/>
    </row>
    <row r="5" spans="1:109" x14ac:dyDescent="0.25">
      <c r="A5" s="2" t="s">
        <v>523</v>
      </c>
      <c r="B5" s="12">
        <v>1</v>
      </c>
      <c r="C5" s="12">
        <v>1</v>
      </c>
      <c r="D5" s="12">
        <v>1</v>
      </c>
      <c r="E5" s="12">
        <v>1</v>
      </c>
      <c r="F5" s="12">
        <v>1</v>
      </c>
      <c r="G5" s="12">
        <v>1</v>
      </c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  <c r="O5" s="12">
        <v>1</v>
      </c>
      <c r="P5" s="12">
        <v>1</v>
      </c>
      <c r="Q5" s="12">
        <v>1</v>
      </c>
      <c r="R5" s="12">
        <v>1</v>
      </c>
      <c r="S5" s="12">
        <v>1</v>
      </c>
      <c r="T5" s="12" t="s">
        <v>309</v>
      </c>
      <c r="U5" s="12">
        <v>1</v>
      </c>
      <c r="V5" s="12">
        <v>1</v>
      </c>
      <c r="W5" s="12" t="s">
        <v>545</v>
      </c>
      <c r="X5" s="12"/>
      <c r="Y5" s="12">
        <v>2</v>
      </c>
      <c r="Z5" s="12">
        <v>2</v>
      </c>
      <c r="AA5" s="12"/>
      <c r="AB5" s="12" t="s">
        <v>309</v>
      </c>
      <c r="AC5" s="12">
        <v>2</v>
      </c>
      <c r="AD5" s="12">
        <v>2</v>
      </c>
      <c r="AE5" s="12"/>
      <c r="AF5" s="12">
        <v>2</v>
      </c>
      <c r="AG5" s="12">
        <v>2</v>
      </c>
      <c r="AH5" s="12">
        <v>2</v>
      </c>
      <c r="AI5" s="12">
        <v>2</v>
      </c>
      <c r="AJ5" s="12"/>
      <c r="AK5" s="12"/>
      <c r="AL5" s="12"/>
      <c r="AM5" s="12">
        <v>2</v>
      </c>
      <c r="AN5" s="12">
        <v>2</v>
      </c>
      <c r="AO5" s="12">
        <v>2</v>
      </c>
      <c r="AP5" s="12">
        <v>2</v>
      </c>
      <c r="AQ5" s="12">
        <v>2</v>
      </c>
      <c r="AR5" s="12">
        <v>2</v>
      </c>
      <c r="AS5" s="12" t="s">
        <v>545</v>
      </c>
      <c r="AT5" s="12">
        <v>2</v>
      </c>
      <c r="AU5" s="12"/>
      <c r="AV5" s="12">
        <v>3</v>
      </c>
      <c r="AW5" s="12">
        <v>3</v>
      </c>
      <c r="AX5" s="12">
        <v>3</v>
      </c>
      <c r="AY5" s="12">
        <v>3</v>
      </c>
      <c r="AZ5" s="12"/>
      <c r="BA5" s="12"/>
      <c r="BB5" s="12">
        <v>3</v>
      </c>
      <c r="BC5" s="12">
        <v>3</v>
      </c>
      <c r="BD5" s="12"/>
      <c r="BE5" s="12">
        <v>3</v>
      </c>
      <c r="BF5" s="12"/>
      <c r="BG5" s="12"/>
      <c r="BH5" s="12">
        <v>3</v>
      </c>
      <c r="BI5" s="12">
        <v>3</v>
      </c>
      <c r="BJ5" s="12">
        <v>3</v>
      </c>
      <c r="BK5" s="12"/>
      <c r="BL5" s="12"/>
      <c r="BM5" s="12">
        <v>3</v>
      </c>
      <c r="BN5" s="12"/>
      <c r="BO5" s="12">
        <v>4</v>
      </c>
      <c r="BP5" s="12">
        <v>4</v>
      </c>
      <c r="BQ5" s="12">
        <v>4</v>
      </c>
      <c r="BR5" s="12">
        <v>4</v>
      </c>
      <c r="BS5" s="12">
        <v>4</v>
      </c>
      <c r="BT5" s="12">
        <v>4</v>
      </c>
      <c r="BU5" s="12">
        <v>4</v>
      </c>
      <c r="BV5" s="12">
        <v>4</v>
      </c>
      <c r="BW5" s="12">
        <v>4</v>
      </c>
      <c r="BX5" s="12">
        <v>4</v>
      </c>
      <c r="BY5" s="12">
        <v>4</v>
      </c>
      <c r="BZ5" s="12">
        <v>4</v>
      </c>
      <c r="CA5" s="12">
        <v>4</v>
      </c>
      <c r="CB5" s="12">
        <v>4</v>
      </c>
      <c r="CC5" s="12">
        <v>4</v>
      </c>
      <c r="CD5" s="12">
        <v>4</v>
      </c>
      <c r="CE5" s="12">
        <v>4</v>
      </c>
      <c r="CF5" s="12">
        <v>4</v>
      </c>
      <c r="CG5" s="12">
        <v>4</v>
      </c>
      <c r="CH5" s="12"/>
      <c r="CI5" s="12">
        <v>4</v>
      </c>
      <c r="CJ5" s="12"/>
      <c r="CK5" s="12">
        <v>5</v>
      </c>
      <c r="CL5" s="12">
        <v>5</v>
      </c>
      <c r="CM5" s="12">
        <v>5</v>
      </c>
      <c r="CN5" s="12"/>
      <c r="CO5" s="12">
        <v>5</v>
      </c>
      <c r="CP5" s="12"/>
      <c r="CQ5" s="12"/>
      <c r="CR5" s="12">
        <v>5</v>
      </c>
      <c r="CS5" s="12">
        <v>5</v>
      </c>
      <c r="CT5" s="12">
        <v>5</v>
      </c>
      <c r="CU5" s="12">
        <v>5</v>
      </c>
      <c r="CV5" s="12">
        <v>5</v>
      </c>
      <c r="CW5" s="12">
        <v>5</v>
      </c>
      <c r="CX5" s="12">
        <v>5</v>
      </c>
      <c r="CY5" s="12" t="s">
        <v>545</v>
      </c>
      <c r="CZ5" s="12">
        <v>5</v>
      </c>
      <c r="DA5" s="12">
        <v>5</v>
      </c>
      <c r="DB5" s="12">
        <v>5</v>
      </c>
      <c r="DC5" s="12">
        <v>5</v>
      </c>
      <c r="DD5" s="12">
        <v>5</v>
      </c>
      <c r="DE5" s="12"/>
    </row>
    <row r="6" spans="1:109" x14ac:dyDescent="0.25">
      <c r="A6" s="2" t="s">
        <v>594</v>
      </c>
      <c r="B6" s="12" t="s">
        <v>562</v>
      </c>
      <c r="C6" s="12" t="s">
        <v>562</v>
      </c>
      <c r="D6" s="12" t="s">
        <v>562</v>
      </c>
      <c r="E6" s="12" t="s">
        <v>562</v>
      </c>
      <c r="F6" s="12" t="s">
        <v>562</v>
      </c>
      <c r="G6" s="12" t="s">
        <v>562</v>
      </c>
      <c r="H6" s="12" t="s">
        <v>562</v>
      </c>
      <c r="I6" s="12" t="s">
        <v>309</v>
      </c>
      <c r="J6" s="12" t="s">
        <v>562</v>
      </c>
      <c r="K6" s="12" t="s">
        <v>562</v>
      </c>
      <c r="L6" s="12" t="s">
        <v>562</v>
      </c>
      <c r="M6" s="12" t="s">
        <v>562</v>
      </c>
      <c r="N6" s="12" t="s">
        <v>562</v>
      </c>
      <c r="O6" s="12" t="s">
        <v>562</v>
      </c>
      <c r="P6" s="12" t="s">
        <v>562</v>
      </c>
      <c r="Q6" s="12" t="s">
        <v>562</v>
      </c>
      <c r="R6" s="12" t="s">
        <v>562</v>
      </c>
      <c r="S6" s="12" t="s">
        <v>562</v>
      </c>
      <c r="T6" s="12" t="s">
        <v>309</v>
      </c>
      <c r="U6" s="12" t="s">
        <v>562</v>
      </c>
      <c r="V6" s="12" t="s">
        <v>562</v>
      </c>
      <c r="W6" s="12" t="s">
        <v>545</v>
      </c>
      <c r="X6" s="12"/>
      <c r="Y6" s="12" t="s">
        <v>562</v>
      </c>
      <c r="Z6" s="12" t="s">
        <v>562</v>
      </c>
      <c r="AA6" s="12"/>
      <c r="AB6" s="12" t="s">
        <v>562</v>
      </c>
      <c r="AC6" s="12" t="s">
        <v>562</v>
      </c>
      <c r="AD6" s="12" t="s">
        <v>562</v>
      </c>
      <c r="AE6" s="12"/>
      <c r="AF6" s="12" t="s">
        <v>562</v>
      </c>
      <c r="AG6" s="12" t="s">
        <v>562</v>
      </c>
      <c r="AH6" s="12" t="s">
        <v>562</v>
      </c>
      <c r="AI6" s="12" t="s">
        <v>562</v>
      </c>
      <c r="AJ6" s="12"/>
      <c r="AK6" s="12"/>
      <c r="AL6" s="12"/>
      <c r="AM6" s="12" t="s">
        <v>309</v>
      </c>
      <c r="AN6" s="12" t="s">
        <v>562</v>
      </c>
      <c r="AO6" s="12" t="s">
        <v>562</v>
      </c>
      <c r="AP6" s="12" t="s">
        <v>562</v>
      </c>
      <c r="AQ6" s="12" t="s">
        <v>562</v>
      </c>
      <c r="AR6" s="12" t="s">
        <v>561</v>
      </c>
      <c r="AS6" s="12" t="s">
        <v>545</v>
      </c>
      <c r="AT6" s="12" t="s">
        <v>561</v>
      </c>
      <c r="AU6" s="12"/>
      <c r="AV6" s="12" t="s">
        <v>562</v>
      </c>
      <c r="AW6" s="12" t="s">
        <v>561</v>
      </c>
      <c r="AX6" s="12" t="s">
        <v>562</v>
      </c>
      <c r="AY6" s="12" t="s">
        <v>562</v>
      </c>
      <c r="AZ6" s="12"/>
      <c r="BA6" s="12"/>
      <c r="BB6" s="12" t="s">
        <v>562</v>
      </c>
      <c r="BC6" s="12" t="s">
        <v>561</v>
      </c>
      <c r="BD6" s="12"/>
      <c r="BE6" s="12" t="s">
        <v>562</v>
      </c>
      <c r="BF6" s="12"/>
      <c r="BG6" s="12"/>
      <c r="BH6" s="12" t="s">
        <v>562</v>
      </c>
      <c r="BI6" s="12" t="s">
        <v>309</v>
      </c>
      <c r="BJ6" s="12" t="s">
        <v>562</v>
      </c>
      <c r="BK6" s="12"/>
      <c r="BL6" s="12"/>
      <c r="BM6" s="12" t="s">
        <v>562</v>
      </c>
      <c r="BN6" s="12"/>
      <c r="BO6" s="12" t="s">
        <v>562</v>
      </c>
      <c r="BP6" s="12" t="s">
        <v>562</v>
      </c>
      <c r="BQ6" s="12" t="s">
        <v>562</v>
      </c>
      <c r="BR6" s="12" t="s">
        <v>562</v>
      </c>
      <c r="BS6" s="12" t="s">
        <v>562</v>
      </c>
      <c r="BT6" s="12" t="s">
        <v>562</v>
      </c>
      <c r="BU6" s="12" t="s">
        <v>561</v>
      </c>
      <c r="BV6" s="12" t="s">
        <v>561</v>
      </c>
      <c r="BW6" s="12" t="s">
        <v>562</v>
      </c>
      <c r="BX6" s="12" t="s">
        <v>562</v>
      </c>
      <c r="BY6" s="12" t="s">
        <v>562</v>
      </c>
      <c r="BZ6" s="12" t="s">
        <v>562</v>
      </c>
      <c r="CA6" s="12" t="s">
        <v>562</v>
      </c>
      <c r="CB6" s="12" t="s">
        <v>562</v>
      </c>
      <c r="CC6" s="12" t="s">
        <v>562</v>
      </c>
      <c r="CD6" s="12" t="s">
        <v>562</v>
      </c>
      <c r="CE6" s="12" t="s">
        <v>561</v>
      </c>
      <c r="CF6" s="12" t="s">
        <v>562</v>
      </c>
      <c r="CG6" s="12" t="s">
        <v>562</v>
      </c>
      <c r="CH6" s="12"/>
      <c r="CI6" s="12" t="s">
        <v>562</v>
      </c>
      <c r="CJ6" s="12"/>
      <c r="CK6" s="12" t="s">
        <v>562</v>
      </c>
      <c r="CL6" s="12" t="s">
        <v>562</v>
      </c>
      <c r="CM6" s="12" t="s">
        <v>562</v>
      </c>
      <c r="CN6" s="12"/>
      <c r="CO6" s="12" t="s">
        <v>562</v>
      </c>
      <c r="CP6" s="12"/>
      <c r="CQ6" s="12"/>
      <c r="CR6" s="12" t="s">
        <v>562</v>
      </c>
      <c r="CS6" s="12" t="s">
        <v>561</v>
      </c>
      <c r="CT6" s="12" t="s">
        <v>562</v>
      </c>
      <c r="CU6" s="12" t="s">
        <v>562</v>
      </c>
      <c r="CV6" s="12" t="s">
        <v>562</v>
      </c>
      <c r="CW6" s="12" t="s">
        <v>562</v>
      </c>
      <c r="CX6" s="12" t="s">
        <v>562</v>
      </c>
      <c r="CY6" s="12" t="s">
        <v>545</v>
      </c>
      <c r="CZ6" s="12" t="s">
        <v>562</v>
      </c>
      <c r="DA6" s="12" t="s">
        <v>562</v>
      </c>
      <c r="DB6" s="12" t="s">
        <v>562</v>
      </c>
      <c r="DC6" s="12" t="s">
        <v>562</v>
      </c>
      <c r="DD6" s="12" t="s">
        <v>562</v>
      </c>
      <c r="DE6" s="12"/>
    </row>
    <row r="7" spans="1:109" x14ac:dyDescent="0.25">
      <c r="A7" s="2" t="s">
        <v>595</v>
      </c>
      <c r="B7" s="12" t="s">
        <v>561</v>
      </c>
      <c r="C7" s="12" t="s">
        <v>561</v>
      </c>
      <c r="D7" s="12" t="s">
        <v>561</v>
      </c>
      <c r="E7" s="12" t="s">
        <v>561</v>
      </c>
      <c r="F7" s="12" t="s">
        <v>561</v>
      </c>
      <c r="G7" s="12" t="s">
        <v>561</v>
      </c>
      <c r="H7" s="12" t="s">
        <v>561</v>
      </c>
      <c r="I7" s="12" t="s">
        <v>561</v>
      </c>
      <c r="J7" s="12" t="s">
        <v>561</v>
      </c>
      <c r="K7" s="12" t="s">
        <v>561</v>
      </c>
      <c r="L7" s="12" t="s">
        <v>561</v>
      </c>
      <c r="M7" s="12" t="s">
        <v>563</v>
      </c>
      <c r="N7" s="12" t="s">
        <v>561</v>
      </c>
      <c r="O7" s="12" t="s">
        <v>561</v>
      </c>
      <c r="P7" s="12" t="s">
        <v>563</v>
      </c>
      <c r="Q7" s="12" t="s">
        <v>561</v>
      </c>
      <c r="R7" s="12" t="s">
        <v>561</v>
      </c>
      <c r="S7" s="12" t="s">
        <v>561</v>
      </c>
      <c r="T7" s="12" t="s">
        <v>563</v>
      </c>
      <c r="U7" s="12" t="s">
        <v>561</v>
      </c>
      <c r="V7" s="12" t="s">
        <v>561</v>
      </c>
      <c r="W7" s="12" t="s">
        <v>545</v>
      </c>
      <c r="X7" s="12"/>
      <c r="Y7" s="12" t="s">
        <v>561</v>
      </c>
      <c r="Z7" s="12" t="s">
        <v>561</v>
      </c>
      <c r="AA7" s="12"/>
      <c r="AB7" s="12" t="s">
        <v>561</v>
      </c>
      <c r="AC7" s="12" t="s">
        <v>561</v>
      </c>
      <c r="AD7" s="12" t="s">
        <v>561</v>
      </c>
      <c r="AE7" s="12"/>
      <c r="AF7" s="12" t="s">
        <v>561</v>
      </c>
      <c r="AG7" s="12" t="s">
        <v>561</v>
      </c>
      <c r="AH7" s="12" t="s">
        <v>561</v>
      </c>
      <c r="AI7" s="12" t="s">
        <v>561</v>
      </c>
      <c r="AJ7" s="12"/>
      <c r="AK7" s="12"/>
      <c r="AL7" s="12"/>
      <c r="AM7" s="12" t="s">
        <v>561</v>
      </c>
      <c r="AN7" s="12" t="s">
        <v>561</v>
      </c>
      <c r="AO7" s="12" t="s">
        <v>561</v>
      </c>
      <c r="AP7" s="12" t="s">
        <v>561</v>
      </c>
      <c r="AQ7" s="12" t="s">
        <v>561</v>
      </c>
      <c r="AR7" s="12" t="s">
        <v>561</v>
      </c>
      <c r="AS7" s="12" t="s">
        <v>545</v>
      </c>
      <c r="AT7" s="12" t="s">
        <v>561</v>
      </c>
      <c r="AU7" s="12"/>
      <c r="AV7" s="12" t="s">
        <v>561</v>
      </c>
      <c r="AW7" s="12" t="s">
        <v>563</v>
      </c>
      <c r="AX7" s="12" t="s">
        <v>561</v>
      </c>
      <c r="AY7" s="12" t="s">
        <v>561</v>
      </c>
      <c r="AZ7" s="12"/>
      <c r="BA7" s="12"/>
      <c r="BB7" s="12" t="s">
        <v>561</v>
      </c>
      <c r="BC7" s="12" t="s">
        <v>563</v>
      </c>
      <c r="BD7" s="12"/>
      <c r="BE7" s="12" t="s">
        <v>563</v>
      </c>
      <c r="BF7" s="12"/>
      <c r="BG7" s="12"/>
      <c r="BH7" s="12" t="s">
        <v>561</v>
      </c>
      <c r="BI7" s="12" t="s">
        <v>563</v>
      </c>
      <c r="BJ7" s="12" t="s">
        <v>561</v>
      </c>
      <c r="BK7" s="12"/>
      <c r="BL7" s="12"/>
      <c r="BM7" s="12" t="s">
        <v>561</v>
      </c>
      <c r="BN7" s="12"/>
      <c r="BO7" s="12" t="s">
        <v>561</v>
      </c>
      <c r="BP7" s="12" t="s">
        <v>561</v>
      </c>
      <c r="BQ7" s="12" t="s">
        <v>561</v>
      </c>
      <c r="BR7" s="12" t="s">
        <v>561</v>
      </c>
      <c r="BS7" s="12" t="s">
        <v>561</v>
      </c>
      <c r="BT7" s="12" t="s">
        <v>561</v>
      </c>
      <c r="BU7" s="12" t="s">
        <v>563</v>
      </c>
      <c r="BV7" s="12" t="s">
        <v>563</v>
      </c>
      <c r="BW7" s="12" t="s">
        <v>561</v>
      </c>
      <c r="BX7" s="12" t="s">
        <v>561</v>
      </c>
      <c r="BY7" s="12" t="s">
        <v>561</v>
      </c>
      <c r="BZ7" s="12" t="s">
        <v>561</v>
      </c>
      <c r="CA7" s="12" t="s">
        <v>561</v>
      </c>
      <c r="CB7" s="12" t="s">
        <v>561</v>
      </c>
      <c r="CC7" s="12" t="s">
        <v>561</v>
      </c>
      <c r="CD7" s="12" t="s">
        <v>561</v>
      </c>
      <c r="CE7" s="12" t="s">
        <v>561</v>
      </c>
      <c r="CF7" s="12" t="s">
        <v>561</v>
      </c>
      <c r="CG7" s="12" t="s">
        <v>561</v>
      </c>
      <c r="CH7" s="12"/>
      <c r="CI7" s="12" t="s">
        <v>561</v>
      </c>
      <c r="CJ7" s="12"/>
      <c r="CK7" s="12" t="s">
        <v>561</v>
      </c>
      <c r="CL7" s="12" t="s">
        <v>561</v>
      </c>
      <c r="CM7" s="12" t="s">
        <v>561</v>
      </c>
      <c r="CN7" s="12"/>
      <c r="CO7" s="12" t="s">
        <v>561</v>
      </c>
      <c r="CP7" s="12"/>
      <c r="CQ7" s="12"/>
      <c r="CR7" s="12" t="s">
        <v>561</v>
      </c>
      <c r="CS7" s="12" t="s">
        <v>564</v>
      </c>
      <c r="CT7" s="12" t="s">
        <v>561</v>
      </c>
      <c r="CU7" s="12" t="s">
        <v>561</v>
      </c>
      <c r="CV7" s="12" t="s">
        <v>561</v>
      </c>
      <c r="CW7" s="12" t="s">
        <v>561</v>
      </c>
      <c r="CX7" s="12" t="s">
        <v>561</v>
      </c>
      <c r="CY7" s="12" t="s">
        <v>545</v>
      </c>
      <c r="CZ7" s="12" t="s">
        <v>561</v>
      </c>
      <c r="DA7" s="12" t="s">
        <v>561</v>
      </c>
      <c r="DB7" s="12" t="s">
        <v>561</v>
      </c>
      <c r="DC7" s="12" t="s">
        <v>561</v>
      </c>
      <c r="DD7" s="12" t="s">
        <v>563</v>
      </c>
      <c r="DE7" s="12"/>
    </row>
    <row r="8" spans="1:109" x14ac:dyDescent="0.25">
      <c r="A8" s="2" t="s">
        <v>596</v>
      </c>
      <c r="B8" s="12">
        <v>1</v>
      </c>
      <c r="C8" s="12">
        <v>1</v>
      </c>
      <c r="D8" s="12">
        <v>1</v>
      </c>
      <c r="E8" s="12">
        <v>1</v>
      </c>
      <c r="F8" s="12" t="s">
        <v>561</v>
      </c>
      <c r="G8" s="12">
        <v>1</v>
      </c>
      <c r="H8" s="12" t="s">
        <v>561</v>
      </c>
      <c r="I8" s="12" t="s">
        <v>561</v>
      </c>
      <c r="J8" s="12">
        <v>1</v>
      </c>
      <c r="K8" s="12" t="s">
        <v>561</v>
      </c>
      <c r="L8" s="12" t="s">
        <v>561</v>
      </c>
      <c r="M8" s="12">
        <v>2</v>
      </c>
      <c r="N8" s="12" t="s">
        <v>565</v>
      </c>
      <c r="O8" s="12" t="s">
        <v>561</v>
      </c>
      <c r="P8" s="12">
        <v>2</v>
      </c>
      <c r="Q8" s="12" t="s">
        <v>561</v>
      </c>
      <c r="R8" s="12">
        <v>1</v>
      </c>
      <c r="S8" s="12">
        <v>2</v>
      </c>
      <c r="T8" s="12" t="s">
        <v>565</v>
      </c>
      <c r="U8" s="12" t="s">
        <v>565</v>
      </c>
      <c r="V8" s="12">
        <v>1</v>
      </c>
      <c r="W8" s="12" t="s">
        <v>545</v>
      </c>
      <c r="X8" s="12"/>
      <c r="Y8" s="12" t="s">
        <v>561</v>
      </c>
      <c r="Z8" s="12">
        <v>1</v>
      </c>
      <c r="AA8" s="12"/>
      <c r="AB8" s="12">
        <v>1</v>
      </c>
      <c r="AC8" s="12">
        <v>2</v>
      </c>
      <c r="AD8" s="12" t="s">
        <v>561</v>
      </c>
      <c r="AE8" s="12"/>
      <c r="AF8" s="12">
        <v>1</v>
      </c>
      <c r="AG8" s="12">
        <v>1</v>
      </c>
      <c r="AH8" s="12" t="s">
        <v>561</v>
      </c>
      <c r="AI8" s="12">
        <v>1</v>
      </c>
      <c r="AJ8" s="12"/>
      <c r="AK8" s="12"/>
      <c r="AL8" s="12"/>
      <c r="AM8" s="12" t="s">
        <v>561</v>
      </c>
      <c r="AN8" s="12" t="s">
        <v>561</v>
      </c>
      <c r="AO8" s="12">
        <v>1</v>
      </c>
      <c r="AP8" s="12">
        <v>1</v>
      </c>
      <c r="AQ8" s="12">
        <v>1</v>
      </c>
      <c r="AR8" s="12">
        <v>1</v>
      </c>
      <c r="AS8" s="12" t="s">
        <v>545</v>
      </c>
      <c r="AT8" s="10">
        <v>1</v>
      </c>
      <c r="AU8" s="12"/>
      <c r="AV8" s="12" t="s">
        <v>561</v>
      </c>
      <c r="AW8" s="12">
        <v>1</v>
      </c>
      <c r="AX8" s="12">
        <v>1</v>
      </c>
      <c r="AY8" s="12" t="s">
        <v>561</v>
      </c>
      <c r="AZ8" s="12"/>
      <c r="BA8" s="12"/>
      <c r="BB8" s="12">
        <v>1</v>
      </c>
      <c r="BC8" s="12" t="s">
        <v>565</v>
      </c>
      <c r="BD8" s="12"/>
      <c r="BE8" s="12">
        <v>1</v>
      </c>
      <c r="BF8" s="12"/>
      <c r="BG8" s="12"/>
      <c r="BH8" s="12">
        <v>1</v>
      </c>
      <c r="BI8" s="12" t="s">
        <v>565</v>
      </c>
      <c r="BJ8" s="12">
        <v>1</v>
      </c>
      <c r="BK8" s="12"/>
      <c r="BL8" s="12"/>
      <c r="BM8" s="12" t="s">
        <v>561</v>
      </c>
      <c r="BN8" s="12"/>
      <c r="BO8" s="12">
        <v>2</v>
      </c>
      <c r="BP8" s="12">
        <v>1</v>
      </c>
      <c r="BQ8" s="12" t="s">
        <v>565</v>
      </c>
      <c r="BR8" s="12" t="s">
        <v>561</v>
      </c>
      <c r="BS8" s="12">
        <v>1</v>
      </c>
      <c r="BT8" s="12" t="s">
        <v>565</v>
      </c>
      <c r="BU8" s="12" t="s">
        <v>561</v>
      </c>
      <c r="BV8" s="12">
        <v>2</v>
      </c>
      <c r="BW8" s="12">
        <v>1</v>
      </c>
      <c r="BX8" s="12">
        <v>2</v>
      </c>
      <c r="BY8" s="12">
        <v>1</v>
      </c>
      <c r="BZ8" s="12" t="s">
        <v>561</v>
      </c>
      <c r="CA8" s="12">
        <v>1</v>
      </c>
      <c r="CB8" s="12">
        <v>1</v>
      </c>
      <c r="CC8" s="12">
        <v>1</v>
      </c>
      <c r="CD8" s="12" t="s">
        <v>561</v>
      </c>
      <c r="CE8" s="12" t="s">
        <v>561</v>
      </c>
      <c r="CF8" s="12">
        <v>1</v>
      </c>
      <c r="CG8" s="12">
        <v>2</v>
      </c>
      <c r="CH8" s="12"/>
      <c r="CI8" s="12">
        <v>1</v>
      </c>
      <c r="CJ8" s="12"/>
      <c r="CK8" s="12">
        <v>1</v>
      </c>
      <c r="CL8" s="12">
        <v>1</v>
      </c>
      <c r="CM8" s="12" t="s">
        <v>565</v>
      </c>
      <c r="CN8" s="12"/>
      <c r="CO8" s="12" t="s">
        <v>561</v>
      </c>
      <c r="CP8" s="12"/>
      <c r="CQ8" s="12"/>
      <c r="CR8" s="12" t="s">
        <v>561</v>
      </c>
      <c r="CS8" s="12">
        <v>2</v>
      </c>
      <c r="CT8" s="12">
        <v>1</v>
      </c>
      <c r="CU8" s="12">
        <v>1</v>
      </c>
      <c r="CV8" s="12">
        <v>1</v>
      </c>
      <c r="CW8" s="12">
        <v>2</v>
      </c>
      <c r="CX8" s="12">
        <v>1</v>
      </c>
      <c r="CY8" s="12" t="s">
        <v>545</v>
      </c>
      <c r="CZ8" s="12">
        <v>1</v>
      </c>
      <c r="DA8" s="12">
        <v>1</v>
      </c>
      <c r="DB8" s="12" t="s">
        <v>561</v>
      </c>
      <c r="DC8" s="12">
        <v>1</v>
      </c>
      <c r="DD8" s="12">
        <v>1</v>
      </c>
      <c r="DE8" s="12"/>
    </row>
    <row r="9" spans="1:109" x14ac:dyDescent="0.25">
      <c r="A9" s="2" t="s">
        <v>597</v>
      </c>
      <c r="B9" s="12" t="s">
        <v>562</v>
      </c>
      <c r="C9" s="12" t="s">
        <v>562</v>
      </c>
      <c r="D9" s="12" t="s">
        <v>562</v>
      </c>
      <c r="E9" s="12" t="s">
        <v>562</v>
      </c>
      <c r="F9" s="12" t="s">
        <v>562</v>
      </c>
      <c r="G9" s="12" t="s">
        <v>562</v>
      </c>
      <c r="H9" s="12" t="s">
        <v>562</v>
      </c>
      <c r="I9" s="12" t="s">
        <v>562</v>
      </c>
      <c r="J9" s="12" t="s">
        <v>562</v>
      </c>
      <c r="K9" s="12" t="s">
        <v>562</v>
      </c>
      <c r="L9" s="12" t="s">
        <v>562</v>
      </c>
      <c r="M9" s="12" t="s">
        <v>562</v>
      </c>
      <c r="N9" s="12" t="s">
        <v>562</v>
      </c>
      <c r="O9" s="12" t="s">
        <v>562</v>
      </c>
      <c r="P9" s="12" t="s">
        <v>562</v>
      </c>
      <c r="Q9" s="12" t="s">
        <v>562</v>
      </c>
      <c r="R9" s="12" t="s">
        <v>562</v>
      </c>
      <c r="S9" s="12" t="s">
        <v>562</v>
      </c>
      <c r="T9" s="12" t="s">
        <v>562</v>
      </c>
      <c r="U9" s="12" t="s">
        <v>562</v>
      </c>
      <c r="V9" s="12" t="s">
        <v>562</v>
      </c>
      <c r="W9" s="12" t="s">
        <v>545</v>
      </c>
      <c r="X9" s="12"/>
      <c r="Y9" s="12" t="s">
        <v>562</v>
      </c>
      <c r="Z9" s="12" t="s">
        <v>562</v>
      </c>
      <c r="AA9" s="12"/>
      <c r="AB9" s="12" t="s">
        <v>562</v>
      </c>
      <c r="AC9" s="12" t="s">
        <v>545</v>
      </c>
      <c r="AD9" s="12" t="s">
        <v>562</v>
      </c>
      <c r="AE9" s="12"/>
      <c r="AF9" s="12" t="s">
        <v>562</v>
      </c>
      <c r="AG9" s="12" t="s">
        <v>562</v>
      </c>
      <c r="AH9" s="12" t="s">
        <v>561</v>
      </c>
      <c r="AI9" s="12" t="s">
        <v>562</v>
      </c>
      <c r="AJ9" s="12"/>
      <c r="AK9" s="12"/>
      <c r="AL9" s="12"/>
      <c r="AM9" s="12" t="s">
        <v>562</v>
      </c>
      <c r="AN9" s="12" t="s">
        <v>562</v>
      </c>
      <c r="AO9" s="12" t="s">
        <v>562</v>
      </c>
      <c r="AP9" s="12" t="s">
        <v>562</v>
      </c>
      <c r="AQ9" s="12" t="s">
        <v>562</v>
      </c>
      <c r="AR9" s="12" t="s">
        <v>562</v>
      </c>
      <c r="AS9" s="12" t="s">
        <v>545</v>
      </c>
      <c r="AT9" s="12" t="s">
        <v>562</v>
      </c>
      <c r="AU9" s="12"/>
      <c r="AV9" s="12" t="s">
        <v>562</v>
      </c>
      <c r="AW9" s="12" t="s">
        <v>562</v>
      </c>
      <c r="AX9" s="12" t="s">
        <v>562</v>
      </c>
      <c r="AY9" s="12" t="s">
        <v>562</v>
      </c>
      <c r="AZ9" s="12"/>
      <c r="BA9" s="12"/>
      <c r="BB9" s="12" t="s">
        <v>562</v>
      </c>
      <c r="BC9" s="12" t="s">
        <v>561</v>
      </c>
      <c r="BD9" s="12"/>
      <c r="BE9" s="12" t="s">
        <v>562</v>
      </c>
      <c r="BF9" s="12"/>
      <c r="BG9" s="12"/>
      <c r="BH9" s="12" t="s">
        <v>562</v>
      </c>
      <c r="BI9" s="12" t="s">
        <v>562</v>
      </c>
      <c r="BJ9" s="12" t="s">
        <v>562</v>
      </c>
      <c r="BK9" s="12"/>
      <c r="BL9" s="12"/>
      <c r="BM9" s="12" t="s">
        <v>562</v>
      </c>
      <c r="BN9" s="12"/>
      <c r="BO9" s="12" t="s">
        <v>562</v>
      </c>
      <c r="BP9" s="12" t="s">
        <v>562</v>
      </c>
      <c r="BQ9" s="12" t="s">
        <v>562</v>
      </c>
      <c r="BR9" s="12" t="s">
        <v>562</v>
      </c>
      <c r="BS9" s="12" t="s">
        <v>562</v>
      </c>
      <c r="BT9" s="12" t="s">
        <v>562</v>
      </c>
      <c r="BU9" s="12" t="s">
        <v>562</v>
      </c>
      <c r="BV9" s="12" t="s">
        <v>561</v>
      </c>
      <c r="BW9" s="12" t="s">
        <v>562</v>
      </c>
      <c r="BX9" s="12" t="s">
        <v>562</v>
      </c>
      <c r="BY9" s="12" t="s">
        <v>562</v>
      </c>
      <c r="BZ9" s="12" t="s">
        <v>562</v>
      </c>
      <c r="CA9" s="12" t="s">
        <v>562</v>
      </c>
      <c r="CB9" s="12" t="s">
        <v>562</v>
      </c>
      <c r="CC9" s="12" t="s">
        <v>562</v>
      </c>
      <c r="CD9" s="12" t="s">
        <v>562</v>
      </c>
      <c r="CE9" s="12" t="s">
        <v>562</v>
      </c>
      <c r="CF9" s="12" t="s">
        <v>562</v>
      </c>
      <c r="CG9" s="12" t="s">
        <v>562</v>
      </c>
      <c r="CH9" s="12"/>
      <c r="CI9" s="12" t="s">
        <v>562</v>
      </c>
      <c r="CJ9" s="12"/>
      <c r="CK9" s="12" t="s">
        <v>562</v>
      </c>
      <c r="CL9" s="12" t="s">
        <v>562</v>
      </c>
      <c r="CM9" s="12" t="s">
        <v>561</v>
      </c>
      <c r="CN9" s="12"/>
      <c r="CO9" s="12" t="s">
        <v>562</v>
      </c>
      <c r="CP9" s="12"/>
      <c r="CQ9" s="12"/>
      <c r="CR9" s="12" t="s">
        <v>562</v>
      </c>
      <c r="CS9" s="12" t="s">
        <v>562</v>
      </c>
      <c r="CT9" s="12" t="s">
        <v>562</v>
      </c>
      <c r="CU9" s="12" t="s">
        <v>562</v>
      </c>
      <c r="CV9" s="12" t="s">
        <v>562</v>
      </c>
      <c r="CW9" s="12" t="s">
        <v>562</v>
      </c>
      <c r="CX9" s="12" t="s">
        <v>562</v>
      </c>
      <c r="CY9" s="12" t="s">
        <v>545</v>
      </c>
      <c r="CZ9" s="12" t="s">
        <v>562</v>
      </c>
      <c r="DA9" s="12" t="s">
        <v>562</v>
      </c>
      <c r="DB9" s="12" t="s">
        <v>562</v>
      </c>
      <c r="DC9" s="12" t="s">
        <v>562</v>
      </c>
      <c r="DD9" s="12" t="s">
        <v>562</v>
      </c>
      <c r="DE9" s="12"/>
    </row>
    <row r="10" spans="1:109" x14ac:dyDescent="0.25">
      <c r="A10" s="2" t="s">
        <v>598</v>
      </c>
      <c r="B10" s="12" t="s">
        <v>568</v>
      </c>
      <c r="C10" s="12" t="s">
        <v>309</v>
      </c>
      <c r="D10" s="12" t="s">
        <v>568</v>
      </c>
      <c r="E10" s="12" t="s">
        <v>309</v>
      </c>
      <c r="F10" s="12" t="s">
        <v>309</v>
      </c>
      <c r="G10" s="12" t="s">
        <v>568</v>
      </c>
      <c r="H10" s="12" t="s">
        <v>309</v>
      </c>
      <c r="I10" s="12" t="s">
        <v>569</v>
      </c>
      <c r="J10" s="12" t="s">
        <v>568</v>
      </c>
      <c r="K10" s="12" t="s">
        <v>309</v>
      </c>
      <c r="L10" s="12" t="s">
        <v>309</v>
      </c>
      <c r="M10" s="12" t="s">
        <v>566</v>
      </c>
      <c r="N10" s="12" t="s">
        <v>570</v>
      </c>
      <c r="O10" s="12" t="s">
        <v>568</v>
      </c>
      <c r="P10" s="12" t="s">
        <v>309</v>
      </c>
      <c r="Q10" s="12" t="s">
        <v>309</v>
      </c>
      <c r="R10" s="12" t="s">
        <v>568</v>
      </c>
      <c r="S10" s="12" t="s">
        <v>566</v>
      </c>
      <c r="T10" s="12" t="s">
        <v>309</v>
      </c>
      <c r="U10" s="12" t="s">
        <v>566</v>
      </c>
      <c r="V10" s="12" t="s">
        <v>309</v>
      </c>
      <c r="W10" s="12" t="s">
        <v>545</v>
      </c>
      <c r="X10" s="12"/>
      <c r="Y10" s="12" t="s">
        <v>570</v>
      </c>
      <c r="Z10" s="12" t="s">
        <v>568</v>
      </c>
      <c r="AA10" s="12"/>
      <c r="AB10" s="12" t="s">
        <v>567</v>
      </c>
      <c r="AC10" s="12" t="s">
        <v>545</v>
      </c>
      <c r="AD10" s="12" t="s">
        <v>570</v>
      </c>
      <c r="AE10" s="12"/>
      <c r="AF10" s="12" t="s">
        <v>568</v>
      </c>
      <c r="AG10" s="12" t="s">
        <v>568</v>
      </c>
      <c r="AH10" s="12" t="s">
        <v>567</v>
      </c>
      <c r="AI10" s="12" t="s">
        <v>569</v>
      </c>
      <c r="AJ10" s="12"/>
      <c r="AK10" s="12"/>
      <c r="AL10" s="12"/>
      <c r="AM10" s="12" t="s">
        <v>567</v>
      </c>
      <c r="AN10" s="12" t="s">
        <v>568</v>
      </c>
      <c r="AO10" s="12" t="s">
        <v>570</v>
      </c>
      <c r="AP10" s="12" t="s">
        <v>568</v>
      </c>
      <c r="AQ10" s="12" t="s">
        <v>569</v>
      </c>
      <c r="AR10" s="12" t="s">
        <v>569</v>
      </c>
      <c r="AS10" s="12" t="s">
        <v>545</v>
      </c>
      <c r="AT10" s="12" t="s">
        <v>569</v>
      </c>
      <c r="AU10" s="12"/>
      <c r="AV10" s="12" t="s">
        <v>570</v>
      </c>
      <c r="AW10" s="12" t="s">
        <v>567</v>
      </c>
      <c r="AX10" s="12" t="s">
        <v>568</v>
      </c>
      <c r="AY10" s="12" t="s">
        <v>568</v>
      </c>
      <c r="AZ10" s="12"/>
      <c r="BA10" s="12"/>
      <c r="BB10" s="12" t="s">
        <v>567</v>
      </c>
      <c r="BC10" s="12" t="s">
        <v>568</v>
      </c>
      <c r="BD10" s="12"/>
      <c r="BE10" s="12" t="s">
        <v>568</v>
      </c>
      <c r="BF10" s="12"/>
      <c r="BG10" s="12"/>
      <c r="BH10" s="12" t="s">
        <v>566</v>
      </c>
      <c r="BI10" s="12" t="s">
        <v>567</v>
      </c>
      <c r="BJ10" s="12" t="s">
        <v>568</v>
      </c>
      <c r="BK10" s="12"/>
      <c r="BL10" s="12"/>
      <c r="BM10" s="12" t="s">
        <v>569</v>
      </c>
      <c r="BN10" s="12"/>
      <c r="BO10" s="12" t="s">
        <v>569</v>
      </c>
      <c r="BP10" s="12" t="s">
        <v>566</v>
      </c>
      <c r="BQ10" s="12" t="s">
        <v>570</v>
      </c>
      <c r="BR10" s="12" t="s">
        <v>569</v>
      </c>
      <c r="BS10" s="12" t="s">
        <v>570</v>
      </c>
      <c r="BT10" s="12" t="s">
        <v>567</v>
      </c>
      <c r="BU10" s="12" t="s">
        <v>571</v>
      </c>
      <c r="BV10" s="12" t="s">
        <v>309</v>
      </c>
      <c r="BW10" s="12" t="s">
        <v>569</v>
      </c>
      <c r="BX10" s="12" t="s">
        <v>570</v>
      </c>
      <c r="BY10" s="12" t="s">
        <v>566</v>
      </c>
      <c r="BZ10" s="12" t="s">
        <v>567</v>
      </c>
      <c r="CA10" s="12" t="s">
        <v>570</v>
      </c>
      <c r="CB10" s="12" t="s">
        <v>567</v>
      </c>
      <c r="CC10" s="12" t="s">
        <v>309</v>
      </c>
      <c r="CD10" s="12" t="s">
        <v>567</v>
      </c>
      <c r="CE10" s="12" t="s">
        <v>309</v>
      </c>
      <c r="CF10" s="12" t="s">
        <v>569</v>
      </c>
      <c r="CG10" s="12" t="s">
        <v>568</v>
      </c>
      <c r="CH10" s="12"/>
      <c r="CI10" s="12" t="s">
        <v>570</v>
      </c>
      <c r="CJ10" s="12"/>
      <c r="CK10" s="12" t="s">
        <v>566</v>
      </c>
      <c r="CL10" s="12" t="s">
        <v>567</v>
      </c>
      <c r="CM10" s="12" t="s">
        <v>566</v>
      </c>
      <c r="CN10" s="12"/>
      <c r="CO10" s="12" t="s">
        <v>570</v>
      </c>
      <c r="CP10" s="12"/>
      <c r="CQ10" s="12"/>
      <c r="CR10" s="12" t="s">
        <v>568</v>
      </c>
      <c r="CS10" s="12" t="s">
        <v>566</v>
      </c>
      <c r="CT10" s="12" t="s">
        <v>569</v>
      </c>
      <c r="CU10" s="12" t="s">
        <v>568</v>
      </c>
      <c r="CV10" s="12" t="s">
        <v>571</v>
      </c>
      <c r="CW10" s="12" t="s">
        <v>569</v>
      </c>
      <c r="CX10" s="12" t="s">
        <v>567</v>
      </c>
      <c r="CY10" s="12" t="s">
        <v>545</v>
      </c>
      <c r="CZ10" s="12" t="s">
        <v>568</v>
      </c>
      <c r="DA10" s="12" t="s">
        <v>566</v>
      </c>
      <c r="DB10" s="12" t="s">
        <v>566</v>
      </c>
      <c r="DC10" s="12" t="s">
        <v>566</v>
      </c>
      <c r="DD10" s="12" t="s">
        <v>566</v>
      </c>
      <c r="DE10" s="12"/>
    </row>
    <row r="11" spans="1:109" x14ac:dyDescent="0.25">
      <c r="A11" s="2" t="s">
        <v>599</v>
      </c>
      <c r="B11" s="12" t="s">
        <v>562</v>
      </c>
      <c r="C11" s="12" t="s">
        <v>562</v>
      </c>
      <c r="D11" s="12" t="s">
        <v>562</v>
      </c>
      <c r="E11" s="12" t="s">
        <v>561</v>
      </c>
      <c r="F11" s="12" t="s">
        <v>562</v>
      </c>
      <c r="G11" s="12" t="s">
        <v>562</v>
      </c>
      <c r="H11" s="12" t="s">
        <v>562</v>
      </c>
      <c r="I11" s="12" t="s">
        <v>561</v>
      </c>
      <c r="J11" s="12" t="s">
        <v>562</v>
      </c>
      <c r="K11" s="12" t="s">
        <v>562</v>
      </c>
      <c r="L11" s="12" t="s">
        <v>561</v>
      </c>
      <c r="M11" s="12" t="s">
        <v>562</v>
      </c>
      <c r="N11" s="12" t="s">
        <v>562</v>
      </c>
      <c r="O11" s="12" t="s">
        <v>562</v>
      </c>
      <c r="P11" s="12" t="s">
        <v>562</v>
      </c>
      <c r="Q11" s="12" t="s">
        <v>562</v>
      </c>
      <c r="R11" s="12" t="s">
        <v>561</v>
      </c>
      <c r="S11" s="12" t="s">
        <v>561</v>
      </c>
      <c r="T11" s="12" t="s">
        <v>562</v>
      </c>
      <c r="U11" s="12" t="s">
        <v>561</v>
      </c>
      <c r="V11" s="12" t="s">
        <v>562</v>
      </c>
      <c r="W11" s="12" t="s">
        <v>545</v>
      </c>
      <c r="X11" s="12"/>
      <c r="Y11" s="12" t="s">
        <v>562</v>
      </c>
      <c r="Z11" s="12" t="s">
        <v>562</v>
      </c>
      <c r="AA11" s="12"/>
      <c r="AB11" s="12" t="s">
        <v>562</v>
      </c>
      <c r="AC11" s="12" t="s">
        <v>561</v>
      </c>
      <c r="AD11" s="12" t="s">
        <v>562</v>
      </c>
      <c r="AE11" s="12"/>
      <c r="AF11" s="12" t="s">
        <v>561</v>
      </c>
      <c r="AG11" s="12" t="s">
        <v>561</v>
      </c>
      <c r="AH11" s="12" t="s">
        <v>562</v>
      </c>
      <c r="AI11" s="12" t="s">
        <v>562</v>
      </c>
      <c r="AJ11" s="12"/>
      <c r="AK11" s="12"/>
      <c r="AL11" s="12"/>
      <c r="AM11" s="12" t="s">
        <v>561</v>
      </c>
      <c r="AN11" s="12" t="s">
        <v>562</v>
      </c>
      <c r="AO11" s="12" t="s">
        <v>562</v>
      </c>
      <c r="AP11" s="12" t="s">
        <v>561</v>
      </c>
      <c r="AQ11" s="12" t="s">
        <v>562</v>
      </c>
      <c r="AR11" s="12" t="s">
        <v>562</v>
      </c>
      <c r="AS11" s="12" t="s">
        <v>545</v>
      </c>
      <c r="AT11" s="12" t="s">
        <v>562</v>
      </c>
      <c r="AU11" s="12"/>
      <c r="AV11" s="12" t="s">
        <v>562</v>
      </c>
      <c r="AW11" s="12" t="s">
        <v>562</v>
      </c>
      <c r="AX11" s="12" t="s">
        <v>562</v>
      </c>
      <c r="AY11" s="12" t="s">
        <v>562</v>
      </c>
      <c r="AZ11" s="12"/>
      <c r="BA11" s="12"/>
      <c r="BB11" s="12" t="s">
        <v>562</v>
      </c>
      <c r="BC11" s="12" t="s">
        <v>561</v>
      </c>
      <c r="BD11" s="12"/>
      <c r="BE11" s="12" t="s">
        <v>562</v>
      </c>
      <c r="BF11" s="12"/>
      <c r="BG11" s="12"/>
      <c r="BH11" s="12" t="s">
        <v>562</v>
      </c>
      <c r="BI11" s="12" t="s">
        <v>561</v>
      </c>
      <c r="BJ11" s="12" t="s">
        <v>562</v>
      </c>
      <c r="BK11" s="12"/>
      <c r="BL11" s="12"/>
      <c r="BM11" s="12" t="s">
        <v>562</v>
      </c>
      <c r="BN11" s="12"/>
      <c r="BO11" s="12" t="s">
        <v>562</v>
      </c>
      <c r="BP11" s="12" t="s">
        <v>562</v>
      </c>
      <c r="BQ11" s="12" t="s">
        <v>562</v>
      </c>
      <c r="BR11" s="12" t="s">
        <v>561</v>
      </c>
      <c r="BS11" s="12" t="s">
        <v>562</v>
      </c>
      <c r="BT11" s="12" t="s">
        <v>561</v>
      </c>
      <c r="BU11" s="12" t="s">
        <v>561</v>
      </c>
      <c r="BV11" s="12" t="s">
        <v>561</v>
      </c>
      <c r="BW11" s="12" t="s">
        <v>562</v>
      </c>
      <c r="BX11" s="12" t="s">
        <v>562</v>
      </c>
      <c r="BY11" s="12" t="s">
        <v>562</v>
      </c>
      <c r="BZ11" s="12" t="s">
        <v>562</v>
      </c>
      <c r="CA11" s="12" t="s">
        <v>562</v>
      </c>
      <c r="CB11" s="12" t="s">
        <v>562</v>
      </c>
      <c r="CC11" s="12" t="s">
        <v>561</v>
      </c>
      <c r="CD11" s="12" t="s">
        <v>562</v>
      </c>
      <c r="CE11" s="12" t="s">
        <v>562</v>
      </c>
      <c r="CF11" s="12" t="s">
        <v>562</v>
      </c>
      <c r="CG11" s="12" t="s">
        <v>562</v>
      </c>
      <c r="CH11" s="12"/>
      <c r="CI11" s="12" t="s">
        <v>562</v>
      </c>
      <c r="CJ11" s="12"/>
      <c r="CK11" s="12" t="s">
        <v>562</v>
      </c>
      <c r="CL11" s="12" t="s">
        <v>562</v>
      </c>
      <c r="CM11" s="12" t="s">
        <v>562</v>
      </c>
      <c r="CN11" s="12"/>
      <c r="CO11" s="12" t="s">
        <v>562</v>
      </c>
      <c r="CP11" s="12"/>
      <c r="CQ11" s="12"/>
      <c r="CR11" s="12" t="s">
        <v>562</v>
      </c>
      <c r="CS11" s="12" t="s">
        <v>561</v>
      </c>
      <c r="CT11" s="12" t="s">
        <v>562</v>
      </c>
      <c r="CU11" s="12" t="s">
        <v>562</v>
      </c>
      <c r="CV11" s="12" t="s">
        <v>562</v>
      </c>
      <c r="CW11" s="12" t="s">
        <v>562</v>
      </c>
      <c r="CX11" s="12" t="s">
        <v>562</v>
      </c>
      <c r="CY11" s="12" t="s">
        <v>545</v>
      </c>
      <c r="CZ11" s="12" t="s">
        <v>562</v>
      </c>
      <c r="DA11" s="12" t="s">
        <v>562</v>
      </c>
      <c r="DB11" s="12" t="s">
        <v>562</v>
      </c>
      <c r="DC11" s="12" t="s">
        <v>561</v>
      </c>
      <c r="DD11" s="12" t="s">
        <v>561</v>
      </c>
      <c r="DE11" s="12"/>
    </row>
    <row r="12" spans="1:109" x14ac:dyDescent="0.25">
      <c r="A12" s="2" t="s">
        <v>600</v>
      </c>
      <c r="B12" s="12" t="s">
        <v>569</v>
      </c>
      <c r="C12" s="12" t="s">
        <v>309</v>
      </c>
      <c r="D12" s="12" t="s">
        <v>568</v>
      </c>
      <c r="E12" s="12" t="s">
        <v>309</v>
      </c>
      <c r="F12" s="12" t="s">
        <v>309</v>
      </c>
      <c r="G12" s="12" t="s">
        <v>568</v>
      </c>
      <c r="H12" s="12" t="s">
        <v>309</v>
      </c>
      <c r="I12" s="12" t="s">
        <v>569</v>
      </c>
      <c r="J12" s="12" t="s">
        <v>568</v>
      </c>
      <c r="K12" s="12" t="s">
        <v>570</v>
      </c>
      <c r="L12" s="12" t="s">
        <v>309</v>
      </c>
      <c r="M12" s="12" t="s">
        <v>569</v>
      </c>
      <c r="N12" s="12" t="s">
        <v>570</v>
      </c>
      <c r="O12" s="12" t="s">
        <v>568</v>
      </c>
      <c r="P12" s="12" t="s">
        <v>309</v>
      </c>
      <c r="Q12" s="12" t="s">
        <v>309</v>
      </c>
      <c r="R12" s="12" t="s">
        <v>570</v>
      </c>
      <c r="S12" s="12" t="s">
        <v>566</v>
      </c>
      <c r="T12" s="12" t="s">
        <v>309</v>
      </c>
      <c r="U12" s="12" t="s">
        <v>309</v>
      </c>
      <c r="V12" s="12" t="s">
        <v>568</v>
      </c>
      <c r="W12" s="12" t="s">
        <v>545</v>
      </c>
      <c r="X12" s="12"/>
      <c r="Y12" s="12" t="s">
        <v>571</v>
      </c>
      <c r="Z12" s="12" t="s">
        <v>568</v>
      </c>
      <c r="AA12" s="12"/>
      <c r="AB12" s="12" t="s">
        <v>570</v>
      </c>
      <c r="AC12" s="12" t="s">
        <v>567</v>
      </c>
      <c r="AD12" s="12" t="s">
        <v>570</v>
      </c>
      <c r="AE12" s="12"/>
      <c r="AF12" s="12" t="s">
        <v>569</v>
      </c>
      <c r="AG12" s="12" t="s">
        <v>567</v>
      </c>
      <c r="AH12" s="12" t="s">
        <v>569</v>
      </c>
      <c r="AI12" s="12" t="s">
        <v>570</v>
      </c>
      <c r="AJ12" s="12"/>
      <c r="AK12" s="12"/>
      <c r="AL12" s="12"/>
      <c r="AM12" s="12" t="s">
        <v>567</v>
      </c>
      <c r="AN12" s="12" t="s">
        <v>569</v>
      </c>
      <c r="AO12" s="12" t="s">
        <v>570</v>
      </c>
      <c r="AP12" s="12" t="s">
        <v>569</v>
      </c>
      <c r="AQ12" s="12" t="s">
        <v>569</v>
      </c>
      <c r="AR12" s="12" t="s">
        <v>569</v>
      </c>
      <c r="AS12" s="12" t="s">
        <v>545</v>
      </c>
      <c r="AT12" s="12" t="s">
        <v>570</v>
      </c>
      <c r="AU12" s="12"/>
      <c r="AV12" s="12" t="s">
        <v>569</v>
      </c>
      <c r="AW12" s="12" t="s">
        <v>568</v>
      </c>
      <c r="AX12" s="12" t="s">
        <v>569</v>
      </c>
      <c r="AY12" s="12" t="s">
        <v>569</v>
      </c>
      <c r="AZ12" s="12"/>
      <c r="BA12" s="12"/>
      <c r="BB12" s="12" t="s">
        <v>568</v>
      </c>
      <c r="BC12" s="12" t="s">
        <v>567</v>
      </c>
      <c r="BD12" s="12"/>
      <c r="BE12" s="12" t="s">
        <v>570</v>
      </c>
      <c r="BF12" s="12"/>
      <c r="BG12" s="12"/>
      <c r="BH12" s="12" t="s">
        <v>568</v>
      </c>
      <c r="BI12" s="12" t="s">
        <v>568</v>
      </c>
      <c r="BJ12" s="12" t="s">
        <v>569</v>
      </c>
      <c r="BK12" s="12"/>
      <c r="BL12" s="12"/>
      <c r="BM12" s="12" t="s">
        <v>567</v>
      </c>
      <c r="BN12" s="12"/>
      <c r="BO12" s="12" t="s">
        <v>569</v>
      </c>
      <c r="BP12" s="12" t="s">
        <v>567</v>
      </c>
      <c r="BQ12" s="12" t="s">
        <v>570</v>
      </c>
      <c r="BR12" s="12" t="s">
        <v>569</v>
      </c>
      <c r="BS12" s="12" t="s">
        <v>570</v>
      </c>
      <c r="BT12" s="12" t="s">
        <v>569</v>
      </c>
      <c r="BU12" s="12" t="s">
        <v>570</v>
      </c>
      <c r="BV12" s="12" t="s">
        <v>566</v>
      </c>
      <c r="BW12" s="12" t="s">
        <v>569</v>
      </c>
      <c r="BX12" s="12" t="s">
        <v>570</v>
      </c>
      <c r="BY12" s="12" t="s">
        <v>567</v>
      </c>
      <c r="BZ12" s="12" t="s">
        <v>569</v>
      </c>
      <c r="CA12" s="12" t="s">
        <v>569</v>
      </c>
      <c r="CB12" s="12" t="s">
        <v>570</v>
      </c>
      <c r="CC12" s="12" t="s">
        <v>569</v>
      </c>
      <c r="CD12" s="12" t="s">
        <v>567</v>
      </c>
      <c r="CE12" s="12" t="s">
        <v>566</v>
      </c>
      <c r="CF12" s="12" t="s">
        <v>569</v>
      </c>
      <c r="CG12" s="12" t="s">
        <v>570</v>
      </c>
      <c r="CH12" s="12"/>
      <c r="CI12" s="12" t="s">
        <v>569</v>
      </c>
      <c r="CJ12" s="12"/>
      <c r="CK12" s="12" t="s">
        <v>569</v>
      </c>
      <c r="CL12" s="12" t="s">
        <v>569</v>
      </c>
      <c r="CM12" s="12" t="s">
        <v>568</v>
      </c>
      <c r="CN12" s="12"/>
      <c r="CO12" s="12" t="s">
        <v>570</v>
      </c>
      <c r="CP12" s="12"/>
      <c r="CQ12" s="12"/>
      <c r="CR12" s="12" t="s">
        <v>570</v>
      </c>
      <c r="CS12" s="12" t="s">
        <v>566</v>
      </c>
      <c r="CT12" s="12" t="s">
        <v>570</v>
      </c>
      <c r="CU12" s="12" t="s">
        <v>570</v>
      </c>
      <c r="CV12" s="12" t="s">
        <v>569</v>
      </c>
      <c r="CW12" s="12" t="s">
        <v>570</v>
      </c>
      <c r="CX12" s="12" t="s">
        <v>569</v>
      </c>
      <c r="CY12" s="12" t="s">
        <v>545</v>
      </c>
      <c r="CZ12" s="12" t="s">
        <v>569</v>
      </c>
      <c r="DA12" s="12" t="s">
        <v>568</v>
      </c>
      <c r="DB12" s="12" t="s">
        <v>568</v>
      </c>
      <c r="DC12" s="12" t="s">
        <v>567</v>
      </c>
      <c r="DD12" s="12" t="s">
        <v>567</v>
      </c>
      <c r="DE12" s="12"/>
    </row>
    <row r="13" spans="1:109" x14ac:dyDescent="0.25">
      <c r="A13" s="2" t="s">
        <v>601</v>
      </c>
      <c r="B13" s="12" t="s">
        <v>565</v>
      </c>
      <c r="C13" s="12" t="s">
        <v>565</v>
      </c>
      <c r="D13" s="12" t="s">
        <v>565</v>
      </c>
      <c r="E13" s="12" t="s">
        <v>565</v>
      </c>
      <c r="F13" s="12" t="s">
        <v>565</v>
      </c>
      <c r="G13" s="12" t="s">
        <v>565</v>
      </c>
      <c r="H13" s="12" t="s">
        <v>565</v>
      </c>
      <c r="I13" s="12" t="s">
        <v>565</v>
      </c>
      <c r="J13" s="12" t="s">
        <v>565</v>
      </c>
      <c r="K13" s="12" t="s">
        <v>565</v>
      </c>
      <c r="L13" s="12" t="s">
        <v>565</v>
      </c>
      <c r="M13" s="12" t="s">
        <v>565</v>
      </c>
      <c r="N13" s="12" t="s">
        <v>565</v>
      </c>
      <c r="O13" s="12" t="s">
        <v>565</v>
      </c>
      <c r="P13" s="12" t="s">
        <v>565</v>
      </c>
      <c r="Q13" s="12" t="s">
        <v>565</v>
      </c>
      <c r="R13" s="12" t="s">
        <v>565</v>
      </c>
      <c r="S13" s="12" t="s">
        <v>565</v>
      </c>
      <c r="T13" s="12" t="s">
        <v>565</v>
      </c>
      <c r="U13" s="12" t="s">
        <v>565</v>
      </c>
      <c r="V13" s="12" t="s">
        <v>565</v>
      </c>
      <c r="W13" s="12" t="s">
        <v>545</v>
      </c>
      <c r="X13" s="12"/>
      <c r="Y13" s="12" t="s">
        <v>565</v>
      </c>
      <c r="Z13" s="12" t="s">
        <v>565</v>
      </c>
      <c r="AA13" s="12"/>
      <c r="AB13" s="12" t="s">
        <v>565</v>
      </c>
      <c r="AC13" s="12" t="s">
        <v>565</v>
      </c>
      <c r="AD13" s="12" t="s">
        <v>565</v>
      </c>
      <c r="AE13" s="12"/>
      <c r="AF13" s="12" t="s">
        <v>565</v>
      </c>
      <c r="AG13" s="12" t="s">
        <v>565</v>
      </c>
      <c r="AH13" s="12" t="s">
        <v>565</v>
      </c>
      <c r="AI13" s="12" t="s">
        <v>565</v>
      </c>
      <c r="AJ13" s="12"/>
      <c r="AK13" s="12"/>
      <c r="AL13" s="12"/>
      <c r="AM13" s="12" t="s">
        <v>565</v>
      </c>
      <c r="AN13" s="12" t="s">
        <v>565</v>
      </c>
      <c r="AO13" s="12" t="s">
        <v>565</v>
      </c>
      <c r="AP13" s="12" t="s">
        <v>565</v>
      </c>
      <c r="AQ13" s="12" t="s">
        <v>565</v>
      </c>
      <c r="AR13" s="12" t="s">
        <v>565</v>
      </c>
      <c r="AS13" s="12" t="s">
        <v>545</v>
      </c>
      <c r="AT13" s="12" t="s">
        <v>565</v>
      </c>
      <c r="AU13" s="12"/>
      <c r="AV13" s="12" t="s">
        <v>565</v>
      </c>
      <c r="AW13" s="12" t="s">
        <v>565</v>
      </c>
      <c r="AX13" s="12" t="s">
        <v>565</v>
      </c>
      <c r="AY13" s="12" t="s">
        <v>565</v>
      </c>
      <c r="AZ13" s="12"/>
      <c r="BA13" s="12"/>
      <c r="BB13" s="12" t="s">
        <v>565</v>
      </c>
      <c r="BC13" s="12" t="s">
        <v>565</v>
      </c>
      <c r="BD13" s="12"/>
      <c r="BE13" s="12" t="s">
        <v>565</v>
      </c>
      <c r="BF13" s="12"/>
      <c r="BG13" s="12"/>
      <c r="BH13" s="12" t="s">
        <v>565</v>
      </c>
      <c r="BI13" s="12" t="s">
        <v>565</v>
      </c>
      <c r="BJ13" s="12" t="s">
        <v>565</v>
      </c>
      <c r="BK13" s="12"/>
      <c r="BL13" s="12"/>
      <c r="BM13" s="12" t="s">
        <v>565</v>
      </c>
      <c r="BN13" s="12"/>
      <c r="BO13" s="12" t="s">
        <v>565</v>
      </c>
      <c r="BP13" s="12" t="s">
        <v>562</v>
      </c>
      <c r="BQ13" s="12" t="s">
        <v>565</v>
      </c>
      <c r="BR13" s="12" t="s">
        <v>565</v>
      </c>
      <c r="BS13" s="12" t="s">
        <v>565</v>
      </c>
      <c r="BT13" s="12" t="s">
        <v>565</v>
      </c>
      <c r="BU13" s="12" t="s">
        <v>565</v>
      </c>
      <c r="BV13" s="12" t="s">
        <v>565</v>
      </c>
      <c r="BW13" s="12" t="s">
        <v>565</v>
      </c>
      <c r="BX13" s="12" t="s">
        <v>565</v>
      </c>
      <c r="BY13" s="12" t="s">
        <v>565</v>
      </c>
      <c r="BZ13" s="12" t="s">
        <v>565</v>
      </c>
      <c r="CA13" s="12" t="s">
        <v>565</v>
      </c>
      <c r="CB13" s="12" t="s">
        <v>565</v>
      </c>
      <c r="CC13" s="16">
        <v>2</v>
      </c>
      <c r="CD13" s="12" t="s">
        <v>565</v>
      </c>
      <c r="CE13" s="12" t="s">
        <v>565</v>
      </c>
      <c r="CF13" s="12" t="s">
        <v>565</v>
      </c>
      <c r="CG13" s="12" t="s">
        <v>565</v>
      </c>
      <c r="CH13" s="12"/>
      <c r="CI13" s="12" t="s">
        <v>565</v>
      </c>
      <c r="CJ13" s="12"/>
      <c r="CK13" s="12" t="s">
        <v>565</v>
      </c>
      <c r="CL13" s="12" t="s">
        <v>565</v>
      </c>
      <c r="CM13" s="12" t="s">
        <v>565</v>
      </c>
      <c r="CN13" s="12"/>
      <c r="CO13" s="12" t="s">
        <v>565</v>
      </c>
      <c r="CP13" s="12"/>
      <c r="CQ13" s="12"/>
      <c r="CR13" s="12" t="s">
        <v>565</v>
      </c>
      <c r="CS13" s="12" t="s">
        <v>565</v>
      </c>
      <c r="CT13" s="12" t="s">
        <v>565</v>
      </c>
      <c r="CU13" s="12" t="s">
        <v>565</v>
      </c>
      <c r="CV13" s="12" t="s">
        <v>565</v>
      </c>
      <c r="CW13" s="12" t="s">
        <v>565</v>
      </c>
      <c r="CX13" s="12" t="s">
        <v>565</v>
      </c>
      <c r="CY13" s="12" t="s">
        <v>545</v>
      </c>
      <c r="CZ13" s="12" t="s">
        <v>565</v>
      </c>
      <c r="DA13" s="12" t="s">
        <v>565</v>
      </c>
      <c r="DB13" s="12" t="s">
        <v>565</v>
      </c>
      <c r="DC13" s="12" t="s">
        <v>565</v>
      </c>
      <c r="DD13" s="12" t="s">
        <v>565</v>
      </c>
      <c r="DE13" s="12"/>
    </row>
    <row r="14" spans="1:109" x14ac:dyDescent="0.25">
      <c r="A14" s="2" t="s">
        <v>602</v>
      </c>
      <c r="B14" s="12" t="s">
        <v>574</v>
      </c>
      <c r="C14" s="12" t="s">
        <v>573</v>
      </c>
      <c r="D14" s="12" t="s">
        <v>574</v>
      </c>
      <c r="E14" s="12" t="s">
        <v>573</v>
      </c>
      <c r="F14" s="12" t="s">
        <v>574</v>
      </c>
      <c r="G14" s="12" t="s">
        <v>573</v>
      </c>
      <c r="H14" s="12" t="s">
        <v>574</v>
      </c>
      <c r="I14" s="12" t="s">
        <v>573</v>
      </c>
      <c r="J14" s="12" t="s">
        <v>309</v>
      </c>
      <c r="K14" s="12" t="s">
        <v>573</v>
      </c>
      <c r="L14" s="12" t="s">
        <v>574</v>
      </c>
      <c r="M14" s="12" t="s">
        <v>573</v>
      </c>
      <c r="N14" s="12" t="s">
        <v>574</v>
      </c>
      <c r="O14" s="12" t="s">
        <v>573</v>
      </c>
      <c r="P14" s="12" t="s">
        <v>573</v>
      </c>
      <c r="Q14" s="12" t="s">
        <v>573</v>
      </c>
      <c r="R14" s="12" t="s">
        <v>574</v>
      </c>
      <c r="S14" s="12" t="s">
        <v>573</v>
      </c>
      <c r="T14" s="12" t="s">
        <v>573</v>
      </c>
      <c r="U14" s="12" t="s">
        <v>573</v>
      </c>
      <c r="V14" s="12" t="s">
        <v>573</v>
      </c>
      <c r="W14" s="12" t="s">
        <v>545</v>
      </c>
      <c r="X14" s="12"/>
      <c r="Y14" s="12" t="s">
        <v>573</v>
      </c>
      <c r="Z14" s="12" t="s">
        <v>573</v>
      </c>
      <c r="AA14" s="12"/>
      <c r="AB14" s="12" t="s">
        <v>573</v>
      </c>
      <c r="AC14" s="12" t="s">
        <v>573</v>
      </c>
      <c r="AD14" s="12" t="s">
        <v>573</v>
      </c>
      <c r="AE14" s="12"/>
      <c r="AF14" s="12" t="s">
        <v>574</v>
      </c>
      <c r="AG14" s="12" t="s">
        <v>573</v>
      </c>
      <c r="AH14" s="12" t="s">
        <v>573</v>
      </c>
      <c r="AI14" s="12" t="s">
        <v>573</v>
      </c>
      <c r="AJ14" s="12"/>
      <c r="AK14" s="12"/>
      <c r="AL14" s="12"/>
      <c r="AM14" s="12" t="s">
        <v>573</v>
      </c>
      <c r="AN14" s="12" t="s">
        <v>573</v>
      </c>
      <c r="AO14" s="12" t="s">
        <v>573</v>
      </c>
      <c r="AP14" s="12" t="s">
        <v>573</v>
      </c>
      <c r="AQ14" s="12" t="s">
        <v>573</v>
      </c>
      <c r="AR14" s="12" t="s">
        <v>573</v>
      </c>
      <c r="AS14" s="12" t="s">
        <v>545</v>
      </c>
      <c r="AT14" s="12" t="s">
        <v>573</v>
      </c>
      <c r="AU14" s="12"/>
      <c r="AV14" s="12" t="s">
        <v>573</v>
      </c>
      <c r="AW14" s="12" t="s">
        <v>573</v>
      </c>
      <c r="AX14" s="12" t="s">
        <v>573</v>
      </c>
      <c r="AY14" s="12" t="s">
        <v>573</v>
      </c>
      <c r="AZ14" s="12"/>
      <c r="BA14" s="12"/>
      <c r="BB14" s="12" t="s">
        <v>573</v>
      </c>
      <c r="BC14" s="12" t="s">
        <v>573</v>
      </c>
      <c r="BD14" s="12"/>
      <c r="BE14" s="12" t="s">
        <v>573</v>
      </c>
      <c r="BF14" s="12"/>
      <c r="BG14" s="12"/>
      <c r="BH14" s="12" t="s">
        <v>572</v>
      </c>
      <c r="BI14" s="12" t="s">
        <v>573</v>
      </c>
      <c r="BJ14" s="12" t="s">
        <v>573</v>
      </c>
      <c r="BK14" s="12"/>
      <c r="BL14" s="12"/>
      <c r="BM14" s="12" t="s">
        <v>573</v>
      </c>
      <c r="BN14" s="12"/>
      <c r="BO14" s="12" t="s">
        <v>573</v>
      </c>
      <c r="BP14" s="12" t="s">
        <v>573</v>
      </c>
      <c r="BQ14" s="12" t="s">
        <v>573</v>
      </c>
      <c r="BR14" s="12" t="s">
        <v>573</v>
      </c>
      <c r="BS14" s="12" t="s">
        <v>573</v>
      </c>
      <c r="BT14" s="12" t="s">
        <v>573</v>
      </c>
      <c r="BU14" s="12" t="s">
        <v>573</v>
      </c>
      <c r="BV14" s="12" t="s">
        <v>573</v>
      </c>
      <c r="BW14" s="12" t="s">
        <v>573</v>
      </c>
      <c r="BX14" s="12" t="s">
        <v>573</v>
      </c>
      <c r="BY14" s="12" t="s">
        <v>573</v>
      </c>
      <c r="BZ14" s="12" t="s">
        <v>573</v>
      </c>
      <c r="CA14" s="12" t="s">
        <v>573</v>
      </c>
      <c r="CB14" s="12" t="s">
        <v>572</v>
      </c>
      <c r="CC14" s="12" t="s">
        <v>573</v>
      </c>
      <c r="CD14" s="12" t="s">
        <v>573</v>
      </c>
      <c r="CE14" s="12" t="s">
        <v>573</v>
      </c>
      <c r="CF14" s="12" t="s">
        <v>573</v>
      </c>
      <c r="CG14" s="12" t="s">
        <v>573</v>
      </c>
      <c r="CH14" s="12"/>
      <c r="CI14" s="12" t="s">
        <v>573</v>
      </c>
      <c r="CJ14" s="12"/>
      <c r="CK14" s="12" t="s">
        <v>573</v>
      </c>
      <c r="CL14" s="12" t="s">
        <v>573</v>
      </c>
      <c r="CM14" s="12" t="s">
        <v>573</v>
      </c>
      <c r="CN14" s="12"/>
      <c r="CO14" s="12" t="s">
        <v>573</v>
      </c>
      <c r="CP14" s="12"/>
      <c r="CQ14" s="12"/>
      <c r="CR14" s="12" t="s">
        <v>573</v>
      </c>
      <c r="CS14" s="12" t="s">
        <v>573</v>
      </c>
      <c r="CT14" s="12" t="s">
        <v>573</v>
      </c>
      <c r="CU14" s="12" t="s">
        <v>573</v>
      </c>
      <c r="CV14" s="12" t="s">
        <v>574</v>
      </c>
      <c r="CW14" s="12" t="s">
        <v>573</v>
      </c>
      <c r="CX14" s="12" t="s">
        <v>573</v>
      </c>
      <c r="CY14" s="12" t="s">
        <v>545</v>
      </c>
      <c r="CZ14" s="12" t="s">
        <v>573</v>
      </c>
      <c r="DA14" s="12" t="s">
        <v>573</v>
      </c>
      <c r="DB14" s="12" t="s">
        <v>573</v>
      </c>
      <c r="DC14" s="12" t="s">
        <v>573</v>
      </c>
      <c r="DD14" s="12" t="s">
        <v>573</v>
      </c>
      <c r="DE14" s="12"/>
    </row>
    <row r="15" spans="1:109" x14ac:dyDescent="0.25">
      <c r="A15" s="2" t="s">
        <v>603</v>
      </c>
      <c r="B15" s="12" t="s">
        <v>575</v>
      </c>
      <c r="C15" s="12" t="s">
        <v>575</v>
      </c>
      <c r="D15" s="12" t="s">
        <v>575</v>
      </c>
      <c r="E15" s="12" t="s">
        <v>576</v>
      </c>
      <c r="F15" s="12" t="s">
        <v>575</v>
      </c>
      <c r="G15" s="12" t="s">
        <v>576</v>
      </c>
      <c r="H15" s="12" t="s">
        <v>575</v>
      </c>
      <c r="I15" s="12" t="s">
        <v>576</v>
      </c>
      <c r="J15" s="12" t="s">
        <v>576</v>
      </c>
      <c r="K15" s="12" t="s">
        <v>575</v>
      </c>
      <c r="L15" s="12" t="s">
        <v>575</v>
      </c>
      <c r="M15" s="12" t="s">
        <v>575</v>
      </c>
      <c r="N15" s="12" t="s">
        <v>575</v>
      </c>
      <c r="O15" s="12" t="s">
        <v>575</v>
      </c>
      <c r="P15" s="12" t="s">
        <v>575</v>
      </c>
      <c r="Q15" s="12" t="s">
        <v>575</v>
      </c>
      <c r="R15" s="12" t="s">
        <v>575</v>
      </c>
      <c r="S15" s="12" t="s">
        <v>575</v>
      </c>
      <c r="T15" s="12" t="s">
        <v>575</v>
      </c>
      <c r="U15" s="12" t="s">
        <v>575</v>
      </c>
      <c r="V15" s="12" t="s">
        <v>575</v>
      </c>
      <c r="W15" s="12" t="s">
        <v>545</v>
      </c>
      <c r="X15" s="12"/>
      <c r="Y15" s="12" t="s">
        <v>575</v>
      </c>
      <c r="Z15" s="12" t="s">
        <v>577</v>
      </c>
      <c r="AA15" s="12"/>
      <c r="AB15" s="12" t="s">
        <v>575</v>
      </c>
      <c r="AC15" s="12" t="s">
        <v>575</v>
      </c>
      <c r="AD15" s="12" t="s">
        <v>575</v>
      </c>
      <c r="AE15" s="12"/>
      <c r="AF15" s="12" t="s">
        <v>576</v>
      </c>
      <c r="AG15" s="12" t="s">
        <v>576</v>
      </c>
      <c r="AH15" s="12" t="s">
        <v>575</v>
      </c>
      <c r="AI15" s="12" t="s">
        <v>575</v>
      </c>
      <c r="AJ15" s="12"/>
      <c r="AK15" s="12"/>
      <c r="AL15" s="12"/>
      <c r="AM15" s="12" t="s">
        <v>575</v>
      </c>
      <c r="AN15" s="12" t="s">
        <v>575</v>
      </c>
      <c r="AO15" s="12" t="s">
        <v>576</v>
      </c>
      <c r="AP15" s="12" t="s">
        <v>575</v>
      </c>
      <c r="AQ15" s="12" t="s">
        <v>575</v>
      </c>
      <c r="AR15" s="12" t="s">
        <v>576</v>
      </c>
      <c r="AS15" s="12" t="s">
        <v>545</v>
      </c>
      <c r="AT15" s="12" t="s">
        <v>575</v>
      </c>
      <c r="AU15" s="12"/>
      <c r="AV15" s="12" t="s">
        <v>576</v>
      </c>
      <c r="AW15" s="12" t="s">
        <v>575</v>
      </c>
      <c r="AX15" s="12" t="s">
        <v>575</v>
      </c>
      <c r="AY15" s="12" t="s">
        <v>576</v>
      </c>
      <c r="AZ15" s="12"/>
      <c r="BA15" s="12"/>
      <c r="BB15" s="12" t="s">
        <v>575</v>
      </c>
      <c r="BC15" s="12" t="s">
        <v>576</v>
      </c>
      <c r="BD15" s="12"/>
      <c r="BE15" s="12" t="s">
        <v>575</v>
      </c>
      <c r="BF15" s="12"/>
      <c r="BG15" s="12"/>
      <c r="BH15" s="12" t="s">
        <v>576</v>
      </c>
      <c r="BI15" s="12" t="s">
        <v>575</v>
      </c>
      <c r="BJ15" s="12" t="s">
        <v>576</v>
      </c>
      <c r="BK15" s="12"/>
      <c r="BL15" s="12"/>
      <c r="BM15" s="12" t="s">
        <v>575</v>
      </c>
      <c r="BN15" s="12"/>
      <c r="BO15" s="12" t="s">
        <v>575</v>
      </c>
      <c r="BP15" s="12" t="s">
        <v>575</v>
      </c>
      <c r="BQ15" s="12" t="s">
        <v>575</v>
      </c>
      <c r="BR15" s="12" t="s">
        <v>575</v>
      </c>
      <c r="BS15" s="12" t="s">
        <v>575</v>
      </c>
      <c r="BT15" s="12" t="s">
        <v>576</v>
      </c>
      <c r="BU15" s="12" t="s">
        <v>575</v>
      </c>
      <c r="BV15" s="12" t="s">
        <v>576</v>
      </c>
      <c r="BW15" s="12" t="s">
        <v>575</v>
      </c>
      <c r="BX15" s="12" t="s">
        <v>575</v>
      </c>
      <c r="BY15" s="12" t="s">
        <v>576</v>
      </c>
      <c r="BZ15" s="12" t="s">
        <v>575</v>
      </c>
      <c r="CA15" s="12" t="s">
        <v>575</v>
      </c>
      <c r="CB15" s="12" t="s">
        <v>575</v>
      </c>
      <c r="CC15" s="12" t="s">
        <v>576</v>
      </c>
      <c r="CD15" s="12" t="s">
        <v>576</v>
      </c>
      <c r="CE15" s="12" t="s">
        <v>575</v>
      </c>
      <c r="CF15" s="12" t="s">
        <v>575</v>
      </c>
      <c r="CG15" s="12" t="s">
        <v>575</v>
      </c>
      <c r="CH15" s="12"/>
      <c r="CI15" s="12" t="s">
        <v>575</v>
      </c>
      <c r="CJ15" s="12"/>
      <c r="CK15" s="12" t="s">
        <v>575</v>
      </c>
      <c r="CL15" s="12" t="s">
        <v>575</v>
      </c>
      <c r="CM15" s="12" t="s">
        <v>575</v>
      </c>
      <c r="CN15" s="12"/>
      <c r="CO15" s="12" t="s">
        <v>575</v>
      </c>
      <c r="CP15" s="12"/>
      <c r="CQ15" s="12"/>
      <c r="CR15" s="12" t="s">
        <v>575</v>
      </c>
      <c r="CS15" s="12" t="s">
        <v>575</v>
      </c>
      <c r="CT15" s="12" t="s">
        <v>575</v>
      </c>
      <c r="CU15" s="12" t="s">
        <v>575</v>
      </c>
      <c r="CV15" s="12" t="s">
        <v>575</v>
      </c>
      <c r="CW15" s="12" t="s">
        <v>575</v>
      </c>
      <c r="CX15" s="12" t="s">
        <v>575</v>
      </c>
      <c r="CY15" s="12" t="s">
        <v>545</v>
      </c>
      <c r="CZ15" s="12" t="s">
        <v>575</v>
      </c>
      <c r="DA15" s="12" t="s">
        <v>575</v>
      </c>
      <c r="DB15" s="12" t="s">
        <v>578</v>
      </c>
      <c r="DC15" s="12" t="s">
        <v>575</v>
      </c>
      <c r="DD15" s="12" t="s">
        <v>577</v>
      </c>
      <c r="DE15" s="12"/>
    </row>
    <row r="16" spans="1:109" x14ac:dyDescent="0.25">
      <c r="A16" s="2" t="s">
        <v>604</v>
      </c>
      <c r="B16" s="12" t="s">
        <v>576</v>
      </c>
      <c r="C16" s="12" t="s">
        <v>575</v>
      </c>
      <c r="D16" s="12" t="s">
        <v>576</v>
      </c>
      <c r="E16" s="12" t="s">
        <v>575</v>
      </c>
      <c r="F16" s="12" t="s">
        <v>576</v>
      </c>
      <c r="G16" s="12" t="s">
        <v>575</v>
      </c>
      <c r="H16" s="12" t="s">
        <v>578</v>
      </c>
      <c r="I16" s="12" t="s">
        <v>578</v>
      </c>
      <c r="J16" s="12" t="s">
        <v>576</v>
      </c>
      <c r="K16" s="12" t="s">
        <v>575</v>
      </c>
      <c r="L16" s="12" t="s">
        <v>575</v>
      </c>
      <c r="M16" s="12" t="s">
        <v>575</v>
      </c>
      <c r="N16" s="12" t="s">
        <v>575</v>
      </c>
      <c r="O16" s="12" t="s">
        <v>575</v>
      </c>
      <c r="P16" s="12" t="s">
        <v>575</v>
      </c>
      <c r="Q16" s="12" t="s">
        <v>575</v>
      </c>
      <c r="R16" s="12" t="s">
        <v>575</v>
      </c>
      <c r="S16" s="12" t="s">
        <v>575</v>
      </c>
      <c r="T16" s="12" t="s">
        <v>578</v>
      </c>
      <c r="U16" s="12" t="s">
        <v>575</v>
      </c>
      <c r="V16" s="12" t="s">
        <v>575</v>
      </c>
      <c r="W16" s="12" t="s">
        <v>545</v>
      </c>
      <c r="X16" s="12"/>
      <c r="Y16" s="12" t="s">
        <v>576</v>
      </c>
      <c r="Z16" s="12" t="s">
        <v>576</v>
      </c>
      <c r="AA16" s="12"/>
      <c r="AB16" s="12" t="s">
        <v>576</v>
      </c>
      <c r="AC16" s="12" t="s">
        <v>576</v>
      </c>
      <c r="AD16" s="12" t="s">
        <v>575</v>
      </c>
      <c r="AE16" s="12"/>
      <c r="AF16" s="12" t="s">
        <v>575</v>
      </c>
      <c r="AG16" s="12" t="s">
        <v>578</v>
      </c>
      <c r="AH16" s="12" t="s">
        <v>575</v>
      </c>
      <c r="AI16" s="12" t="s">
        <v>575</v>
      </c>
      <c r="AJ16" s="12"/>
      <c r="AK16" s="12"/>
      <c r="AL16" s="12"/>
      <c r="AM16" s="12" t="s">
        <v>575</v>
      </c>
      <c r="AN16" s="12" t="s">
        <v>576</v>
      </c>
      <c r="AO16" s="12" t="s">
        <v>577</v>
      </c>
      <c r="AP16" s="12" t="s">
        <v>575</v>
      </c>
      <c r="AQ16" s="12" t="s">
        <v>575</v>
      </c>
      <c r="AR16" s="12" t="s">
        <v>576</v>
      </c>
      <c r="AS16" s="12" t="s">
        <v>545</v>
      </c>
      <c r="AT16" s="12" t="s">
        <v>575</v>
      </c>
      <c r="AU16" s="12"/>
      <c r="AV16" s="12" t="s">
        <v>576</v>
      </c>
      <c r="AW16" s="12" t="s">
        <v>576</v>
      </c>
      <c r="AX16" s="12" t="s">
        <v>575</v>
      </c>
      <c r="AY16" s="12" t="s">
        <v>575</v>
      </c>
      <c r="AZ16" s="12"/>
      <c r="BA16" s="12"/>
      <c r="BB16" s="12" t="s">
        <v>576</v>
      </c>
      <c r="BC16" s="12" t="s">
        <v>577</v>
      </c>
      <c r="BD16" s="12"/>
      <c r="BE16" s="12" t="s">
        <v>578</v>
      </c>
      <c r="BF16" s="12"/>
      <c r="BG16" s="12"/>
      <c r="BH16" s="12" t="s">
        <v>577</v>
      </c>
      <c r="BI16" s="12" t="s">
        <v>575</v>
      </c>
      <c r="BJ16" s="12" t="s">
        <v>575</v>
      </c>
      <c r="BK16" s="12"/>
      <c r="BL16" s="12"/>
      <c r="BM16" s="12" t="s">
        <v>576</v>
      </c>
      <c r="BN16" s="12"/>
      <c r="BO16" s="12" t="s">
        <v>576</v>
      </c>
      <c r="BP16" s="12" t="s">
        <v>575</v>
      </c>
      <c r="BQ16" s="12" t="s">
        <v>575</v>
      </c>
      <c r="BR16" s="12" t="s">
        <v>576</v>
      </c>
      <c r="BS16" s="12" t="s">
        <v>576</v>
      </c>
      <c r="BT16" s="12" t="s">
        <v>575</v>
      </c>
      <c r="BU16" s="12" t="s">
        <v>577</v>
      </c>
      <c r="BV16" s="12" t="s">
        <v>576</v>
      </c>
      <c r="BW16" s="12" t="s">
        <v>576</v>
      </c>
      <c r="BX16" s="12" t="s">
        <v>575</v>
      </c>
      <c r="BY16" s="12" t="s">
        <v>578</v>
      </c>
      <c r="BZ16" s="12" t="s">
        <v>545</v>
      </c>
      <c r="CA16" s="12" t="s">
        <v>575</v>
      </c>
      <c r="CB16" s="12" t="s">
        <v>575</v>
      </c>
      <c r="CC16" s="12" t="s">
        <v>576</v>
      </c>
      <c r="CD16" s="12" t="s">
        <v>576</v>
      </c>
      <c r="CE16" s="12" t="s">
        <v>575</v>
      </c>
      <c r="CF16" s="12" t="s">
        <v>576</v>
      </c>
      <c r="CG16" s="12" t="s">
        <v>575</v>
      </c>
      <c r="CH16" s="12"/>
      <c r="CI16" s="12" t="s">
        <v>575</v>
      </c>
      <c r="CJ16" s="12"/>
      <c r="CK16" s="12" t="s">
        <v>575</v>
      </c>
      <c r="CL16" s="12" t="s">
        <v>575</v>
      </c>
      <c r="CM16" s="12" t="s">
        <v>576</v>
      </c>
      <c r="CN16" s="12"/>
      <c r="CO16" s="12" t="s">
        <v>575</v>
      </c>
      <c r="CP16" s="12"/>
      <c r="CQ16" s="12"/>
      <c r="CR16" s="12" t="s">
        <v>575</v>
      </c>
      <c r="CS16" s="12" t="s">
        <v>576</v>
      </c>
      <c r="CT16" s="12" t="s">
        <v>578</v>
      </c>
      <c r="CU16" s="12" t="s">
        <v>575</v>
      </c>
      <c r="CV16" s="12" t="s">
        <v>579</v>
      </c>
      <c r="CW16" s="12" t="s">
        <v>575</v>
      </c>
      <c r="CX16" s="12" t="s">
        <v>575</v>
      </c>
      <c r="CY16" s="12" t="s">
        <v>545</v>
      </c>
      <c r="CZ16" s="12" t="s">
        <v>578</v>
      </c>
      <c r="DA16" s="12" t="s">
        <v>575</v>
      </c>
      <c r="DB16" s="12" t="s">
        <v>577</v>
      </c>
      <c r="DC16" s="12" t="s">
        <v>575</v>
      </c>
      <c r="DD16" s="12" t="s">
        <v>575</v>
      </c>
      <c r="DE16" s="12"/>
    </row>
    <row r="17" spans="1:109" x14ac:dyDescent="0.25">
      <c r="A17" s="2" t="s">
        <v>605</v>
      </c>
      <c r="B17" s="12" t="s">
        <v>561</v>
      </c>
      <c r="C17" s="12" t="s">
        <v>561</v>
      </c>
      <c r="D17" s="12" t="s">
        <v>561</v>
      </c>
      <c r="E17" s="12" t="s">
        <v>561</v>
      </c>
      <c r="F17" s="12" t="s">
        <v>561</v>
      </c>
      <c r="G17" s="12" t="s">
        <v>561</v>
      </c>
      <c r="H17" s="12" t="s">
        <v>561</v>
      </c>
      <c r="I17" s="12" t="s">
        <v>562</v>
      </c>
      <c r="J17" s="12" t="s">
        <v>562</v>
      </c>
      <c r="K17" s="12" t="s">
        <v>561</v>
      </c>
      <c r="L17" s="12" t="s">
        <v>561</v>
      </c>
      <c r="M17" s="12" t="s">
        <v>561</v>
      </c>
      <c r="N17" s="12" t="s">
        <v>561</v>
      </c>
      <c r="O17" s="12" t="s">
        <v>561</v>
      </c>
      <c r="P17" s="12" t="s">
        <v>561</v>
      </c>
      <c r="Q17" s="12" t="s">
        <v>561</v>
      </c>
      <c r="R17" s="12" t="s">
        <v>561</v>
      </c>
      <c r="S17" s="12" t="s">
        <v>561</v>
      </c>
      <c r="T17" s="12" t="s">
        <v>562</v>
      </c>
      <c r="U17" s="12" t="s">
        <v>561</v>
      </c>
      <c r="V17" s="12" t="s">
        <v>561</v>
      </c>
      <c r="W17" s="12" t="s">
        <v>545</v>
      </c>
      <c r="X17" s="12"/>
      <c r="Y17" s="12" t="s">
        <v>309</v>
      </c>
      <c r="Z17" s="12" t="s">
        <v>562</v>
      </c>
      <c r="AA17" s="12"/>
      <c r="AB17" s="12" t="s">
        <v>562</v>
      </c>
      <c r="AC17" s="12" t="s">
        <v>561</v>
      </c>
      <c r="AD17" s="12" t="s">
        <v>562</v>
      </c>
      <c r="AE17" s="12"/>
      <c r="AF17" s="12" t="s">
        <v>562</v>
      </c>
      <c r="AG17" s="12" t="s">
        <v>561</v>
      </c>
      <c r="AH17" s="12" t="s">
        <v>562</v>
      </c>
      <c r="AI17" s="12" t="s">
        <v>561</v>
      </c>
      <c r="AJ17" s="12"/>
      <c r="AK17" s="12"/>
      <c r="AL17" s="12"/>
      <c r="AM17" s="12" t="s">
        <v>561</v>
      </c>
      <c r="AN17" s="12" t="s">
        <v>561</v>
      </c>
      <c r="AO17" s="12" t="s">
        <v>561</v>
      </c>
      <c r="AP17" s="12" t="s">
        <v>562</v>
      </c>
      <c r="AQ17" s="12" t="s">
        <v>561</v>
      </c>
      <c r="AR17" s="12" t="s">
        <v>561</v>
      </c>
      <c r="AS17" s="12" t="s">
        <v>545</v>
      </c>
      <c r="AT17" s="12" t="s">
        <v>562</v>
      </c>
      <c r="AU17" s="12"/>
      <c r="AV17" s="12" t="s">
        <v>561</v>
      </c>
      <c r="AW17" s="12" t="s">
        <v>561</v>
      </c>
      <c r="AX17" s="12" t="s">
        <v>309</v>
      </c>
      <c r="AY17" s="12" t="s">
        <v>561</v>
      </c>
      <c r="AZ17" s="12"/>
      <c r="BA17" s="12"/>
      <c r="BB17" s="12" t="s">
        <v>562</v>
      </c>
      <c r="BC17" s="12" t="s">
        <v>562</v>
      </c>
      <c r="BD17" s="12"/>
      <c r="BE17" s="12" t="s">
        <v>561</v>
      </c>
      <c r="BF17" s="12"/>
      <c r="BG17" s="12"/>
      <c r="BH17" s="12" t="s">
        <v>561</v>
      </c>
      <c r="BI17" s="12" t="s">
        <v>561</v>
      </c>
      <c r="BJ17" s="12" t="s">
        <v>562</v>
      </c>
      <c r="BK17" s="12"/>
      <c r="BL17" s="12"/>
      <c r="BM17" s="12" t="s">
        <v>309</v>
      </c>
      <c r="BN17" s="12"/>
      <c r="BO17" s="12" t="s">
        <v>561</v>
      </c>
      <c r="BP17" s="12" t="s">
        <v>561</v>
      </c>
      <c r="BQ17" s="12" t="s">
        <v>561</v>
      </c>
      <c r="BR17" s="12" t="s">
        <v>562</v>
      </c>
      <c r="BS17" s="12" t="s">
        <v>561</v>
      </c>
      <c r="BT17" s="12" t="s">
        <v>561</v>
      </c>
      <c r="BU17" s="12" t="s">
        <v>561</v>
      </c>
      <c r="BV17" s="12" t="s">
        <v>562</v>
      </c>
      <c r="BW17" s="12" t="s">
        <v>561</v>
      </c>
      <c r="BX17" s="12" t="s">
        <v>562</v>
      </c>
      <c r="BY17" s="12" t="s">
        <v>561</v>
      </c>
      <c r="BZ17" s="12" t="s">
        <v>309</v>
      </c>
      <c r="CA17" s="12" t="s">
        <v>561</v>
      </c>
      <c r="CB17" s="12" t="s">
        <v>561</v>
      </c>
      <c r="CC17" s="12" t="s">
        <v>309</v>
      </c>
      <c r="CD17" s="12" t="s">
        <v>309</v>
      </c>
      <c r="CE17" s="12" t="s">
        <v>562</v>
      </c>
      <c r="CF17" s="12" t="s">
        <v>562</v>
      </c>
      <c r="CG17" s="12" t="s">
        <v>562</v>
      </c>
      <c r="CH17" s="12"/>
      <c r="CI17" s="12" t="s">
        <v>562</v>
      </c>
      <c r="CJ17" s="12"/>
      <c r="CK17" s="12" t="s">
        <v>309</v>
      </c>
      <c r="CL17" s="12" t="s">
        <v>561</v>
      </c>
      <c r="CM17" s="12" t="s">
        <v>561</v>
      </c>
      <c r="CN17" s="12"/>
      <c r="CO17" s="12" t="s">
        <v>561</v>
      </c>
      <c r="CP17" s="12"/>
      <c r="CQ17" s="12"/>
      <c r="CR17" s="12" t="s">
        <v>561</v>
      </c>
      <c r="CS17" s="12" t="s">
        <v>562</v>
      </c>
      <c r="CT17" s="12" t="s">
        <v>561</v>
      </c>
      <c r="CU17" s="12" t="s">
        <v>561</v>
      </c>
      <c r="CV17" s="12" t="s">
        <v>561</v>
      </c>
      <c r="CW17" s="12" t="s">
        <v>562</v>
      </c>
      <c r="CX17" s="12" t="s">
        <v>562</v>
      </c>
      <c r="CY17" s="12" t="s">
        <v>545</v>
      </c>
      <c r="CZ17" s="12" t="s">
        <v>561</v>
      </c>
      <c r="DA17" s="12" t="s">
        <v>561</v>
      </c>
      <c r="DB17" s="12" t="s">
        <v>561</v>
      </c>
      <c r="DC17" s="12" t="s">
        <v>561</v>
      </c>
      <c r="DD17" s="12" t="s">
        <v>561</v>
      </c>
      <c r="DE17" s="12"/>
    </row>
    <row r="18" spans="1:109" x14ac:dyDescent="0.25">
      <c r="A18" s="2" t="s">
        <v>606</v>
      </c>
      <c r="B18" s="12" t="s">
        <v>561</v>
      </c>
      <c r="C18" s="12" t="s">
        <v>561</v>
      </c>
      <c r="D18" s="12" t="s">
        <v>562</v>
      </c>
      <c r="E18" s="12" t="s">
        <v>561</v>
      </c>
      <c r="F18" s="12" t="s">
        <v>561</v>
      </c>
      <c r="G18" s="12" t="s">
        <v>561</v>
      </c>
      <c r="H18" s="12" t="s">
        <v>562</v>
      </c>
      <c r="I18" s="12" t="s">
        <v>562</v>
      </c>
      <c r="J18" s="12" t="s">
        <v>562</v>
      </c>
      <c r="K18" s="12" t="s">
        <v>561</v>
      </c>
      <c r="L18" s="12" t="s">
        <v>561</v>
      </c>
      <c r="M18" s="12" t="s">
        <v>561</v>
      </c>
      <c r="N18" s="12" t="s">
        <v>561</v>
      </c>
      <c r="O18" s="12" t="s">
        <v>561</v>
      </c>
      <c r="P18" s="12" t="s">
        <v>561</v>
      </c>
      <c r="Q18" s="12" t="s">
        <v>561</v>
      </c>
      <c r="R18" s="12" t="s">
        <v>561</v>
      </c>
      <c r="S18" s="12" t="s">
        <v>561</v>
      </c>
      <c r="T18" s="12" t="s">
        <v>562</v>
      </c>
      <c r="U18" s="12" t="s">
        <v>561</v>
      </c>
      <c r="V18" s="12" t="s">
        <v>561</v>
      </c>
      <c r="W18" s="12" t="s">
        <v>545</v>
      </c>
      <c r="X18" s="12"/>
      <c r="Y18" s="12" t="s">
        <v>562</v>
      </c>
      <c r="Z18" s="12" t="s">
        <v>562</v>
      </c>
      <c r="AA18" s="12"/>
      <c r="AB18" s="12" t="s">
        <v>561</v>
      </c>
      <c r="AC18" s="12" t="s">
        <v>561</v>
      </c>
      <c r="AD18" s="12" t="s">
        <v>545</v>
      </c>
      <c r="AE18" s="12"/>
      <c r="AF18" s="12" t="s">
        <v>309</v>
      </c>
      <c r="AG18" s="12" t="s">
        <v>562</v>
      </c>
      <c r="AH18" s="12" t="s">
        <v>561</v>
      </c>
      <c r="AI18" s="12" t="s">
        <v>561</v>
      </c>
      <c r="AJ18" s="12"/>
      <c r="AK18" s="12"/>
      <c r="AL18" s="12"/>
      <c r="AM18" s="12" t="s">
        <v>561</v>
      </c>
      <c r="AN18" s="12" t="s">
        <v>562</v>
      </c>
      <c r="AO18" s="12" t="s">
        <v>562</v>
      </c>
      <c r="AP18" s="12" t="s">
        <v>561</v>
      </c>
      <c r="AQ18" s="12" t="s">
        <v>561</v>
      </c>
      <c r="AR18" s="12" t="s">
        <v>561</v>
      </c>
      <c r="AS18" s="12" t="s">
        <v>545</v>
      </c>
      <c r="AT18" s="12" t="s">
        <v>309</v>
      </c>
      <c r="AU18" s="12"/>
      <c r="AV18" s="12" t="s">
        <v>562</v>
      </c>
      <c r="AW18" s="12" t="s">
        <v>562</v>
      </c>
      <c r="AX18" s="12" t="s">
        <v>309</v>
      </c>
      <c r="AY18" s="12" t="s">
        <v>561</v>
      </c>
      <c r="AZ18" s="12"/>
      <c r="BA18" s="12"/>
      <c r="BB18" s="12" t="s">
        <v>561</v>
      </c>
      <c r="BC18" s="12" t="s">
        <v>561</v>
      </c>
      <c r="BD18" s="12"/>
      <c r="BE18" s="12" t="s">
        <v>562</v>
      </c>
      <c r="BF18" s="12"/>
      <c r="BG18" s="12"/>
      <c r="BH18" s="12" t="s">
        <v>562</v>
      </c>
      <c r="BI18" s="12" t="s">
        <v>561</v>
      </c>
      <c r="BJ18" s="12" t="s">
        <v>561</v>
      </c>
      <c r="BK18" s="12"/>
      <c r="BL18" s="12"/>
      <c r="BM18" s="12" t="s">
        <v>562</v>
      </c>
      <c r="BN18" s="12"/>
      <c r="BO18" s="12" t="s">
        <v>561</v>
      </c>
      <c r="BP18" s="12" t="s">
        <v>561</v>
      </c>
      <c r="BQ18" s="12" t="s">
        <v>561</v>
      </c>
      <c r="BR18" s="12" t="s">
        <v>561</v>
      </c>
      <c r="BS18" s="12" t="s">
        <v>562</v>
      </c>
      <c r="BT18" s="12" t="s">
        <v>561</v>
      </c>
      <c r="BU18" s="12" t="s">
        <v>562</v>
      </c>
      <c r="BV18" s="12" t="s">
        <v>561</v>
      </c>
      <c r="BW18" s="12" t="s">
        <v>562</v>
      </c>
      <c r="BX18" s="12" t="s">
        <v>561</v>
      </c>
      <c r="BY18" s="12" t="s">
        <v>562</v>
      </c>
      <c r="BZ18" s="12" t="s">
        <v>309</v>
      </c>
      <c r="CA18" s="12" t="s">
        <v>561</v>
      </c>
      <c r="CB18" s="12" t="s">
        <v>561</v>
      </c>
      <c r="CC18" s="12" t="s">
        <v>309</v>
      </c>
      <c r="CD18" s="12" t="s">
        <v>309</v>
      </c>
      <c r="CE18" s="12" t="s">
        <v>561</v>
      </c>
      <c r="CF18" s="12" t="s">
        <v>561</v>
      </c>
      <c r="CG18" s="12" t="s">
        <v>561</v>
      </c>
      <c r="CH18" s="12"/>
      <c r="CI18" s="12" t="s">
        <v>561</v>
      </c>
      <c r="CJ18" s="12"/>
      <c r="CK18" s="12" t="s">
        <v>309</v>
      </c>
      <c r="CL18" s="12" t="s">
        <v>561</v>
      </c>
      <c r="CM18" s="12" t="s">
        <v>561</v>
      </c>
      <c r="CN18" s="12"/>
      <c r="CO18" s="12" t="s">
        <v>561</v>
      </c>
      <c r="CP18" s="12"/>
      <c r="CQ18" s="12"/>
      <c r="CR18" s="12" t="s">
        <v>561</v>
      </c>
      <c r="CS18" s="12" t="s">
        <v>561</v>
      </c>
      <c r="CT18" s="12" t="s">
        <v>562</v>
      </c>
      <c r="CU18" s="12" t="s">
        <v>561</v>
      </c>
      <c r="CV18" s="12" t="s">
        <v>562</v>
      </c>
      <c r="CW18" s="12" t="s">
        <v>561</v>
      </c>
      <c r="CX18" s="12" t="s">
        <v>309</v>
      </c>
      <c r="CY18" s="12" t="s">
        <v>545</v>
      </c>
      <c r="CZ18" s="12" t="s">
        <v>561</v>
      </c>
      <c r="DA18" s="12" t="s">
        <v>561</v>
      </c>
      <c r="DB18" s="12" t="s">
        <v>562</v>
      </c>
      <c r="DC18" s="12" t="s">
        <v>561</v>
      </c>
      <c r="DD18" s="12" t="s">
        <v>561</v>
      </c>
      <c r="DE18" s="12"/>
    </row>
    <row r="19" spans="1:109" x14ac:dyDescent="0.25">
      <c r="A19" s="2" t="s">
        <v>619</v>
      </c>
      <c r="B19" s="12" t="s">
        <v>561</v>
      </c>
      <c r="C19" s="12" t="s">
        <v>561</v>
      </c>
      <c r="D19" s="12" t="s">
        <v>562</v>
      </c>
      <c r="E19" s="12" t="s">
        <v>561</v>
      </c>
      <c r="F19" s="12" t="s">
        <v>562</v>
      </c>
      <c r="G19" s="12" t="s">
        <v>561</v>
      </c>
      <c r="H19" s="12" t="s">
        <v>561</v>
      </c>
      <c r="I19" s="12" t="s">
        <v>561</v>
      </c>
      <c r="J19" s="12" t="s">
        <v>561</v>
      </c>
      <c r="K19" s="12" t="s">
        <v>561</v>
      </c>
      <c r="L19" s="12" t="s">
        <v>561</v>
      </c>
      <c r="M19" s="12" t="s">
        <v>561</v>
      </c>
      <c r="N19" s="12" t="s">
        <v>561</v>
      </c>
      <c r="O19" s="12" t="s">
        <v>561</v>
      </c>
      <c r="P19" s="12" t="s">
        <v>561</v>
      </c>
      <c r="Q19" s="12" t="s">
        <v>561</v>
      </c>
      <c r="R19" s="12" t="s">
        <v>561</v>
      </c>
      <c r="S19" s="12" t="s">
        <v>561</v>
      </c>
      <c r="T19" s="12" t="s">
        <v>561</v>
      </c>
      <c r="U19" s="12" t="s">
        <v>561</v>
      </c>
      <c r="V19" s="12" t="s">
        <v>561</v>
      </c>
      <c r="W19" s="12" t="s">
        <v>545</v>
      </c>
      <c r="X19" s="12"/>
      <c r="Y19" s="12" t="s">
        <v>562</v>
      </c>
      <c r="Z19" s="12" t="s">
        <v>561</v>
      </c>
      <c r="AA19" s="12"/>
      <c r="AB19" s="12" t="s">
        <v>561</v>
      </c>
      <c r="AC19" s="12" t="s">
        <v>562</v>
      </c>
      <c r="AD19" s="12" t="s">
        <v>545</v>
      </c>
      <c r="AE19" s="12"/>
      <c r="AF19" s="12" t="s">
        <v>309</v>
      </c>
      <c r="AG19" s="12" t="s">
        <v>561</v>
      </c>
      <c r="AH19" s="12" t="s">
        <v>561</v>
      </c>
      <c r="AI19" s="12" t="s">
        <v>561</v>
      </c>
      <c r="AJ19" s="12"/>
      <c r="AK19" s="12"/>
      <c r="AL19" s="12"/>
      <c r="AM19" s="12" t="s">
        <v>561</v>
      </c>
      <c r="AN19" s="12" t="s">
        <v>561</v>
      </c>
      <c r="AO19" s="12" t="s">
        <v>561</v>
      </c>
      <c r="AP19" s="12" t="s">
        <v>561</v>
      </c>
      <c r="AQ19" s="12" t="s">
        <v>561</v>
      </c>
      <c r="AR19" s="12" t="s">
        <v>561</v>
      </c>
      <c r="AS19" s="12" t="s">
        <v>545</v>
      </c>
      <c r="AT19" s="12" t="s">
        <v>309</v>
      </c>
      <c r="AU19" s="12"/>
      <c r="AV19" s="12" t="s">
        <v>561</v>
      </c>
      <c r="AW19" s="12" t="s">
        <v>561</v>
      </c>
      <c r="AX19" s="12" t="s">
        <v>309</v>
      </c>
      <c r="AY19" s="12" t="s">
        <v>561</v>
      </c>
      <c r="AZ19" s="12"/>
      <c r="BA19" s="12"/>
      <c r="BB19" s="12" t="s">
        <v>562</v>
      </c>
      <c r="BC19" s="12" t="s">
        <v>561</v>
      </c>
      <c r="BD19" s="12"/>
      <c r="BE19" s="12" t="s">
        <v>562</v>
      </c>
      <c r="BF19" s="12"/>
      <c r="BG19" s="12"/>
      <c r="BH19" s="12" t="s">
        <v>562</v>
      </c>
      <c r="BI19" s="12" t="s">
        <v>561</v>
      </c>
      <c r="BJ19" s="12" t="s">
        <v>561</v>
      </c>
      <c r="BK19" s="12"/>
      <c r="BL19" s="12"/>
      <c r="BM19" s="12" t="s">
        <v>309</v>
      </c>
      <c r="BN19" s="12"/>
      <c r="BO19" s="12" t="s">
        <v>561</v>
      </c>
      <c r="BP19" s="12" t="s">
        <v>561</v>
      </c>
      <c r="BQ19" s="12" t="s">
        <v>561</v>
      </c>
      <c r="BR19" s="12" t="s">
        <v>561</v>
      </c>
      <c r="BS19" s="12" t="s">
        <v>561</v>
      </c>
      <c r="BT19" s="12" t="s">
        <v>561</v>
      </c>
      <c r="BU19" s="12" t="s">
        <v>561</v>
      </c>
      <c r="BV19" s="12" t="s">
        <v>561</v>
      </c>
      <c r="BW19" s="12" t="s">
        <v>561</v>
      </c>
      <c r="BX19" s="12" t="s">
        <v>561</v>
      </c>
      <c r="BY19" s="12" t="s">
        <v>561</v>
      </c>
      <c r="BZ19" s="12" t="s">
        <v>562</v>
      </c>
      <c r="CA19" s="12" t="s">
        <v>561</v>
      </c>
      <c r="CB19" s="12" t="s">
        <v>561</v>
      </c>
      <c r="CC19" s="12" t="s">
        <v>309</v>
      </c>
      <c r="CD19" s="12" t="s">
        <v>309</v>
      </c>
      <c r="CE19" s="12" t="s">
        <v>561</v>
      </c>
      <c r="CF19" s="12" t="s">
        <v>561</v>
      </c>
      <c r="CG19" s="12" t="s">
        <v>561</v>
      </c>
      <c r="CH19" s="12"/>
      <c r="CI19" s="12" t="s">
        <v>561</v>
      </c>
      <c r="CJ19" s="12"/>
      <c r="CK19" s="12" t="s">
        <v>309</v>
      </c>
      <c r="CL19" s="12" t="s">
        <v>561</v>
      </c>
      <c r="CM19" s="12" t="s">
        <v>561</v>
      </c>
      <c r="CN19" s="12"/>
      <c r="CO19" s="12" t="s">
        <v>561</v>
      </c>
      <c r="CP19" s="12"/>
      <c r="CQ19" s="12"/>
      <c r="CR19" s="12" t="s">
        <v>561</v>
      </c>
      <c r="CS19" s="12" t="s">
        <v>561</v>
      </c>
      <c r="CT19" s="12" t="s">
        <v>561</v>
      </c>
      <c r="CU19" s="12" t="s">
        <v>561</v>
      </c>
      <c r="CV19" s="12" t="s">
        <v>561</v>
      </c>
      <c r="CW19" s="12" t="s">
        <v>561</v>
      </c>
      <c r="CX19" s="12" t="s">
        <v>309</v>
      </c>
      <c r="CY19" s="12" t="s">
        <v>545</v>
      </c>
      <c r="CZ19" s="12" t="s">
        <v>562</v>
      </c>
      <c r="DA19" s="12" t="s">
        <v>561</v>
      </c>
      <c r="DB19" s="12" t="s">
        <v>562</v>
      </c>
      <c r="DC19" s="12" t="s">
        <v>561</v>
      </c>
      <c r="DD19" s="12" t="s">
        <v>561</v>
      </c>
      <c r="DE19" s="12"/>
    </row>
    <row r="20" spans="1:109" x14ac:dyDescent="0.25">
      <c r="A20" s="2" t="s">
        <v>620</v>
      </c>
      <c r="B20" s="12" t="s">
        <v>561</v>
      </c>
      <c r="C20" s="12" t="s">
        <v>561</v>
      </c>
      <c r="D20" s="12" t="s">
        <v>562</v>
      </c>
      <c r="E20" s="12" t="s">
        <v>561</v>
      </c>
      <c r="F20" s="12" t="s">
        <v>561</v>
      </c>
      <c r="G20" s="12" t="s">
        <v>561</v>
      </c>
      <c r="H20" s="12" t="s">
        <v>562</v>
      </c>
      <c r="I20" s="12" t="s">
        <v>561</v>
      </c>
      <c r="J20" s="12" t="s">
        <v>561</v>
      </c>
      <c r="K20" s="12" t="s">
        <v>561</v>
      </c>
      <c r="L20" s="12" t="s">
        <v>561</v>
      </c>
      <c r="M20" s="12" t="s">
        <v>561</v>
      </c>
      <c r="N20" s="12" t="s">
        <v>561</v>
      </c>
      <c r="O20" s="12" t="s">
        <v>561</v>
      </c>
      <c r="P20" s="12" t="s">
        <v>561</v>
      </c>
      <c r="Q20" s="12" t="s">
        <v>561</v>
      </c>
      <c r="R20" s="12" t="s">
        <v>561</v>
      </c>
      <c r="S20" s="12" t="s">
        <v>561</v>
      </c>
      <c r="T20" s="12" t="s">
        <v>561</v>
      </c>
      <c r="U20" s="12" t="s">
        <v>561</v>
      </c>
      <c r="V20" s="12" t="s">
        <v>561</v>
      </c>
      <c r="W20" s="12" t="s">
        <v>545</v>
      </c>
      <c r="X20" s="12"/>
      <c r="Y20" s="12" t="s">
        <v>309</v>
      </c>
      <c r="Z20" s="12" t="s">
        <v>561</v>
      </c>
      <c r="AA20" s="12"/>
      <c r="AB20" s="12" t="s">
        <v>561</v>
      </c>
      <c r="AC20" s="12" t="s">
        <v>561</v>
      </c>
      <c r="AD20" s="12" t="s">
        <v>545</v>
      </c>
      <c r="AE20" s="12"/>
      <c r="AF20" s="12" t="s">
        <v>309</v>
      </c>
      <c r="AG20" s="12" t="s">
        <v>561</v>
      </c>
      <c r="AH20" s="12" t="s">
        <v>561</v>
      </c>
      <c r="AI20" s="12" t="s">
        <v>561</v>
      </c>
      <c r="AJ20" s="12"/>
      <c r="AK20" s="12"/>
      <c r="AL20" s="12"/>
      <c r="AM20" s="12" t="s">
        <v>561</v>
      </c>
      <c r="AN20" s="12" t="s">
        <v>561</v>
      </c>
      <c r="AO20" s="12" t="s">
        <v>562</v>
      </c>
      <c r="AP20" s="12" t="s">
        <v>561</v>
      </c>
      <c r="AQ20" s="12" t="s">
        <v>561</v>
      </c>
      <c r="AR20" s="12" t="s">
        <v>561</v>
      </c>
      <c r="AS20" s="12" t="s">
        <v>545</v>
      </c>
      <c r="AT20" s="12" t="s">
        <v>309</v>
      </c>
      <c r="AU20" s="12"/>
      <c r="AV20" s="12" t="s">
        <v>562</v>
      </c>
      <c r="AW20" s="12" t="s">
        <v>561</v>
      </c>
      <c r="AX20" s="12" t="s">
        <v>309</v>
      </c>
      <c r="AY20" s="12" t="s">
        <v>561</v>
      </c>
      <c r="AZ20" s="12"/>
      <c r="BA20" s="12"/>
      <c r="BB20" s="12" t="s">
        <v>561</v>
      </c>
      <c r="BC20" s="12" t="s">
        <v>561</v>
      </c>
      <c r="BD20" s="12"/>
      <c r="BE20" s="12" t="s">
        <v>561</v>
      </c>
      <c r="BF20" s="12"/>
      <c r="BG20" s="12"/>
      <c r="BH20" s="12" t="s">
        <v>562</v>
      </c>
      <c r="BI20" s="12" t="s">
        <v>561</v>
      </c>
      <c r="BJ20" s="12" t="s">
        <v>561</v>
      </c>
      <c r="BK20" s="12"/>
      <c r="BL20" s="12"/>
      <c r="BM20" s="12" t="s">
        <v>309</v>
      </c>
      <c r="BN20" s="12"/>
      <c r="BO20" s="12" t="s">
        <v>561</v>
      </c>
      <c r="BP20" s="12" t="s">
        <v>561</v>
      </c>
      <c r="BQ20" s="12" t="s">
        <v>561</v>
      </c>
      <c r="BR20" s="12" t="s">
        <v>561</v>
      </c>
      <c r="BS20" s="12" t="s">
        <v>561</v>
      </c>
      <c r="BT20" s="12" t="s">
        <v>561</v>
      </c>
      <c r="BU20" s="12" t="s">
        <v>561</v>
      </c>
      <c r="BV20" s="12" t="s">
        <v>561</v>
      </c>
      <c r="BW20" s="12" t="s">
        <v>561</v>
      </c>
      <c r="BX20" s="12" t="s">
        <v>561</v>
      </c>
      <c r="BY20" s="12" t="s">
        <v>562</v>
      </c>
      <c r="BZ20" s="12" t="s">
        <v>309</v>
      </c>
      <c r="CA20" s="12" t="s">
        <v>561</v>
      </c>
      <c r="CB20" s="12" t="s">
        <v>561</v>
      </c>
      <c r="CC20" s="12" t="s">
        <v>309</v>
      </c>
      <c r="CD20" s="12" t="s">
        <v>309</v>
      </c>
      <c r="CE20" s="12" t="s">
        <v>561</v>
      </c>
      <c r="CF20" s="12" t="s">
        <v>561</v>
      </c>
      <c r="CG20" s="12" t="s">
        <v>561</v>
      </c>
      <c r="CH20" s="12"/>
      <c r="CI20" s="12" t="s">
        <v>561</v>
      </c>
      <c r="CJ20" s="12"/>
      <c r="CK20" s="12" t="s">
        <v>309</v>
      </c>
      <c r="CL20" s="12" t="s">
        <v>561</v>
      </c>
      <c r="CM20" s="12" t="s">
        <v>561</v>
      </c>
      <c r="CN20" s="12"/>
      <c r="CO20" s="12" t="s">
        <v>561</v>
      </c>
      <c r="CP20" s="12"/>
      <c r="CQ20" s="12"/>
      <c r="CR20" s="12" t="s">
        <v>561</v>
      </c>
      <c r="CS20" s="12" t="s">
        <v>561</v>
      </c>
      <c r="CT20" s="12" t="s">
        <v>561</v>
      </c>
      <c r="CU20" s="12" t="s">
        <v>561</v>
      </c>
      <c r="CV20" s="12" t="s">
        <v>561</v>
      </c>
      <c r="CW20" s="12" t="s">
        <v>561</v>
      </c>
      <c r="CX20" s="12" t="s">
        <v>309</v>
      </c>
      <c r="CY20" s="12" t="s">
        <v>545</v>
      </c>
      <c r="CZ20" s="12" t="s">
        <v>562</v>
      </c>
      <c r="DA20" s="12" t="s">
        <v>561</v>
      </c>
      <c r="DB20" s="12" t="s">
        <v>562</v>
      </c>
      <c r="DC20" s="12" t="s">
        <v>561</v>
      </c>
      <c r="DD20" s="12" t="s">
        <v>561</v>
      </c>
      <c r="DE20" s="12"/>
    </row>
    <row r="21" spans="1:109" x14ac:dyDescent="0.25">
      <c r="A21" s="2" t="s">
        <v>621</v>
      </c>
      <c r="B21" s="12" t="s">
        <v>561</v>
      </c>
      <c r="C21" s="12" t="s">
        <v>561</v>
      </c>
      <c r="D21" s="12" t="s">
        <v>561</v>
      </c>
      <c r="E21" s="12" t="s">
        <v>561</v>
      </c>
      <c r="F21" s="12" t="s">
        <v>561</v>
      </c>
      <c r="G21" s="12" t="s">
        <v>561</v>
      </c>
      <c r="H21" s="12" t="s">
        <v>562</v>
      </c>
      <c r="I21" s="12" t="s">
        <v>561</v>
      </c>
      <c r="J21" s="12" t="s">
        <v>562</v>
      </c>
      <c r="K21" s="12" t="s">
        <v>561</v>
      </c>
      <c r="L21" s="12" t="s">
        <v>561</v>
      </c>
      <c r="M21" s="12" t="s">
        <v>561</v>
      </c>
      <c r="N21" s="12" t="s">
        <v>561</v>
      </c>
      <c r="O21" s="12" t="s">
        <v>561</v>
      </c>
      <c r="P21" s="12" t="s">
        <v>561</v>
      </c>
      <c r="Q21" s="12" t="s">
        <v>561</v>
      </c>
      <c r="R21" s="12" t="s">
        <v>561</v>
      </c>
      <c r="S21" s="12" t="s">
        <v>561</v>
      </c>
      <c r="T21" s="12" t="s">
        <v>562</v>
      </c>
      <c r="U21" s="12" t="s">
        <v>561</v>
      </c>
      <c r="V21" s="12" t="s">
        <v>561</v>
      </c>
      <c r="W21" s="12" t="s">
        <v>545</v>
      </c>
      <c r="X21" s="12"/>
      <c r="Y21" s="12" t="s">
        <v>309</v>
      </c>
      <c r="Z21" s="12" t="s">
        <v>562</v>
      </c>
      <c r="AA21" s="12"/>
      <c r="AB21" s="12" t="s">
        <v>561</v>
      </c>
      <c r="AC21" s="12" t="s">
        <v>562</v>
      </c>
      <c r="AD21" s="12" t="s">
        <v>545</v>
      </c>
      <c r="AE21" s="12"/>
      <c r="AF21" s="12" t="s">
        <v>309</v>
      </c>
      <c r="AG21" s="12" t="s">
        <v>562</v>
      </c>
      <c r="AH21" s="12" t="s">
        <v>561</v>
      </c>
      <c r="AI21" s="12" t="s">
        <v>561</v>
      </c>
      <c r="AJ21" s="12"/>
      <c r="AK21" s="12"/>
      <c r="AL21" s="12"/>
      <c r="AM21" s="12" t="s">
        <v>561</v>
      </c>
      <c r="AN21" s="12" t="s">
        <v>562</v>
      </c>
      <c r="AO21" s="12" t="s">
        <v>562</v>
      </c>
      <c r="AP21" s="12" t="s">
        <v>561</v>
      </c>
      <c r="AQ21" s="12" t="s">
        <v>562</v>
      </c>
      <c r="AR21" s="12" t="s">
        <v>562</v>
      </c>
      <c r="AS21" s="12" t="s">
        <v>545</v>
      </c>
      <c r="AT21" s="12" t="s">
        <v>309</v>
      </c>
      <c r="AU21" s="12"/>
      <c r="AV21" s="12" t="s">
        <v>561</v>
      </c>
      <c r="AW21" s="12" t="s">
        <v>562</v>
      </c>
      <c r="AX21" s="12" t="s">
        <v>309</v>
      </c>
      <c r="AY21" s="12" t="s">
        <v>561</v>
      </c>
      <c r="AZ21" s="12"/>
      <c r="BA21" s="12"/>
      <c r="BB21" s="12" t="s">
        <v>562</v>
      </c>
      <c r="BC21" s="12" t="s">
        <v>561</v>
      </c>
      <c r="BD21" s="12"/>
      <c r="BE21" s="12" t="s">
        <v>562</v>
      </c>
      <c r="BF21" s="12"/>
      <c r="BG21" s="12"/>
      <c r="BH21" s="12" t="s">
        <v>562</v>
      </c>
      <c r="BI21" s="12" t="s">
        <v>561</v>
      </c>
      <c r="BJ21" s="12" t="s">
        <v>561</v>
      </c>
      <c r="BK21" s="12"/>
      <c r="BL21" s="12"/>
      <c r="BM21" s="12" t="s">
        <v>309</v>
      </c>
      <c r="BN21" s="12"/>
      <c r="BO21" s="12" t="s">
        <v>562</v>
      </c>
      <c r="BP21" s="12" t="s">
        <v>561</v>
      </c>
      <c r="BQ21" s="12" t="s">
        <v>562</v>
      </c>
      <c r="BR21" s="12" t="s">
        <v>562</v>
      </c>
      <c r="BS21" s="12" t="s">
        <v>562</v>
      </c>
      <c r="BT21" s="12" t="s">
        <v>561</v>
      </c>
      <c r="BU21" s="12" t="s">
        <v>562</v>
      </c>
      <c r="BV21" s="12" t="s">
        <v>309</v>
      </c>
      <c r="BW21" s="12" t="s">
        <v>562</v>
      </c>
      <c r="BX21" s="12" t="s">
        <v>561</v>
      </c>
      <c r="BY21" s="12" t="s">
        <v>562</v>
      </c>
      <c r="BZ21" s="12" t="s">
        <v>562</v>
      </c>
      <c r="CA21" s="12" t="s">
        <v>561</v>
      </c>
      <c r="CB21" s="12" t="s">
        <v>561</v>
      </c>
      <c r="CC21" s="12" t="s">
        <v>309</v>
      </c>
      <c r="CD21" s="12" t="s">
        <v>562</v>
      </c>
      <c r="CE21" s="12" t="s">
        <v>561</v>
      </c>
      <c r="CF21" s="12" t="s">
        <v>562</v>
      </c>
      <c r="CG21" s="12" t="s">
        <v>561</v>
      </c>
      <c r="CH21" s="12"/>
      <c r="CI21" s="12" t="s">
        <v>561</v>
      </c>
      <c r="CJ21" s="12"/>
      <c r="CK21" s="12" t="s">
        <v>309</v>
      </c>
      <c r="CL21" s="12" t="s">
        <v>561</v>
      </c>
      <c r="CM21" s="12" t="s">
        <v>562</v>
      </c>
      <c r="CN21" s="12"/>
      <c r="CO21" s="12" t="s">
        <v>561</v>
      </c>
      <c r="CP21" s="12"/>
      <c r="CQ21" s="12"/>
      <c r="CR21" s="12" t="s">
        <v>561</v>
      </c>
      <c r="CS21" s="12" t="s">
        <v>562</v>
      </c>
      <c r="CT21" s="12" t="s">
        <v>562</v>
      </c>
      <c r="CU21" s="12" t="s">
        <v>561</v>
      </c>
      <c r="CV21" s="12" t="s">
        <v>562</v>
      </c>
      <c r="CW21" s="12" t="s">
        <v>561</v>
      </c>
      <c r="CX21" s="12" t="s">
        <v>309</v>
      </c>
      <c r="CY21" s="12" t="s">
        <v>545</v>
      </c>
      <c r="CZ21" s="12" t="s">
        <v>562</v>
      </c>
      <c r="DA21" s="12" t="s">
        <v>562</v>
      </c>
      <c r="DB21" s="12" t="s">
        <v>562</v>
      </c>
      <c r="DC21" s="12" t="s">
        <v>561</v>
      </c>
      <c r="DD21" s="12" t="s">
        <v>561</v>
      </c>
      <c r="DE21" s="12"/>
    </row>
    <row r="22" spans="1:109" x14ac:dyDescent="0.25">
      <c r="A22" s="2" t="s">
        <v>622</v>
      </c>
      <c r="B22" s="12" t="s">
        <v>561</v>
      </c>
      <c r="C22" s="12" t="s">
        <v>561</v>
      </c>
      <c r="D22" s="12" t="s">
        <v>561</v>
      </c>
      <c r="E22" s="12" t="s">
        <v>561</v>
      </c>
      <c r="F22" s="12" t="s">
        <v>561</v>
      </c>
      <c r="G22" s="12" t="s">
        <v>561</v>
      </c>
      <c r="H22" s="12" t="s">
        <v>561</v>
      </c>
      <c r="I22" s="12" t="s">
        <v>561</v>
      </c>
      <c r="J22" s="12" t="s">
        <v>562</v>
      </c>
      <c r="K22" s="12" t="s">
        <v>561</v>
      </c>
      <c r="L22" s="12" t="s">
        <v>561</v>
      </c>
      <c r="M22" s="12" t="s">
        <v>561</v>
      </c>
      <c r="N22" s="12" t="s">
        <v>561</v>
      </c>
      <c r="O22" s="12" t="s">
        <v>561</v>
      </c>
      <c r="P22" s="12" t="s">
        <v>561</v>
      </c>
      <c r="Q22" s="12" t="s">
        <v>561</v>
      </c>
      <c r="R22" s="12" t="s">
        <v>561</v>
      </c>
      <c r="S22" s="12" t="s">
        <v>561</v>
      </c>
      <c r="T22" s="12" t="s">
        <v>562</v>
      </c>
      <c r="U22" s="12" t="s">
        <v>561</v>
      </c>
      <c r="V22" s="12" t="s">
        <v>561</v>
      </c>
      <c r="W22" s="12" t="s">
        <v>545</v>
      </c>
      <c r="X22" s="12"/>
      <c r="Y22" s="12" t="s">
        <v>309</v>
      </c>
      <c r="Z22" s="12" t="s">
        <v>561</v>
      </c>
      <c r="AA22" s="12"/>
      <c r="AB22" s="12" t="s">
        <v>561</v>
      </c>
      <c r="AC22" s="12" t="s">
        <v>561</v>
      </c>
      <c r="AD22" s="12" t="s">
        <v>545</v>
      </c>
      <c r="AE22" s="12"/>
      <c r="AF22" s="12" t="s">
        <v>309</v>
      </c>
      <c r="AG22" s="12" t="s">
        <v>561</v>
      </c>
      <c r="AH22" s="12" t="s">
        <v>561</v>
      </c>
      <c r="AI22" s="12" t="s">
        <v>561</v>
      </c>
      <c r="AJ22" s="12"/>
      <c r="AK22" s="12"/>
      <c r="AL22" s="12"/>
      <c r="AM22" s="12" t="s">
        <v>561</v>
      </c>
      <c r="AN22" s="12" t="s">
        <v>561</v>
      </c>
      <c r="AO22" s="12" t="s">
        <v>561</v>
      </c>
      <c r="AP22" s="12" t="s">
        <v>561</v>
      </c>
      <c r="AQ22" s="12" t="s">
        <v>561</v>
      </c>
      <c r="AR22" s="12" t="s">
        <v>561</v>
      </c>
      <c r="AS22" s="12" t="s">
        <v>545</v>
      </c>
      <c r="AT22" s="12" t="s">
        <v>309</v>
      </c>
      <c r="AU22" s="12"/>
      <c r="AV22" s="12" t="s">
        <v>562</v>
      </c>
      <c r="AW22" s="12" t="s">
        <v>561</v>
      </c>
      <c r="AX22" s="12" t="s">
        <v>309</v>
      </c>
      <c r="AY22" s="12" t="s">
        <v>561</v>
      </c>
      <c r="AZ22" s="12"/>
      <c r="BA22" s="12"/>
      <c r="BB22" s="12" t="s">
        <v>561</v>
      </c>
      <c r="BC22" s="12" t="s">
        <v>562</v>
      </c>
      <c r="BD22" s="12"/>
      <c r="BE22" s="12" t="s">
        <v>562</v>
      </c>
      <c r="BF22" s="12"/>
      <c r="BG22" s="12"/>
      <c r="BH22" s="12" t="s">
        <v>562</v>
      </c>
      <c r="BI22" s="12" t="s">
        <v>561</v>
      </c>
      <c r="BJ22" s="12" t="s">
        <v>561</v>
      </c>
      <c r="BK22" s="12"/>
      <c r="BL22" s="12"/>
      <c r="BM22" s="12" t="s">
        <v>309</v>
      </c>
      <c r="BN22" s="12"/>
      <c r="BO22" s="12" t="s">
        <v>561</v>
      </c>
      <c r="BP22" s="12" t="s">
        <v>561</v>
      </c>
      <c r="BQ22" s="12" t="s">
        <v>561</v>
      </c>
      <c r="BR22" s="12" t="s">
        <v>561</v>
      </c>
      <c r="BS22" s="12" t="s">
        <v>561</v>
      </c>
      <c r="BT22" s="12" t="s">
        <v>561</v>
      </c>
      <c r="BU22" s="12" t="s">
        <v>561</v>
      </c>
      <c r="BV22" s="12" t="s">
        <v>562</v>
      </c>
      <c r="BW22" s="12" t="s">
        <v>562</v>
      </c>
      <c r="BX22" s="12" t="s">
        <v>561</v>
      </c>
      <c r="BY22" s="12" t="s">
        <v>561</v>
      </c>
      <c r="BZ22" s="12" t="s">
        <v>309</v>
      </c>
      <c r="CA22" s="12" t="s">
        <v>561</v>
      </c>
      <c r="CB22" s="12" t="s">
        <v>561</v>
      </c>
      <c r="CC22" s="12" t="s">
        <v>309</v>
      </c>
      <c r="CD22" s="12" t="s">
        <v>562</v>
      </c>
      <c r="CE22" s="12" t="s">
        <v>561</v>
      </c>
      <c r="CF22" s="12" t="s">
        <v>561</v>
      </c>
      <c r="CG22" s="12" t="s">
        <v>561</v>
      </c>
      <c r="CH22" s="12"/>
      <c r="CI22" s="12" t="s">
        <v>561</v>
      </c>
      <c r="CJ22" s="12"/>
      <c r="CK22" s="12" t="s">
        <v>309</v>
      </c>
      <c r="CL22" s="12" t="s">
        <v>561</v>
      </c>
      <c r="CM22" s="12" t="s">
        <v>562</v>
      </c>
      <c r="CN22" s="12"/>
      <c r="CO22" s="12" t="s">
        <v>561</v>
      </c>
      <c r="CP22" s="12"/>
      <c r="CQ22" s="12"/>
      <c r="CR22" s="12" t="s">
        <v>561</v>
      </c>
      <c r="CS22" s="12" t="s">
        <v>561</v>
      </c>
      <c r="CT22" s="12" t="s">
        <v>561</v>
      </c>
      <c r="CU22" s="12" t="s">
        <v>561</v>
      </c>
      <c r="CV22" s="12" t="s">
        <v>561</v>
      </c>
      <c r="CW22" s="12" t="s">
        <v>561</v>
      </c>
      <c r="CX22" s="12" t="s">
        <v>309</v>
      </c>
      <c r="CY22" s="12" t="s">
        <v>545</v>
      </c>
      <c r="CZ22" s="12" t="s">
        <v>561</v>
      </c>
      <c r="DA22" s="12" t="s">
        <v>561</v>
      </c>
      <c r="DB22" s="12" t="s">
        <v>562</v>
      </c>
      <c r="DC22" s="12" t="s">
        <v>561</v>
      </c>
      <c r="DD22" s="12" t="s">
        <v>561</v>
      </c>
      <c r="DE22" s="12"/>
    </row>
    <row r="23" spans="1:109" x14ac:dyDescent="0.25">
      <c r="A23" s="2" t="s">
        <v>623</v>
      </c>
      <c r="B23" s="12" t="s">
        <v>561</v>
      </c>
      <c r="C23" s="12" t="s">
        <v>561</v>
      </c>
      <c r="D23" s="12" t="s">
        <v>561</v>
      </c>
      <c r="E23" s="12" t="s">
        <v>561</v>
      </c>
      <c r="F23" s="12" t="s">
        <v>562</v>
      </c>
      <c r="G23" s="12" t="s">
        <v>561</v>
      </c>
      <c r="H23" s="12" t="s">
        <v>561</v>
      </c>
      <c r="I23" s="12" t="s">
        <v>562</v>
      </c>
      <c r="J23" s="12" t="s">
        <v>562</v>
      </c>
      <c r="K23" s="12" t="s">
        <v>561</v>
      </c>
      <c r="L23" s="12" t="s">
        <v>561</v>
      </c>
      <c r="M23" s="12" t="s">
        <v>561</v>
      </c>
      <c r="N23" s="12" t="s">
        <v>561</v>
      </c>
      <c r="O23" s="12" t="s">
        <v>561</v>
      </c>
      <c r="P23" s="12" t="s">
        <v>561</v>
      </c>
      <c r="Q23" s="12" t="s">
        <v>561</v>
      </c>
      <c r="R23" s="12" t="s">
        <v>561</v>
      </c>
      <c r="S23" s="12" t="s">
        <v>561</v>
      </c>
      <c r="T23" s="12" t="s">
        <v>561</v>
      </c>
      <c r="U23" s="12" t="s">
        <v>561</v>
      </c>
      <c r="V23" s="12" t="s">
        <v>561</v>
      </c>
      <c r="W23" s="12" t="s">
        <v>545</v>
      </c>
      <c r="X23" s="12"/>
      <c r="Y23" s="12" t="s">
        <v>309</v>
      </c>
      <c r="Z23" s="12" t="s">
        <v>561</v>
      </c>
      <c r="AA23" s="12"/>
      <c r="AB23" s="12" t="s">
        <v>561</v>
      </c>
      <c r="AC23" s="12" t="s">
        <v>562</v>
      </c>
      <c r="AD23" s="12" t="s">
        <v>545</v>
      </c>
      <c r="AE23" s="12"/>
      <c r="AF23" s="12" t="s">
        <v>309</v>
      </c>
      <c r="AG23" s="12" t="s">
        <v>562</v>
      </c>
      <c r="AH23" s="12" t="s">
        <v>561</v>
      </c>
      <c r="AI23" s="12" t="s">
        <v>562</v>
      </c>
      <c r="AJ23" s="12"/>
      <c r="AK23" s="12"/>
      <c r="AL23" s="12"/>
      <c r="AM23" s="12" t="s">
        <v>561</v>
      </c>
      <c r="AN23" s="12" t="s">
        <v>561</v>
      </c>
      <c r="AO23" s="12" t="s">
        <v>562</v>
      </c>
      <c r="AP23" s="12" t="s">
        <v>561</v>
      </c>
      <c r="AQ23" s="12" t="s">
        <v>562</v>
      </c>
      <c r="AR23" s="12" t="s">
        <v>562</v>
      </c>
      <c r="AS23" s="12" t="s">
        <v>545</v>
      </c>
      <c r="AT23" s="12" t="s">
        <v>309</v>
      </c>
      <c r="AU23" s="12"/>
      <c r="AV23" s="12" t="s">
        <v>561</v>
      </c>
      <c r="AW23" s="12" t="s">
        <v>561</v>
      </c>
      <c r="AX23" s="12" t="s">
        <v>309</v>
      </c>
      <c r="AY23" s="12" t="s">
        <v>561</v>
      </c>
      <c r="AZ23" s="12"/>
      <c r="BA23" s="12"/>
      <c r="BB23" s="12" t="s">
        <v>562</v>
      </c>
      <c r="BC23" s="12" t="s">
        <v>561</v>
      </c>
      <c r="BD23" s="12"/>
      <c r="BE23" s="12" t="s">
        <v>561</v>
      </c>
      <c r="BF23" s="12"/>
      <c r="BG23" s="12"/>
      <c r="BH23" s="12" t="s">
        <v>562</v>
      </c>
      <c r="BI23" s="12" t="s">
        <v>561</v>
      </c>
      <c r="BJ23" s="12" t="s">
        <v>562</v>
      </c>
      <c r="BK23" s="12"/>
      <c r="BL23" s="12"/>
      <c r="BM23" s="12" t="s">
        <v>309</v>
      </c>
      <c r="BN23" s="12"/>
      <c r="BO23" s="12" t="s">
        <v>561</v>
      </c>
      <c r="BP23" s="12" t="s">
        <v>561</v>
      </c>
      <c r="BQ23" s="12" t="s">
        <v>561</v>
      </c>
      <c r="BR23" s="12" t="s">
        <v>562</v>
      </c>
      <c r="BS23" s="12" t="s">
        <v>561</v>
      </c>
      <c r="BT23" s="12" t="s">
        <v>561</v>
      </c>
      <c r="BU23" s="12" t="s">
        <v>562</v>
      </c>
      <c r="BV23" s="12" t="s">
        <v>561</v>
      </c>
      <c r="BW23" s="12" t="s">
        <v>561</v>
      </c>
      <c r="BX23" s="12" t="s">
        <v>561</v>
      </c>
      <c r="BY23" s="12" t="s">
        <v>562</v>
      </c>
      <c r="BZ23" s="12" t="s">
        <v>309</v>
      </c>
      <c r="CA23" s="12" t="s">
        <v>561</v>
      </c>
      <c r="CB23" s="12" t="s">
        <v>561</v>
      </c>
      <c r="CC23" s="12" t="s">
        <v>562</v>
      </c>
      <c r="CD23" s="12" t="s">
        <v>309</v>
      </c>
      <c r="CE23" s="12" t="s">
        <v>561</v>
      </c>
      <c r="CF23" s="12" t="s">
        <v>562</v>
      </c>
      <c r="CG23" s="12" t="s">
        <v>561</v>
      </c>
      <c r="CH23" s="12"/>
      <c r="CI23" s="12" t="s">
        <v>561</v>
      </c>
      <c r="CJ23" s="12"/>
      <c r="CK23" s="12" t="s">
        <v>309</v>
      </c>
      <c r="CL23" s="12" t="s">
        <v>561</v>
      </c>
      <c r="CM23" s="12" t="s">
        <v>561</v>
      </c>
      <c r="CN23" s="12"/>
      <c r="CO23" s="12" t="s">
        <v>561</v>
      </c>
      <c r="CP23" s="12"/>
      <c r="CQ23" s="12"/>
      <c r="CR23" s="12" t="s">
        <v>561</v>
      </c>
      <c r="CS23" s="12" t="s">
        <v>561</v>
      </c>
      <c r="CT23" s="12" t="s">
        <v>562</v>
      </c>
      <c r="CU23" s="12" t="s">
        <v>561</v>
      </c>
      <c r="CV23" s="12" t="s">
        <v>561</v>
      </c>
      <c r="CW23" s="12" t="s">
        <v>561</v>
      </c>
      <c r="CX23" s="12" t="s">
        <v>309</v>
      </c>
      <c r="CY23" s="12" t="s">
        <v>545</v>
      </c>
      <c r="CZ23" s="12" t="s">
        <v>561</v>
      </c>
      <c r="DA23" s="12" t="s">
        <v>561</v>
      </c>
      <c r="DB23" s="12" t="s">
        <v>562</v>
      </c>
      <c r="DC23" s="12" t="s">
        <v>561</v>
      </c>
      <c r="DD23" s="12" t="s">
        <v>561</v>
      </c>
      <c r="DE23" s="12"/>
    </row>
    <row r="24" spans="1:109" x14ac:dyDescent="0.25">
      <c r="A24" s="2" t="s">
        <v>624</v>
      </c>
      <c r="B24" s="12" t="s">
        <v>561</v>
      </c>
      <c r="C24" s="12" t="s">
        <v>561</v>
      </c>
      <c r="D24" s="12" t="s">
        <v>561</v>
      </c>
      <c r="E24" s="12" t="s">
        <v>561</v>
      </c>
      <c r="F24" s="12" t="s">
        <v>561</v>
      </c>
      <c r="G24" s="12" t="s">
        <v>561</v>
      </c>
      <c r="H24" s="12" t="s">
        <v>562</v>
      </c>
      <c r="I24" s="12" t="s">
        <v>561</v>
      </c>
      <c r="J24" s="12" t="s">
        <v>562</v>
      </c>
      <c r="K24" s="12" t="s">
        <v>561</v>
      </c>
      <c r="L24" s="12" t="s">
        <v>561</v>
      </c>
      <c r="M24" s="12" t="s">
        <v>561</v>
      </c>
      <c r="N24" s="12" t="s">
        <v>561</v>
      </c>
      <c r="O24" s="12" t="s">
        <v>561</v>
      </c>
      <c r="P24" s="12" t="s">
        <v>561</v>
      </c>
      <c r="Q24" s="12" t="s">
        <v>561</v>
      </c>
      <c r="R24" s="12" t="s">
        <v>561</v>
      </c>
      <c r="S24" s="12" t="s">
        <v>561</v>
      </c>
      <c r="T24" s="12" t="s">
        <v>561</v>
      </c>
      <c r="U24" s="12" t="s">
        <v>561</v>
      </c>
      <c r="V24" s="12" t="s">
        <v>561</v>
      </c>
      <c r="W24" s="12" t="s">
        <v>545</v>
      </c>
      <c r="X24" s="12"/>
      <c r="Y24" s="12" t="s">
        <v>309</v>
      </c>
      <c r="Z24" s="12" t="s">
        <v>562</v>
      </c>
      <c r="AA24" s="12"/>
      <c r="AB24" s="12" t="s">
        <v>561</v>
      </c>
      <c r="AC24" s="12" t="s">
        <v>561</v>
      </c>
      <c r="AD24" s="12" t="s">
        <v>545</v>
      </c>
      <c r="AE24" s="12"/>
      <c r="AF24" s="12" t="s">
        <v>309</v>
      </c>
      <c r="AG24" s="12" t="s">
        <v>561</v>
      </c>
      <c r="AH24" s="12" t="s">
        <v>561</v>
      </c>
      <c r="AI24" s="12" t="s">
        <v>561</v>
      </c>
      <c r="AJ24" s="12"/>
      <c r="AK24" s="12"/>
      <c r="AL24" s="12"/>
      <c r="AM24" s="12" t="s">
        <v>561</v>
      </c>
      <c r="AN24" s="12" t="s">
        <v>561</v>
      </c>
      <c r="AO24" s="12" t="s">
        <v>561</v>
      </c>
      <c r="AP24" s="12" t="s">
        <v>561</v>
      </c>
      <c r="AQ24" s="12" t="s">
        <v>561</v>
      </c>
      <c r="AR24" s="12" t="s">
        <v>561</v>
      </c>
      <c r="AS24" s="12" t="s">
        <v>545</v>
      </c>
      <c r="AT24" s="12" t="s">
        <v>309</v>
      </c>
      <c r="AU24" s="12"/>
      <c r="AV24" s="12" t="s">
        <v>561</v>
      </c>
      <c r="AW24" s="12" t="s">
        <v>561</v>
      </c>
      <c r="AX24" s="12" t="s">
        <v>309</v>
      </c>
      <c r="AY24" s="12" t="s">
        <v>561</v>
      </c>
      <c r="AZ24" s="12"/>
      <c r="BA24" s="12"/>
      <c r="BB24" s="12" t="s">
        <v>561</v>
      </c>
      <c r="BC24" s="12" t="s">
        <v>562</v>
      </c>
      <c r="BD24" s="12"/>
      <c r="BE24" s="12" t="s">
        <v>561</v>
      </c>
      <c r="BF24" s="12"/>
      <c r="BG24" s="12"/>
      <c r="BH24" s="12" t="s">
        <v>562</v>
      </c>
      <c r="BI24" s="12" t="s">
        <v>561</v>
      </c>
      <c r="BJ24" s="12" t="s">
        <v>561</v>
      </c>
      <c r="BK24" s="12"/>
      <c r="BL24" s="12"/>
      <c r="BM24" s="12" t="s">
        <v>309</v>
      </c>
      <c r="BN24" s="12"/>
      <c r="BO24" s="12" t="s">
        <v>561</v>
      </c>
      <c r="BP24" s="12" t="s">
        <v>561</v>
      </c>
      <c r="BQ24" s="12" t="s">
        <v>561</v>
      </c>
      <c r="BR24" s="12" t="s">
        <v>561</v>
      </c>
      <c r="BS24" s="12" t="s">
        <v>561</v>
      </c>
      <c r="BT24" s="12" t="s">
        <v>561</v>
      </c>
      <c r="BU24" s="12" t="s">
        <v>561</v>
      </c>
      <c r="BV24" s="12" t="s">
        <v>561</v>
      </c>
      <c r="BW24" s="12" t="s">
        <v>561</v>
      </c>
      <c r="BX24" s="12" t="s">
        <v>561</v>
      </c>
      <c r="BY24" s="12" t="s">
        <v>561</v>
      </c>
      <c r="BZ24" s="12" t="s">
        <v>309</v>
      </c>
      <c r="CA24" s="12" t="s">
        <v>561</v>
      </c>
      <c r="CB24" s="12" t="s">
        <v>561</v>
      </c>
      <c r="CC24" s="12" t="s">
        <v>309</v>
      </c>
      <c r="CD24" s="12" t="s">
        <v>309</v>
      </c>
      <c r="CE24" s="12" t="s">
        <v>561</v>
      </c>
      <c r="CF24" s="12" t="s">
        <v>561</v>
      </c>
      <c r="CG24" s="12" t="s">
        <v>561</v>
      </c>
      <c r="CH24" s="12"/>
      <c r="CI24" s="12" t="s">
        <v>561</v>
      </c>
      <c r="CJ24" s="12"/>
      <c r="CK24" s="12" t="s">
        <v>309</v>
      </c>
      <c r="CL24" s="12" t="s">
        <v>561</v>
      </c>
      <c r="CM24" s="12" t="s">
        <v>561</v>
      </c>
      <c r="CN24" s="12"/>
      <c r="CO24" s="12" t="s">
        <v>561</v>
      </c>
      <c r="CP24" s="12"/>
      <c r="CQ24" s="12"/>
      <c r="CR24" s="12" t="s">
        <v>561</v>
      </c>
      <c r="CS24" s="12" t="s">
        <v>561</v>
      </c>
      <c r="CT24" s="12" t="s">
        <v>562</v>
      </c>
      <c r="CU24" s="12" t="s">
        <v>561</v>
      </c>
      <c r="CV24" s="12" t="s">
        <v>562</v>
      </c>
      <c r="CW24" s="12" t="s">
        <v>561</v>
      </c>
      <c r="CX24" s="12" t="s">
        <v>309</v>
      </c>
      <c r="CY24" s="12" t="s">
        <v>545</v>
      </c>
      <c r="CZ24" s="12" t="s">
        <v>562</v>
      </c>
      <c r="DA24" s="12" t="s">
        <v>561</v>
      </c>
      <c r="DB24" s="12" t="s">
        <v>562</v>
      </c>
      <c r="DC24" s="12" t="s">
        <v>561</v>
      </c>
      <c r="DD24" s="12" t="s">
        <v>561</v>
      </c>
      <c r="DE24" s="12"/>
    </row>
    <row r="25" spans="1:109" x14ac:dyDescent="0.25">
      <c r="A25" s="2" t="s">
        <v>607</v>
      </c>
      <c r="B25" s="12" t="s">
        <v>561</v>
      </c>
      <c r="C25" s="12" t="s">
        <v>561</v>
      </c>
      <c r="D25" s="12" t="s">
        <v>561</v>
      </c>
      <c r="E25" s="12" t="s">
        <v>561</v>
      </c>
      <c r="F25" s="12" t="s">
        <v>561</v>
      </c>
      <c r="G25" s="12" t="s">
        <v>561</v>
      </c>
      <c r="H25" s="12" t="s">
        <v>561</v>
      </c>
      <c r="I25" s="12" t="s">
        <v>561</v>
      </c>
      <c r="J25" s="12" t="s">
        <v>562</v>
      </c>
      <c r="K25" s="12" t="s">
        <v>561</v>
      </c>
      <c r="L25" s="12" t="s">
        <v>561</v>
      </c>
      <c r="M25" s="12" t="s">
        <v>561</v>
      </c>
      <c r="N25" s="12" t="s">
        <v>561</v>
      </c>
      <c r="O25" s="12" t="s">
        <v>561</v>
      </c>
      <c r="P25" s="12" t="s">
        <v>561</v>
      </c>
      <c r="Q25" s="12" t="s">
        <v>561</v>
      </c>
      <c r="R25" s="12" t="s">
        <v>561</v>
      </c>
      <c r="S25" s="12" t="s">
        <v>561</v>
      </c>
      <c r="T25" s="12" t="s">
        <v>561</v>
      </c>
      <c r="U25" s="12" t="s">
        <v>561</v>
      </c>
      <c r="V25" s="12" t="s">
        <v>561</v>
      </c>
      <c r="W25" s="12" t="s">
        <v>545</v>
      </c>
      <c r="X25" s="12"/>
      <c r="Y25" s="12" t="s">
        <v>309</v>
      </c>
      <c r="Z25" s="12" t="s">
        <v>561</v>
      </c>
      <c r="AA25" s="12"/>
      <c r="AB25" s="12" t="s">
        <v>561</v>
      </c>
      <c r="AC25" s="12" t="s">
        <v>561</v>
      </c>
      <c r="AD25" s="12" t="s">
        <v>562</v>
      </c>
      <c r="AE25" s="12"/>
      <c r="AF25" s="12" t="s">
        <v>562</v>
      </c>
      <c r="AG25" s="12" t="s">
        <v>561</v>
      </c>
      <c r="AH25" s="12" t="s">
        <v>562</v>
      </c>
      <c r="AI25" s="12" t="s">
        <v>562</v>
      </c>
      <c r="AJ25" s="12"/>
      <c r="AK25" s="12"/>
      <c r="AL25" s="12"/>
      <c r="AM25" s="12" t="s">
        <v>562</v>
      </c>
      <c r="AN25" s="12" t="s">
        <v>561</v>
      </c>
      <c r="AO25" s="12" t="s">
        <v>545</v>
      </c>
      <c r="AP25" s="12" t="s">
        <v>562</v>
      </c>
      <c r="AQ25" s="12" t="s">
        <v>561</v>
      </c>
      <c r="AR25" s="12" t="s">
        <v>561</v>
      </c>
      <c r="AS25" s="12" t="s">
        <v>545</v>
      </c>
      <c r="AT25" s="12" t="s">
        <v>562</v>
      </c>
      <c r="AU25" s="12"/>
      <c r="AV25" s="12" t="s">
        <v>562</v>
      </c>
      <c r="AW25" s="12" t="s">
        <v>561</v>
      </c>
      <c r="AX25" s="12" t="s">
        <v>309</v>
      </c>
      <c r="AY25" s="12" t="s">
        <v>309</v>
      </c>
      <c r="AZ25" s="12"/>
      <c r="BA25" s="12"/>
      <c r="BB25" s="12" t="s">
        <v>309</v>
      </c>
      <c r="BC25" s="12" t="s">
        <v>561</v>
      </c>
      <c r="BD25" s="12"/>
      <c r="BE25" s="12" t="s">
        <v>561</v>
      </c>
      <c r="BF25" s="12"/>
      <c r="BG25" s="12"/>
      <c r="BH25" s="12" t="s">
        <v>561</v>
      </c>
      <c r="BI25" s="12" t="s">
        <v>562</v>
      </c>
      <c r="BJ25" s="12" t="s">
        <v>562</v>
      </c>
      <c r="BK25" s="12"/>
      <c r="BL25" s="12"/>
      <c r="BM25" s="12" t="s">
        <v>309</v>
      </c>
      <c r="BN25" s="12"/>
      <c r="BO25" s="12" t="s">
        <v>561</v>
      </c>
      <c r="BP25" s="12" t="s">
        <v>561</v>
      </c>
      <c r="BQ25" s="12" t="s">
        <v>561</v>
      </c>
      <c r="BR25" s="12" t="s">
        <v>561</v>
      </c>
      <c r="BS25" s="12" t="s">
        <v>561</v>
      </c>
      <c r="BT25" s="12" t="s">
        <v>562</v>
      </c>
      <c r="BU25" s="12" t="s">
        <v>561</v>
      </c>
      <c r="BV25" s="12" t="s">
        <v>561</v>
      </c>
      <c r="BW25" s="12" t="s">
        <v>561</v>
      </c>
      <c r="BX25" s="12" t="s">
        <v>562</v>
      </c>
      <c r="BY25" s="12" t="s">
        <v>561</v>
      </c>
      <c r="BZ25" s="12" t="s">
        <v>309</v>
      </c>
      <c r="CA25" s="12" t="s">
        <v>561</v>
      </c>
      <c r="CB25" s="12" t="s">
        <v>561</v>
      </c>
      <c r="CC25" s="12" t="s">
        <v>309</v>
      </c>
      <c r="CD25" s="12" t="s">
        <v>309</v>
      </c>
      <c r="CE25" s="12" t="s">
        <v>562</v>
      </c>
      <c r="CF25" s="12" t="s">
        <v>561</v>
      </c>
      <c r="CG25" s="12" t="s">
        <v>562</v>
      </c>
      <c r="CH25" s="12"/>
      <c r="CI25" s="12" t="s">
        <v>562</v>
      </c>
      <c r="CJ25" s="12"/>
      <c r="CK25" s="12" t="s">
        <v>309</v>
      </c>
      <c r="CL25" s="12" t="s">
        <v>562</v>
      </c>
      <c r="CM25" s="12" t="s">
        <v>562</v>
      </c>
      <c r="CN25" s="12"/>
      <c r="CO25" s="12" t="s">
        <v>561</v>
      </c>
      <c r="CP25" s="12"/>
      <c r="CQ25" s="12"/>
      <c r="CR25" s="12" t="s">
        <v>561</v>
      </c>
      <c r="CS25" s="12" t="s">
        <v>562</v>
      </c>
      <c r="CT25" s="12" t="s">
        <v>561</v>
      </c>
      <c r="CU25" s="12" t="s">
        <v>562</v>
      </c>
      <c r="CV25" s="12" t="s">
        <v>561</v>
      </c>
      <c r="CW25" s="12" t="s">
        <v>562</v>
      </c>
      <c r="CX25" s="12" t="s">
        <v>562</v>
      </c>
      <c r="CY25" s="12" t="s">
        <v>545</v>
      </c>
      <c r="CZ25" s="12" t="s">
        <v>561</v>
      </c>
      <c r="DA25" s="12" t="s">
        <v>561</v>
      </c>
      <c r="DB25" s="12" t="s">
        <v>309</v>
      </c>
      <c r="DC25" s="12" t="s">
        <v>562</v>
      </c>
      <c r="DD25" s="12" t="s">
        <v>561</v>
      </c>
      <c r="DE25" s="12"/>
    </row>
    <row r="26" spans="1:109" x14ac:dyDescent="0.25">
      <c r="A26" s="2" t="s">
        <v>608</v>
      </c>
      <c r="B26" s="12" t="s">
        <v>561</v>
      </c>
      <c r="C26" s="12" t="s">
        <v>561</v>
      </c>
      <c r="D26" s="12" t="s">
        <v>561</v>
      </c>
      <c r="E26" s="12" t="s">
        <v>561</v>
      </c>
      <c r="F26" s="12" t="s">
        <v>561</v>
      </c>
      <c r="G26" s="12" t="s">
        <v>561</v>
      </c>
      <c r="H26" s="12" t="s">
        <v>562</v>
      </c>
      <c r="I26" s="12" t="s">
        <v>561</v>
      </c>
      <c r="J26" s="12" t="s">
        <v>561</v>
      </c>
      <c r="K26" s="12" t="s">
        <v>561</v>
      </c>
      <c r="L26" s="12" t="s">
        <v>561</v>
      </c>
      <c r="M26" s="12" t="s">
        <v>561</v>
      </c>
      <c r="N26" s="12" t="s">
        <v>561</v>
      </c>
      <c r="O26" s="12" t="s">
        <v>561</v>
      </c>
      <c r="P26" s="12" t="s">
        <v>561</v>
      </c>
      <c r="Q26" s="12" t="s">
        <v>561</v>
      </c>
      <c r="R26" s="12" t="s">
        <v>561</v>
      </c>
      <c r="S26" s="12" t="s">
        <v>561</v>
      </c>
      <c r="T26" s="12" t="s">
        <v>562</v>
      </c>
      <c r="U26" s="12" t="s">
        <v>561</v>
      </c>
      <c r="V26" s="12" t="s">
        <v>561</v>
      </c>
      <c r="W26" s="12" t="s">
        <v>545</v>
      </c>
      <c r="X26" s="12"/>
      <c r="Y26" s="12" t="s">
        <v>309</v>
      </c>
      <c r="Z26" s="12" t="s">
        <v>561</v>
      </c>
      <c r="AA26" s="12"/>
      <c r="AB26" s="12" t="s">
        <v>561</v>
      </c>
      <c r="AC26" s="12" t="s">
        <v>561</v>
      </c>
      <c r="AD26" s="12" t="s">
        <v>545</v>
      </c>
      <c r="AE26" s="12"/>
      <c r="AF26" s="12" t="s">
        <v>309</v>
      </c>
      <c r="AG26" s="12" t="s">
        <v>561</v>
      </c>
      <c r="AH26" s="12" t="s">
        <v>561</v>
      </c>
      <c r="AI26" s="12" t="s">
        <v>561</v>
      </c>
      <c r="AJ26" s="12"/>
      <c r="AK26" s="12"/>
      <c r="AL26" s="12"/>
      <c r="AM26" s="12" t="s">
        <v>561</v>
      </c>
      <c r="AN26" s="12" t="s">
        <v>561</v>
      </c>
      <c r="AO26" s="12" t="s">
        <v>561</v>
      </c>
      <c r="AP26" s="12" t="s">
        <v>561</v>
      </c>
      <c r="AQ26" s="12" t="s">
        <v>561</v>
      </c>
      <c r="AR26" s="12" t="s">
        <v>561</v>
      </c>
      <c r="AS26" s="12" t="s">
        <v>545</v>
      </c>
      <c r="AT26" s="12" t="s">
        <v>309</v>
      </c>
      <c r="AU26" s="12"/>
      <c r="AV26" s="12" t="s">
        <v>561</v>
      </c>
      <c r="AW26" s="12" t="s">
        <v>561</v>
      </c>
      <c r="AX26" s="12" t="s">
        <v>309</v>
      </c>
      <c r="AY26" s="12" t="s">
        <v>309</v>
      </c>
      <c r="AZ26" s="12"/>
      <c r="BA26" s="12"/>
      <c r="BB26" s="12" t="s">
        <v>562</v>
      </c>
      <c r="BC26" s="12" t="s">
        <v>561</v>
      </c>
      <c r="BD26" s="12"/>
      <c r="BE26" s="12" t="s">
        <v>562</v>
      </c>
      <c r="BF26" s="12"/>
      <c r="BG26" s="12"/>
      <c r="BH26" s="12" t="s">
        <v>562</v>
      </c>
      <c r="BI26" s="12" t="s">
        <v>561</v>
      </c>
      <c r="BJ26" s="12" t="s">
        <v>561</v>
      </c>
      <c r="BK26" s="12"/>
      <c r="BL26" s="12"/>
      <c r="BM26" s="12" t="s">
        <v>309</v>
      </c>
      <c r="BN26" s="12"/>
      <c r="BO26" s="12" t="s">
        <v>561</v>
      </c>
      <c r="BP26" s="12" t="s">
        <v>309</v>
      </c>
      <c r="BQ26" s="12" t="s">
        <v>561</v>
      </c>
      <c r="BR26" s="12" t="s">
        <v>561</v>
      </c>
      <c r="BS26" s="12" t="s">
        <v>561</v>
      </c>
      <c r="BT26" s="12" t="s">
        <v>561</v>
      </c>
      <c r="BU26" s="12" t="s">
        <v>561</v>
      </c>
      <c r="BV26" s="12" t="s">
        <v>562</v>
      </c>
      <c r="BW26" s="12" t="s">
        <v>561</v>
      </c>
      <c r="BX26" s="12" t="s">
        <v>561</v>
      </c>
      <c r="BY26" s="12" t="s">
        <v>561</v>
      </c>
      <c r="BZ26" s="12" t="s">
        <v>562</v>
      </c>
      <c r="CA26" s="12" t="s">
        <v>561</v>
      </c>
      <c r="CB26" s="12" t="s">
        <v>561</v>
      </c>
      <c r="CC26" s="12" t="s">
        <v>309</v>
      </c>
      <c r="CD26" s="12" t="s">
        <v>309</v>
      </c>
      <c r="CE26" s="12" t="s">
        <v>561</v>
      </c>
      <c r="CF26" s="12" t="s">
        <v>561</v>
      </c>
      <c r="CG26" s="12" t="s">
        <v>561</v>
      </c>
      <c r="CH26" s="12"/>
      <c r="CI26" s="12" t="s">
        <v>561</v>
      </c>
      <c r="CJ26" s="12"/>
      <c r="CK26" s="12" t="s">
        <v>309</v>
      </c>
      <c r="CL26" s="12" t="s">
        <v>561</v>
      </c>
      <c r="CM26" s="12" t="s">
        <v>309</v>
      </c>
      <c r="CN26" s="12"/>
      <c r="CO26" s="12" t="s">
        <v>561</v>
      </c>
      <c r="CP26" s="12"/>
      <c r="CQ26" s="12"/>
      <c r="CR26" s="12" t="s">
        <v>561</v>
      </c>
      <c r="CS26" s="12" t="s">
        <v>561</v>
      </c>
      <c r="CT26" s="12" t="s">
        <v>562</v>
      </c>
      <c r="CU26" s="12" t="s">
        <v>561</v>
      </c>
      <c r="CV26" s="12" t="s">
        <v>562</v>
      </c>
      <c r="CW26" s="12" t="s">
        <v>561</v>
      </c>
      <c r="CX26" s="12" t="s">
        <v>309</v>
      </c>
      <c r="CY26" s="12" t="s">
        <v>545</v>
      </c>
      <c r="CZ26" s="12" t="s">
        <v>561</v>
      </c>
      <c r="DA26" s="12" t="s">
        <v>561</v>
      </c>
      <c r="DB26" s="12" t="s">
        <v>562</v>
      </c>
      <c r="DC26" s="12" t="s">
        <v>561</v>
      </c>
      <c r="DD26" s="12" t="s">
        <v>561</v>
      </c>
      <c r="DE26" s="12"/>
    </row>
    <row r="27" spans="1:109" x14ac:dyDescent="0.25">
      <c r="A27" s="2" t="s">
        <v>609</v>
      </c>
      <c r="B27" s="12" t="s">
        <v>561</v>
      </c>
      <c r="C27" s="12" t="s">
        <v>561</v>
      </c>
      <c r="D27" s="12" t="s">
        <v>561</v>
      </c>
      <c r="E27" s="12" t="s">
        <v>561</v>
      </c>
      <c r="F27" s="12" t="s">
        <v>561</v>
      </c>
      <c r="G27" s="12" t="s">
        <v>561</v>
      </c>
      <c r="H27" s="12" t="s">
        <v>561</v>
      </c>
      <c r="I27" s="12" t="s">
        <v>561</v>
      </c>
      <c r="J27" s="12" t="s">
        <v>561</v>
      </c>
      <c r="K27" s="12" t="s">
        <v>561</v>
      </c>
      <c r="L27" s="12" t="s">
        <v>561</v>
      </c>
      <c r="M27" s="12" t="s">
        <v>561</v>
      </c>
      <c r="N27" s="12" t="s">
        <v>561</v>
      </c>
      <c r="O27" s="12" t="s">
        <v>561</v>
      </c>
      <c r="P27" s="12" t="s">
        <v>561</v>
      </c>
      <c r="Q27" s="12" t="s">
        <v>561</v>
      </c>
      <c r="R27" s="12" t="s">
        <v>561</v>
      </c>
      <c r="S27" s="12" t="s">
        <v>561</v>
      </c>
      <c r="T27" s="12" t="s">
        <v>561</v>
      </c>
      <c r="U27" s="12" t="s">
        <v>561</v>
      </c>
      <c r="V27" s="12" t="s">
        <v>561</v>
      </c>
      <c r="W27" s="12" t="s">
        <v>545</v>
      </c>
      <c r="X27" s="12"/>
      <c r="Y27" s="12" t="s">
        <v>309</v>
      </c>
      <c r="Z27" s="12" t="s">
        <v>561</v>
      </c>
      <c r="AA27" s="12"/>
      <c r="AB27" s="12" t="s">
        <v>561</v>
      </c>
      <c r="AC27" s="12" t="s">
        <v>561</v>
      </c>
      <c r="AD27" s="12" t="s">
        <v>545</v>
      </c>
      <c r="AE27" s="12"/>
      <c r="AF27" s="12" t="s">
        <v>309</v>
      </c>
      <c r="AG27" s="12" t="s">
        <v>561</v>
      </c>
      <c r="AH27" s="12" t="s">
        <v>561</v>
      </c>
      <c r="AI27" s="12" t="s">
        <v>561</v>
      </c>
      <c r="AJ27" s="12"/>
      <c r="AK27" s="12"/>
      <c r="AL27" s="12"/>
      <c r="AM27" s="12" t="s">
        <v>561</v>
      </c>
      <c r="AN27" s="12" t="s">
        <v>561</v>
      </c>
      <c r="AO27" s="12" t="s">
        <v>561</v>
      </c>
      <c r="AP27" s="12" t="s">
        <v>561</v>
      </c>
      <c r="AQ27" s="12" t="s">
        <v>561</v>
      </c>
      <c r="AR27" s="12" t="s">
        <v>561</v>
      </c>
      <c r="AS27" s="12" t="s">
        <v>545</v>
      </c>
      <c r="AT27" s="12" t="s">
        <v>309</v>
      </c>
      <c r="AU27" s="12"/>
      <c r="AV27" s="12" t="s">
        <v>561</v>
      </c>
      <c r="AW27" s="12" t="s">
        <v>561</v>
      </c>
      <c r="AX27" s="12" t="s">
        <v>309</v>
      </c>
      <c r="AY27" s="12" t="s">
        <v>309</v>
      </c>
      <c r="AZ27" s="12"/>
      <c r="BA27" s="12"/>
      <c r="BB27" s="12" t="s">
        <v>561</v>
      </c>
      <c r="BC27" s="12" t="s">
        <v>561</v>
      </c>
      <c r="BD27" s="12"/>
      <c r="BE27" s="12" t="s">
        <v>561</v>
      </c>
      <c r="BF27" s="12"/>
      <c r="BG27" s="12"/>
      <c r="BH27" s="12" t="s">
        <v>561</v>
      </c>
      <c r="BI27" s="12" t="s">
        <v>561</v>
      </c>
      <c r="BJ27" s="12" t="s">
        <v>561</v>
      </c>
      <c r="BK27" s="12"/>
      <c r="BL27" s="12"/>
      <c r="BM27" s="12" t="s">
        <v>309</v>
      </c>
      <c r="BN27" s="12"/>
      <c r="BO27" s="12" t="s">
        <v>561</v>
      </c>
      <c r="BP27" s="12" t="s">
        <v>309</v>
      </c>
      <c r="BQ27" s="12" t="s">
        <v>561</v>
      </c>
      <c r="BR27" s="12" t="s">
        <v>561</v>
      </c>
      <c r="BS27" s="12" t="s">
        <v>561</v>
      </c>
      <c r="BT27" s="12" t="s">
        <v>561</v>
      </c>
      <c r="BU27" s="12" t="s">
        <v>561</v>
      </c>
      <c r="BV27" s="12" t="s">
        <v>561</v>
      </c>
      <c r="BW27" s="12" t="s">
        <v>561</v>
      </c>
      <c r="BX27" s="12" t="s">
        <v>561</v>
      </c>
      <c r="BY27" s="12" t="s">
        <v>561</v>
      </c>
      <c r="BZ27" s="12" t="s">
        <v>309</v>
      </c>
      <c r="CA27" s="12" t="s">
        <v>561</v>
      </c>
      <c r="CB27" s="12" t="s">
        <v>561</v>
      </c>
      <c r="CC27" s="12" t="s">
        <v>309</v>
      </c>
      <c r="CD27" s="12" t="s">
        <v>309</v>
      </c>
      <c r="CE27" s="12" t="s">
        <v>561</v>
      </c>
      <c r="CF27" s="12" t="s">
        <v>561</v>
      </c>
      <c r="CG27" s="12" t="s">
        <v>561</v>
      </c>
      <c r="CH27" s="12"/>
      <c r="CI27" s="12" t="s">
        <v>561</v>
      </c>
      <c r="CJ27" s="12"/>
      <c r="CK27" s="12" t="s">
        <v>309</v>
      </c>
      <c r="CL27" s="12" t="s">
        <v>561</v>
      </c>
      <c r="CM27" s="12" t="s">
        <v>309</v>
      </c>
      <c r="CN27" s="12"/>
      <c r="CO27" s="12" t="s">
        <v>561</v>
      </c>
      <c r="CP27" s="12"/>
      <c r="CQ27" s="12"/>
      <c r="CR27" s="12" t="s">
        <v>561</v>
      </c>
      <c r="CS27" s="12" t="s">
        <v>561</v>
      </c>
      <c r="CT27" s="12" t="s">
        <v>561</v>
      </c>
      <c r="CU27" s="12" t="s">
        <v>561</v>
      </c>
      <c r="CV27" s="12" t="s">
        <v>561</v>
      </c>
      <c r="CW27" s="12" t="s">
        <v>561</v>
      </c>
      <c r="CX27" s="12" t="s">
        <v>309</v>
      </c>
      <c r="CY27" s="12" t="s">
        <v>545</v>
      </c>
      <c r="CZ27" s="12" t="s">
        <v>561</v>
      </c>
      <c r="DA27" s="12" t="s">
        <v>561</v>
      </c>
      <c r="DB27" s="12" t="s">
        <v>561</v>
      </c>
      <c r="DC27" s="12" t="s">
        <v>561</v>
      </c>
      <c r="DD27" s="12" t="s">
        <v>561</v>
      </c>
      <c r="DE27" s="12"/>
    </row>
    <row r="28" spans="1:109" x14ac:dyDescent="0.25">
      <c r="A28" s="2" t="s">
        <v>610</v>
      </c>
      <c r="B28" s="12" t="s">
        <v>561</v>
      </c>
      <c r="C28" s="12" t="s">
        <v>561</v>
      </c>
      <c r="D28" s="12" t="s">
        <v>562</v>
      </c>
      <c r="E28" s="12" t="s">
        <v>561</v>
      </c>
      <c r="F28" s="12" t="s">
        <v>561</v>
      </c>
      <c r="G28" s="12" t="s">
        <v>561</v>
      </c>
      <c r="H28" s="12" t="s">
        <v>562</v>
      </c>
      <c r="I28" s="12" t="s">
        <v>562</v>
      </c>
      <c r="J28" s="12" t="s">
        <v>562</v>
      </c>
      <c r="K28" s="12" t="s">
        <v>561</v>
      </c>
      <c r="L28" s="12" t="s">
        <v>561</v>
      </c>
      <c r="M28" s="12" t="s">
        <v>561</v>
      </c>
      <c r="N28" s="12" t="s">
        <v>561</v>
      </c>
      <c r="O28" s="12" t="s">
        <v>561</v>
      </c>
      <c r="P28" s="12" t="s">
        <v>561</v>
      </c>
      <c r="Q28" s="12" t="s">
        <v>561</v>
      </c>
      <c r="R28" s="12" t="s">
        <v>561</v>
      </c>
      <c r="S28" s="12" t="s">
        <v>561</v>
      </c>
      <c r="T28" s="12" t="s">
        <v>562</v>
      </c>
      <c r="U28" s="12" t="s">
        <v>561</v>
      </c>
      <c r="V28" s="12" t="s">
        <v>561</v>
      </c>
      <c r="W28" s="12" t="s">
        <v>545</v>
      </c>
      <c r="X28" s="12"/>
      <c r="Y28" s="12" t="s">
        <v>562</v>
      </c>
      <c r="Z28" s="12" t="s">
        <v>562</v>
      </c>
      <c r="AA28" s="12"/>
      <c r="AB28" s="12" t="s">
        <v>561</v>
      </c>
      <c r="AC28" s="12" t="s">
        <v>562</v>
      </c>
      <c r="AD28" s="12" t="s">
        <v>545</v>
      </c>
      <c r="AE28" s="12"/>
      <c r="AF28" s="12" t="s">
        <v>309</v>
      </c>
      <c r="AG28" s="12" t="s">
        <v>562</v>
      </c>
      <c r="AH28" s="12" t="s">
        <v>561</v>
      </c>
      <c r="AI28" s="12" t="s">
        <v>562</v>
      </c>
      <c r="AJ28" s="12"/>
      <c r="AK28" s="12"/>
      <c r="AL28" s="12"/>
      <c r="AM28" s="12" t="s">
        <v>561</v>
      </c>
      <c r="AN28" s="12" t="s">
        <v>562</v>
      </c>
      <c r="AO28" s="12" t="s">
        <v>562</v>
      </c>
      <c r="AP28" s="12" t="s">
        <v>561</v>
      </c>
      <c r="AQ28" s="12" t="s">
        <v>561</v>
      </c>
      <c r="AR28" s="12" t="s">
        <v>562</v>
      </c>
      <c r="AS28" s="12" t="s">
        <v>545</v>
      </c>
      <c r="AT28" s="12" t="s">
        <v>309</v>
      </c>
      <c r="AU28" s="12"/>
      <c r="AV28" s="12" t="s">
        <v>562</v>
      </c>
      <c r="AW28" s="12" t="s">
        <v>562</v>
      </c>
      <c r="AX28" s="12" t="s">
        <v>309</v>
      </c>
      <c r="AY28" s="12" t="s">
        <v>309</v>
      </c>
      <c r="AZ28" s="12"/>
      <c r="BA28" s="12"/>
      <c r="BB28" s="12" t="s">
        <v>562</v>
      </c>
      <c r="BC28" s="12" t="s">
        <v>562</v>
      </c>
      <c r="BD28" s="12"/>
      <c r="BE28" s="12" t="s">
        <v>562</v>
      </c>
      <c r="BF28" s="12"/>
      <c r="BG28" s="12"/>
      <c r="BH28" s="12" t="s">
        <v>562</v>
      </c>
      <c r="BI28" s="12" t="s">
        <v>561</v>
      </c>
      <c r="BJ28" s="12" t="s">
        <v>561</v>
      </c>
      <c r="BK28" s="12"/>
      <c r="BL28" s="12"/>
      <c r="BM28" s="12" t="s">
        <v>562</v>
      </c>
      <c r="BN28" s="12"/>
      <c r="BO28" s="12" t="s">
        <v>562</v>
      </c>
      <c r="BP28" s="12" t="s">
        <v>309</v>
      </c>
      <c r="BQ28" s="12" t="s">
        <v>561</v>
      </c>
      <c r="BR28" s="12" t="s">
        <v>562</v>
      </c>
      <c r="BS28" s="12" t="s">
        <v>562</v>
      </c>
      <c r="BT28" s="12" t="s">
        <v>561</v>
      </c>
      <c r="BU28" s="12" t="s">
        <v>562</v>
      </c>
      <c r="BV28" s="12" t="s">
        <v>562</v>
      </c>
      <c r="BW28" s="12" t="s">
        <v>562</v>
      </c>
      <c r="BX28" s="12" t="s">
        <v>561</v>
      </c>
      <c r="BY28" s="12" t="s">
        <v>562</v>
      </c>
      <c r="BZ28" s="12" t="s">
        <v>562</v>
      </c>
      <c r="CA28" s="12" t="s">
        <v>561</v>
      </c>
      <c r="CB28" s="12" t="s">
        <v>561</v>
      </c>
      <c r="CC28" s="12" t="s">
        <v>562</v>
      </c>
      <c r="CD28" s="12" t="s">
        <v>562</v>
      </c>
      <c r="CE28" s="12" t="s">
        <v>561</v>
      </c>
      <c r="CF28" s="12" t="s">
        <v>562</v>
      </c>
      <c r="CG28" s="12" t="s">
        <v>561</v>
      </c>
      <c r="CH28" s="12"/>
      <c r="CI28" s="12" t="s">
        <v>561</v>
      </c>
      <c r="CJ28" s="12"/>
      <c r="CK28" s="12" t="s">
        <v>309</v>
      </c>
      <c r="CL28" s="12" t="s">
        <v>561</v>
      </c>
      <c r="CM28" s="12" t="s">
        <v>309</v>
      </c>
      <c r="CN28" s="12"/>
      <c r="CO28" s="12" t="s">
        <v>561</v>
      </c>
      <c r="CP28" s="12"/>
      <c r="CQ28" s="12"/>
      <c r="CR28" s="12" t="s">
        <v>561</v>
      </c>
      <c r="CS28" s="12" t="s">
        <v>561</v>
      </c>
      <c r="CT28" s="12" t="s">
        <v>562</v>
      </c>
      <c r="CU28" s="12" t="s">
        <v>561</v>
      </c>
      <c r="CV28" s="12" t="s">
        <v>562</v>
      </c>
      <c r="CW28" s="12" t="s">
        <v>561</v>
      </c>
      <c r="CX28" s="12" t="s">
        <v>309</v>
      </c>
      <c r="CY28" s="12" t="s">
        <v>545</v>
      </c>
      <c r="CZ28" s="12" t="s">
        <v>562</v>
      </c>
      <c r="DA28" s="12" t="s">
        <v>561</v>
      </c>
      <c r="DB28" s="12" t="s">
        <v>562</v>
      </c>
      <c r="DC28" s="12" t="s">
        <v>561</v>
      </c>
      <c r="DD28" s="12" t="s">
        <v>561</v>
      </c>
      <c r="DE28" s="12"/>
    </row>
    <row r="29" spans="1:109" x14ac:dyDescent="0.25">
      <c r="A29" s="2" t="s">
        <v>611</v>
      </c>
      <c r="B29" s="12" t="s">
        <v>561</v>
      </c>
      <c r="C29" s="12" t="s">
        <v>561</v>
      </c>
      <c r="D29" s="12" t="s">
        <v>561</v>
      </c>
      <c r="E29" s="12" t="s">
        <v>561</v>
      </c>
      <c r="F29" s="12" t="s">
        <v>561</v>
      </c>
      <c r="G29" s="12" t="s">
        <v>561</v>
      </c>
      <c r="H29" s="12" t="s">
        <v>561</v>
      </c>
      <c r="I29" s="12" t="s">
        <v>561</v>
      </c>
      <c r="J29" s="12" t="s">
        <v>562</v>
      </c>
      <c r="K29" s="12" t="s">
        <v>561</v>
      </c>
      <c r="L29" s="12" t="s">
        <v>561</v>
      </c>
      <c r="M29" s="12" t="s">
        <v>561</v>
      </c>
      <c r="N29" s="12" t="s">
        <v>561</v>
      </c>
      <c r="O29" s="12" t="s">
        <v>561</v>
      </c>
      <c r="P29" s="12" t="s">
        <v>561</v>
      </c>
      <c r="Q29" s="12" t="s">
        <v>561</v>
      </c>
      <c r="R29" s="12" t="s">
        <v>561</v>
      </c>
      <c r="S29" s="12" t="s">
        <v>561</v>
      </c>
      <c r="T29" s="12" t="s">
        <v>561</v>
      </c>
      <c r="U29" s="12" t="s">
        <v>561</v>
      </c>
      <c r="V29" s="12" t="s">
        <v>561</v>
      </c>
      <c r="W29" s="12" t="s">
        <v>545</v>
      </c>
      <c r="X29" s="12"/>
      <c r="Y29" s="12" t="s">
        <v>309</v>
      </c>
      <c r="Z29" s="12" t="s">
        <v>561</v>
      </c>
      <c r="AA29" s="12"/>
      <c r="AB29" s="12" t="s">
        <v>561</v>
      </c>
      <c r="AC29" s="12" t="s">
        <v>561</v>
      </c>
      <c r="AD29" s="12" t="s">
        <v>545</v>
      </c>
      <c r="AE29" s="12"/>
      <c r="AF29" s="12" t="s">
        <v>309</v>
      </c>
      <c r="AG29" s="12" t="s">
        <v>561</v>
      </c>
      <c r="AH29" s="12" t="s">
        <v>561</v>
      </c>
      <c r="AI29" s="12" t="s">
        <v>561</v>
      </c>
      <c r="AJ29" s="12"/>
      <c r="AK29" s="12"/>
      <c r="AL29" s="12"/>
      <c r="AM29" s="12" t="s">
        <v>561</v>
      </c>
      <c r="AN29" s="12" t="s">
        <v>561</v>
      </c>
      <c r="AO29" s="12" t="s">
        <v>561</v>
      </c>
      <c r="AP29" s="12" t="s">
        <v>561</v>
      </c>
      <c r="AQ29" s="12" t="s">
        <v>561</v>
      </c>
      <c r="AR29" s="12" t="s">
        <v>561</v>
      </c>
      <c r="AS29" s="12" t="s">
        <v>545</v>
      </c>
      <c r="AT29" s="12" t="s">
        <v>309</v>
      </c>
      <c r="AU29" s="12"/>
      <c r="AV29" s="12" t="s">
        <v>561</v>
      </c>
      <c r="AW29" s="12" t="s">
        <v>562</v>
      </c>
      <c r="AX29" s="12" t="s">
        <v>309</v>
      </c>
      <c r="AY29" s="12" t="s">
        <v>309</v>
      </c>
      <c r="AZ29" s="12"/>
      <c r="BA29" s="12"/>
      <c r="BB29" s="12" t="s">
        <v>561</v>
      </c>
      <c r="BC29" s="12" t="s">
        <v>562</v>
      </c>
      <c r="BD29" s="12"/>
      <c r="BE29" s="12" t="s">
        <v>561</v>
      </c>
      <c r="BF29" s="12"/>
      <c r="BG29" s="12"/>
      <c r="BH29" s="12" t="s">
        <v>562</v>
      </c>
      <c r="BI29" s="12" t="s">
        <v>561</v>
      </c>
      <c r="BJ29" s="12" t="s">
        <v>561</v>
      </c>
      <c r="BK29" s="12"/>
      <c r="BL29" s="12"/>
      <c r="BM29" s="12" t="s">
        <v>309</v>
      </c>
      <c r="BN29" s="12"/>
      <c r="BO29" s="12" t="s">
        <v>562</v>
      </c>
      <c r="BP29" s="12" t="s">
        <v>309</v>
      </c>
      <c r="BQ29" s="12" t="s">
        <v>561</v>
      </c>
      <c r="BR29" s="12" t="s">
        <v>561</v>
      </c>
      <c r="BS29" s="12" t="s">
        <v>561</v>
      </c>
      <c r="BT29" s="12" t="s">
        <v>561</v>
      </c>
      <c r="BU29" s="12" t="s">
        <v>561</v>
      </c>
      <c r="BV29" s="12" t="s">
        <v>561</v>
      </c>
      <c r="BW29" s="12" t="s">
        <v>561</v>
      </c>
      <c r="BX29" s="12" t="s">
        <v>561</v>
      </c>
      <c r="BY29" s="12" t="s">
        <v>561</v>
      </c>
      <c r="BZ29" s="12" t="s">
        <v>309</v>
      </c>
      <c r="CA29" s="12" t="s">
        <v>561</v>
      </c>
      <c r="CB29" s="12" t="s">
        <v>561</v>
      </c>
      <c r="CC29" s="12" t="s">
        <v>309</v>
      </c>
      <c r="CD29" s="12" t="s">
        <v>309</v>
      </c>
      <c r="CE29" s="12" t="s">
        <v>561</v>
      </c>
      <c r="CF29" s="12" t="s">
        <v>561</v>
      </c>
      <c r="CG29" s="12" t="s">
        <v>561</v>
      </c>
      <c r="CH29" s="12"/>
      <c r="CI29" s="12" t="s">
        <v>561</v>
      </c>
      <c r="CJ29" s="12"/>
      <c r="CK29" s="12" t="s">
        <v>309</v>
      </c>
      <c r="CL29" s="12" t="s">
        <v>561</v>
      </c>
      <c r="CM29" s="12" t="s">
        <v>309</v>
      </c>
      <c r="CN29" s="12"/>
      <c r="CO29" s="12" t="s">
        <v>561</v>
      </c>
      <c r="CP29" s="12"/>
      <c r="CQ29" s="12"/>
      <c r="CR29" s="12" t="s">
        <v>561</v>
      </c>
      <c r="CS29" s="12" t="s">
        <v>561</v>
      </c>
      <c r="CT29" s="12" t="s">
        <v>561</v>
      </c>
      <c r="CU29" s="12" t="s">
        <v>561</v>
      </c>
      <c r="CV29" s="12" t="s">
        <v>561</v>
      </c>
      <c r="CW29" s="12" t="s">
        <v>561</v>
      </c>
      <c r="CX29" s="12" t="s">
        <v>309</v>
      </c>
      <c r="CY29" s="12" t="s">
        <v>545</v>
      </c>
      <c r="CZ29" s="12" t="s">
        <v>561</v>
      </c>
      <c r="DA29" s="12" t="s">
        <v>561</v>
      </c>
      <c r="DB29" s="12" t="s">
        <v>561</v>
      </c>
      <c r="DC29" s="12" t="s">
        <v>561</v>
      </c>
      <c r="DD29" s="12" t="s">
        <v>561</v>
      </c>
      <c r="DE29" s="12"/>
    </row>
    <row r="30" spans="1:109" x14ac:dyDescent="0.25">
      <c r="A30" s="2" t="s">
        <v>612</v>
      </c>
      <c r="B30" s="12" t="s">
        <v>561</v>
      </c>
      <c r="C30" s="12" t="s">
        <v>561</v>
      </c>
      <c r="D30" s="12" t="s">
        <v>561</v>
      </c>
      <c r="E30" s="12" t="s">
        <v>561</v>
      </c>
      <c r="F30" s="12" t="s">
        <v>561</v>
      </c>
      <c r="G30" s="12" t="s">
        <v>561</v>
      </c>
      <c r="H30" s="12" t="s">
        <v>561</v>
      </c>
      <c r="I30" s="12" t="s">
        <v>561</v>
      </c>
      <c r="J30" s="12" t="s">
        <v>561</v>
      </c>
      <c r="K30" s="12" t="s">
        <v>561</v>
      </c>
      <c r="L30" s="12" t="s">
        <v>561</v>
      </c>
      <c r="M30" s="12" t="s">
        <v>561</v>
      </c>
      <c r="N30" s="12" t="s">
        <v>561</v>
      </c>
      <c r="O30" s="12" t="s">
        <v>561</v>
      </c>
      <c r="P30" s="12" t="s">
        <v>561</v>
      </c>
      <c r="Q30" s="12" t="s">
        <v>561</v>
      </c>
      <c r="R30" s="12" t="s">
        <v>561</v>
      </c>
      <c r="S30" s="12" t="s">
        <v>561</v>
      </c>
      <c r="T30" s="12" t="s">
        <v>561</v>
      </c>
      <c r="U30" s="12" t="s">
        <v>561</v>
      </c>
      <c r="V30" s="12" t="s">
        <v>561</v>
      </c>
      <c r="W30" s="12" t="s">
        <v>545</v>
      </c>
      <c r="X30" s="12"/>
      <c r="Y30" s="12" t="s">
        <v>309</v>
      </c>
      <c r="Z30" s="12" t="s">
        <v>561</v>
      </c>
      <c r="AA30" s="12"/>
      <c r="AB30" s="12" t="s">
        <v>561</v>
      </c>
      <c r="AC30" s="12" t="s">
        <v>561</v>
      </c>
      <c r="AD30" s="12" t="s">
        <v>545</v>
      </c>
      <c r="AE30" s="12"/>
      <c r="AF30" s="12" t="s">
        <v>309</v>
      </c>
      <c r="AG30" s="12" t="s">
        <v>561</v>
      </c>
      <c r="AH30" s="12" t="s">
        <v>561</v>
      </c>
      <c r="AI30" s="12" t="s">
        <v>561</v>
      </c>
      <c r="AJ30" s="12"/>
      <c r="AK30" s="12"/>
      <c r="AL30" s="12"/>
      <c r="AM30" s="12" t="s">
        <v>561</v>
      </c>
      <c r="AN30" s="12" t="s">
        <v>561</v>
      </c>
      <c r="AO30" s="12" t="s">
        <v>561</v>
      </c>
      <c r="AP30" s="12" t="s">
        <v>561</v>
      </c>
      <c r="AQ30" s="12" t="s">
        <v>561</v>
      </c>
      <c r="AR30" s="12" t="s">
        <v>561</v>
      </c>
      <c r="AS30" s="12" t="s">
        <v>545</v>
      </c>
      <c r="AT30" s="12" t="s">
        <v>309</v>
      </c>
      <c r="AU30" s="12"/>
      <c r="AV30" s="12" t="s">
        <v>561</v>
      </c>
      <c r="AW30" s="12" t="s">
        <v>561</v>
      </c>
      <c r="AX30" s="12" t="s">
        <v>309</v>
      </c>
      <c r="AY30" s="12" t="s">
        <v>309</v>
      </c>
      <c r="AZ30" s="12"/>
      <c r="BA30" s="12"/>
      <c r="BB30" s="12" t="s">
        <v>561</v>
      </c>
      <c r="BC30" s="12" t="s">
        <v>561</v>
      </c>
      <c r="BD30" s="12"/>
      <c r="BE30" s="12" t="s">
        <v>561</v>
      </c>
      <c r="BF30" s="12"/>
      <c r="BG30" s="12"/>
      <c r="BH30" s="12" t="s">
        <v>561</v>
      </c>
      <c r="BI30" s="12" t="s">
        <v>561</v>
      </c>
      <c r="BJ30" s="12" t="s">
        <v>561</v>
      </c>
      <c r="BK30" s="12"/>
      <c r="BL30" s="12"/>
      <c r="BM30" s="12" t="s">
        <v>309</v>
      </c>
      <c r="BN30" s="12"/>
      <c r="BO30" s="12" t="s">
        <v>561</v>
      </c>
      <c r="BP30" s="12" t="s">
        <v>309</v>
      </c>
      <c r="BQ30" s="12" t="s">
        <v>561</v>
      </c>
      <c r="BR30" s="12" t="s">
        <v>561</v>
      </c>
      <c r="BS30" s="12" t="s">
        <v>561</v>
      </c>
      <c r="BT30" s="12" t="s">
        <v>561</v>
      </c>
      <c r="BU30" s="12" t="s">
        <v>562</v>
      </c>
      <c r="BV30" s="12" t="s">
        <v>561</v>
      </c>
      <c r="BW30" s="12" t="s">
        <v>561</v>
      </c>
      <c r="BX30" s="12" t="s">
        <v>561</v>
      </c>
      <c r="BY30" s="12" t="s">
        <v>561</v>
      </c>
      <c r="BZ30" s="12" t="s">
        <v>309</v>
      </c>
      <c r="CA30" s="12" t="s">
        <v>561</v>
      </c>
      <c r="CB30" s="12" t="s">
        <v>561</v>
      </c>
      <c r="CC30" s="12" t="s">
        <v>309</v>
      </c>
      <c r="CD30" s="12" t="s">
        <v>562</v>
      </c>
      <c r="CE30" s="12" t="s">
        <v>561</v>
      </c>
      <c r="CF30" s="12" t="s">
        <v>561</v>
      </c>
      <c r="CG30" s="12" t="s">
        <v>561</v>
      </c>
      <c r="CH30" s="12"/>
      <c r="CI30" s="12" t="s">
        <v>561</v>
      </c>
      <c r="CJ30" s="12"/>
      <c r="CK30" s="12" t="s">
        <v>309</v>
      </c>
      <c r="CL30" s="12" t="s">
        <v>561</v>
      </c>
      <c r="CM30" s="12" t="s">
        <v>309</v>
      </c>
      <c r="CN30" s="12"/>
      <c r="CO30" s="12" t="s">
        <v>561</v>
      </c>
      <c r="CP30" s="12"/>
      <c r="CQ30" s="12"/>
      <c r="CR30" s="12" t="s">
        <v>561</v>
      </c>
      <c r="CS30" s="12" t="s">
        <v>561</v>
      </c>
      <c r="CT30" s="12" t="s">
        <v>561</v>
      </c>
      <c r="CU30" s="12" t="s">
        <v>561</v>
      </c>
      <c r="CV30" s="12" t="s">
        <v>561</v>
      </c>
      <c r="CW30" s="12" t="s">
        <v>561</v>
      </c>
      <c r="CX30" s="12" t="s">
        <v>309</v>
      </c>
      <c r="CY30" s="12" t="s">
        <v>545</v>
      </c>
      <c r="CZ30" s="12" t="s">
        <v>561</v>
      </c>
      <c r="DA30" s="12" t="s">
        <v>561</v>
      </c>
      <c r="DB30" s="12" t="s">
        <v>562</v>
      </c>
      <c r="DC30" s="12" t="s">
        <v>561</v>
      </c>
      <c r="DD30" s="12" t="s">
        <v>561</v>
      </c>
      <c r="DE30" s="12"/>
    </row>
    <row r="31" spans="1:109" x14ac:dyDescent="0.25">
      <c r="A31" s="2" t="s">
        <v>613</v>
      </c>
      <c r="B31" s="12" t="s">
        <v>561</v>
      </c>
      <c r="C31" s="12" t="s">
        <v>561</v>
      </c>
      <c r="D31" s="12" t="s">
        <v>561</v>
      </c>
      <c r="E31" s="12" t="s">
        <v>561</v>
      </c>
      <c r="F31" s="12" t="s">
        <v>561</v>
      </c>
      <c r="G31" s="12" t="s">
        <v>561</v>
      </c>
      <c r="H31" s="12" t="s">
        <v>562</v>
      </c>
      <c r="I31" s="12" t="s">
        <v>561</v>
      </c>
      <c r="J31" s="12" t="s">
        <v>562</v>
      </c>
      <c r="K31" s="12" t="s">
        <v>561</v>
      </c>
      <c r="L31" s="12" t="s">
        <v>561</v>
      </c>
      <c r="M31" s="12" t="s">
        <v>561</v>
      </c>
      <c r="N31" s="12" t="s">
        <v>561</v>
      </c>
      <c r="O31" s="12" t="s">
        <v>561</v>
      </c>
      <c r="P31" s="12" t="s">
        <v>561</v>
      </c>
      <c r="Q31" s="12" t="s">
        <v>561</v>
      </c>
      <c r="R31" s="12" t="s">
        <v>561</v>
      </c>
      <c r="S31" s="12" t="s">
        <v>561</v>
      </c>
      <c r="T31" s="12" t="s">
        <v>561</v>
      </c>
      <c r="U31" s="12" t="s">
        <v>561</v>
      </c>
      <c r="V31" s="12" t="s">
        <v>561</v>
      </c>
      <c r="W31" s="12" t="s">
        <v>545</v>
      </c>
      <c r="X31" s="12"/>
      <c r="Y31" s="12" t="s">
        <v>309</v>
      </c>
      <c r="Z31" s="12" t="s">
        <v>561</v>
      </c>
      <c r="AA31" s="12"/>
      <c r="AB31" s="12" t="s">
        <v>561</v>
      </c>
      <c r="AC31" s="12" t="s">
        <v>561</v>
      </c>
      <c r="AD31" s="12" t="s">
        <v>545</v>
      </c>
      <c r="AE31" s="12"/>
      <c r="AF31" s="12" t="s">
        <v>309</v>
      </c>
      <c r="AG31" s="12" t="s">
        <v>561</v>
      </c>
      <c r="AH31" s="12" t="s">
        <v>561</v>
      </c>
      <c r="AI31" s="12" t="s">
        <v>561</v>
      </c>
      <c r="AJ31" s="12"/>
      <c r="AK31" s="12"/>
      <c r="AL31" s="12"/>
      <c r="AM31" s="12" t="s">
        <v>561</v>
      </c>
      <c r="AN31" s="12" t="s">
        <v>561</v>
      </c>
      <c r="AO31" s="12" t="s">
        <v>545</v>
      </c>
      <c r="AP31" s="12" t="s">
        <v>561</v>
      </c>
      <c r="AQ31" s="12" t="s">
        <v>561</v>
      </c>
      <c r="AR31" s="12" t="s">
        <v>561</v>
      </c>
      <c r="AS31" s="12" t="s">
        <v>545</v>
      </c>
      <c r="AT31" s="12" t="s">
        <v>309</v>
      </c>
      <c r="AU31" s="12"/>
      <c r="AV31" s="12" t="s">
        <v>561</v>
      </c>
      <c r="AW31" s="12" t="s">
        <v>561</v>
      </c>
      <c r="AX31" s="12" t="s">
        <v>309</v>
      </c>
      <c r="AY31" s="12" t="s">
        <v>309</v>
      </c>
      <c r="AZ31" s="12"/>
      <c r="BA31" s="12"/>
      <c r="BB31" s="12" t="s">
        <v>561</v>
      </c>
      <c r="BC31" s="12" t="s">
        <v>309</v>
      </c>
      <c r="BD31" s="12"/>
      <c r="BE31" s="12" t="s">
        <v>561</v>
      </c>
      <c r="BF31" s="12"/>
      <c r="BG31" s="12"/>
      <c r="BH31" s="12" t="s">
        <v>562</v>
      </c>
      <c r="BI31" s="12" t="s">
        <v>561</v>
      </c>
      <c r="BJ31" s="12" t="s">
        <v>561</v>
      </c>
      <c r="BK31" s="12"/>
      <c r="BL31" s="12"/>
      <c r="BM31" s="12" t="s">
        <v>309</v>
      </c>
      <c r="BN31" s="12"/>
      <c r="BO31" s="12" t="s">
        <v>561</v>
      </c>
      <c r="BP31" s="12" t="s">
        <v>309</v>
      </c>
      <c r="BQ31" s="12" t="s">
        <v>561</v>
      </c>
      <c r="BR31" s="12" t="s">
        <v>561</v>
      </c>
      <c r="BS31" s="12" t="s">
        <v>561</v>
      </c>
      <c r="BT31" s="12" t="s">
        <v>561</v>
      </c>
      <c r="BU31" s="12" t="s">
        <v>561</v>
      </c>
      <c r="BV31" s="12" t="s">
        <v>561</v>
      </c>
      <c r="BW31" s="12" t="s">
        <v>562</v>
      </c>
      <c r="BX31" s="12" t="s">
        <v>561</v>
      </c>
      <c r="BY31" s="12" t="s">
        <v>561</v>
      </c>
      <c r="BZ31" s="12" t="s">
        <v>309</v>
      </c>
      <c r="CA31" s="12" t="s">
        <v>561</v>
      </c>
      <c r="CB31" s="12" t="s">
        <v>561</v>
      </c>
      <c r="CC31" s="12" t="s">
        <v>309</v>
      </c>
      <c r="CD31" s="12" t="s">
        <v>309</v>
      </c>
      <c r="CE31" s="12" t="s">
        <v>561</v>
      </c>
      <c r="CF31" s="12" t="s">
        <v>561</v>
      </c>
      <c r="CG31" s="12" t="s">
        <v>561</v>
      </c>
      <c r="CH31" s="12"/>
      <c r="CI31" s="12" t="s">
        <v>561</v>
      </c>
      <c r="CJ31" s="12"/>
      <c r="CK31" s="12" t="s">
        <v>309</v>
      </c>
      <c r="CL31" s="12" t="s">
        <v>561</v>
      </c>
      <c r="CM31" s="12" t="s">
        <v>309</v>
      </c>
      <c r="CN31" s="12"/>
      <c r="CO31" s="12" t="s">
        <v>561</v>
      </c>
      <c r="CP31" s="12"/>
      <c r="CQ31" s="12"/>
      <c r="CR31" s="12" t="s">
        <v>561</v>
      </c>
      <c r="CS31" s="12" t="s">
        <v>561</v>
      </c>
      <c r="CT31" s="12" t="s">
        <v>562</v>
      </c>
      <c r="CU31" s="12" t="s">
        <v>561</v>
      </c>
      <c r="CV31" s="12" t="s">
        <v>561</v>
      </c>
      <c r="CW31" s="12" t="s">
        <v>561</v>
      </c>
      <c r="CX31" s="12" t="s">
        <v>309</v>
      </c>
      <c r="CY31" s="12" t="s">
        <v>545</v>
      </c>
      <c r="CZ31" s="12" t="s">
        <v>561</v>
      </c>
      <c r="DA31" s="12" t="s">
        <v>561</v>
      </c>
      <c r="DB31" s="12" t="s">
        <v>562</v>
      </c>
      <c r="DC31" s="12" t="s">
        <v>561</v>
      </c>
      <c r="DD31" s="12" t="s">
        <v>561</v>
      </c>
      <c r="DE31" s="12"/>
    </row>
    <row r="32" spans="1:109" x14ac:dyDescent="0.25">
      <c r="A32" s="2" t="s">
        <v>625</v>
      </c>
      <c r="B32" s="12" t="s">
        <v>580</v>
      </c>
      <c r="C32" s="12" t="s">
        <v>580</v>
      </c>
      <c r="D32" s="12" t="s">
        <v>580</v>
      </c>
      <c r="E32" s="12" t="s">
        <v>580</v>
      </c>
      <c r="F32" s="12" t="s">
        <v>561</v>
      </c>
      <c r="G32" s="12" t="s">
        <v>580</v>
      </c>
      <c r="H32" s="12" t="s">
        <v>561</v>
      </c>
      <c r="I32" s="12" t="s">
        <v>561</v>
      </c>
      <c r="J32" s="12" t="s">
        <v>561</v>
      </c>
      <c r="K32" s="12" t="s">
        <v>580</v>
      </c>
      <c r="L32" s="12" t="s">
        <v>580</v>
      </c>
      <c r="M32" s="12" t="s">
        <v>580</v>
      </c>
      <c r="N32" s="12" t="s">
        <v>580</v>
      </c>
      <c r="O32" s="12" t="s">
        <v>580</v>
      </c>
      <c r="P32" s="12" t="s">
        <v>580</v>
      </c>
      <c r="Q32" s="12" t="s">
        <v>580</v>
      </c>
      <c r="R32" s="12" t="s">
        <v>580</v>
      </c>
      <c r="S32" s="12" t="s">
        <v>580</v>
      </c>
      <c r="T32" s="12" t="s">
        <v>561</v>
      </c>
      <c r="U32" s="15" t="s">
        <v>309</v>
      </c>
      <c r="V32" s="12" t="s">
        <v>580</v>
      </c>
      <c r="W32" s="12" t="s">
        <v>545</v>
      </c>
      <c r="X32" s="12"/>
      <c r="Y32" s="12" t="s">
        <v>561</v>
      </c>
      <c r="Z32" s="12" t="s">
        <v>561</v>
      </c>
      <c r="AA32" s="12"/>
      <c r="AB32" s="12" t="s">
        <v>580</v>
      </c>
      <c r="AC32" s="12" t="s">
        <v>561</v>
      </c>
      <c r="AD32" s="12" t="s">
        <v>580</v>
      </c>
      <c r="AE32" s="12"/>
      <c r="AF32" s="12" t="s">
        <v>580</v>
      </c>
      <c r="AG32" s="12" t="s">
        <v>561</v>
      </c>
      <c r="AH32" s="12" t="s">
        <v>580</v>
      </c>
      <c r="AI32" s="12" t="s">
        <v>561</v>
      </c>
      <c r="AJ32" s="12"/>
      <c r="AK32" s="12"/>
      <c r="AL32" s="12"/>
      <c r="AM32" s="12" t="s">
        <v>580</v>
      </c>
      <c r="AN32" s="12" t="s">
        <v>561</v>
      </c>
      <c r="AO32" s="12" t="s">
        <v>561</v>
      </c>
      <c r="AP32" s="12" t="s">
        <v>580</v>
      </c>
      <c r="AQ32" s="12" t="s">
        <v>580</v>
      </c>
      <c r="AR32" s="12" t="s">
        <v>561</v>
      </c>
      <c r="AS32" s="12" t="s">
        <v>545</v>
      </c>
      <c r="AT32" s="12" t="s">
        <v>580</v>
      </c>
      <c r="AU32" s="12"/>
      <c r="AV32" s="12" t="s">
        <v>561</v>
      </c>
      <c r="AW32" s="12" t="s">
        <v>561</v>
      </c>
      <c r="AX32" s="15" t="s">
        <v>309</v>
      </c>
      <c r="AY32" s="12" t="s">
        <v>580</v>
      </c>
      <c r="AZ32" s="12"/>
      <c r="BA32" s="12"/>
      <c r="BB32" s="12" t="s">
        <v>561</v>
      </c>
      <c r="BC32" s="12" t="s">
        <v>561</v>
      </c>
      <c r="BD32" s="12"/>
      <c r="BE32" s="12" t="s">
        <v>561</v>
      </c>
      <c r="BF32" s="12"/>
      <c r="BG32" s="12"/>
      <c r="BH32" s="12" t="s">
        <v>561</v>
      </c>
      <c r="BI32" s="12" t="s">
        <v>580</v>
      </c>
      <c r="BJ32" s="12" t="s">
        <v>580</v>
      </c>
      <c r="BK32" s="12"/>
      <c r="BL32" s="12"/>
      <c r="BM32" s="12" t="s">
        <v>561</v>
      </c>
      <c r="BN32" s="12"/>
      <c r="BO32" s="12" t="s">
        <v>561</v>
      </c>
      <c r="BP32" s="12" t="s">
        <v>580</v>
      </c>
      <c r="BQ32" s="12" t="s">
        <v>580</v>
      </c>
      <c r="BR32" s="12" t="s">
        <v>561</v>
      </c>
      <c r="BS32" s="12" t="s">
        <v>561</v>
      </c>
      <c r="BT32" s="12" t="s">
        <v>580</v>
      </c>
      <c r="BU32" s="12" t="s">
        <v>561</v>
      </c>
      <c r="BV32" s="12" t="s">
        <v>561</v>
      </c>
      <c r="BW32" s="12" t="s">
        <v>561</v>
      </c>
      <c r="BX32" s="12" t="s">
        <v>580</v>
      </c>
      <c r="BY32" s="12" t="s">
        <v>561</v>
      </c>
      <c r="BZ32" s="12" t="s">
        <v>561</v>
      </c>
      <c r="CA32" s="12" t="s">
        <v>580</v>
      </c>
      <c r="CB32" s="15" t="s">
        <v>309</v>
      </c>
      <c r="CC32" s="12" t="s">
        <v>561</v>
      </c>
      <c r="CD32" s="12" t="s">
        <v>561</v>
      </c>
      <c r="CE32" s="15" t="s">
        <v>309</v>
      </c>
      <c r="CF32" s="12" t="s">
        <v>561</v>
      </c>
      <c r="CG32" s="12" t="s">
        <v>580</v>
      </c>
      <c r="CH32" s="12"/>
      <c r="CI32" s="12" t="s">
        <v>580</v>
      </c>
      <c r="CJ32" s="12"/>
      <c r="CK32" s="12" t="s">
        <v>580</v>
      </c>
      <c r="CL32" s="12" t="s">
        <v>580</v>
      </c>
      <c r="CM32" s="12" t="s">
        <v>561</v>
      </c>
      <c r="CN32" s="12"/>
      <c r="CO32" s="12" t="s">
        <v>580</v>
      </c>
      <c r="CP32" s="12"/>
      <c r="CQ32" s="12"/>
      <c r="CR32" s="12" t="s">
        <v>580</v>
      </c>
      <c r="CS32" s="12" t="s">
        <v>580</v>
      </c>
      <c r="CT32" s="12" t="s">
        <v>561</v>
      </c>
      <c r="CU32" s="12" t="s">
        <v>580</v>
      </c>
      <c r="CV32" s="12" t="s">
        <v>561</v>
      </c>
      <c r="CW32" s="12" t="s">
        <v>580</v>
      </c>
      <c r="CX32" s="12" t="s">
        <v>580</v>
      </c>
      <c r="CY32" s="12" t="s">
        <v>545</v>
      </c>
      <c r="CZ32" s="12" t="s">
        <v>561</v>
      </c>
      <c r="DA32" s="12" t="s">
        <v>561</v>
      </c>
      <c r="DB32" s="12" t="s">
        <v>561</v>
      </c>
      <c r="DC32" s="12" t="s">
        <v>580</v>
      </c>
      <c r="DD32" s="12" t="s">
        <v>580</v>
      </c>
      <c r="DE32" s="12"/>
    </row>
    <row r="33" spans="1:109" x14ac:dyDescent="0.25">
      <c r="A33" s="2" t="s">
        <v>626</v>
      </c>
      <c r="B33" s="12" t="s">
        <v>561</v>
      </c>
      <c r="C33" s="12" t="s">
        <v>561</v>
      </c>
      <c r="D33" s="12" t="s">
        <v>561</v>
      </c>
      <c r="E33" s="12" t="s">
        <v>561</v>
      </c>
      <c r="F33" s="12" t="s">
        <v>581</v>
      </c>
      <c r="G33" s="12" t="s">
        <v>561</v>
      </c>
      <c r="H33" s="12" t="s">
        <v>581</v>
      </c>
      <c r="I33" s="12" t="s">
        <v>581</v>
      </c>
      <c r="J33" s="12" t="s">
        <v>561</v>
      </c>
      <c r="K33" s="12" t="s">
        <v>561</v>
      </c>
      <c r="L33" s="12" t="s">
        <v>561</v>
      </c>
      <c r="M33" s="12" t="s">
        <v>561</v>
      </c>
      <c r="N33" s="12" t="s">
        <v>561</v>
      </c>
      <c r="O33" s="12" t="s">
        <v>561</v>
      </c>
      <c r="P33" s="12" t="s">
        <v>561</v>
      </c>
      <c r="Q33" s="12" t="s">
        <v>561</v>
      </c>
      <c r="R33" s="12" t="s">
        <v>561</v>
      </c>
      <c r="S33" s="12" t="s">
        <v>561</v>
      </c>
      <c r="T33" s="12" t="s">
        <v>561</v>
      </c>
      <c r="U33" s="15" t="s">
        <v>309</v>
      </c>
      <c r="V33" s="12" t="s">
        <v>561</v>
      </c>
      <c r="W33" s="12" t="s">
        <v>545</v>
      </c>
      <c r="X33" s="12"/>
      <c r="Y33" s="12" t="s">
        <v>581</v>
      </c>
      <c r="Z33" s="12" t="s">
        <v>581</v>
      </c>
      <c r="AA33" s="12"/>
      <c r="AB33" s="12" t="s">
        <v>561</v>
      </c>
      <c r="AC33" s="12" t="s">
        <v>581</v>
      </c>
      <c r="AD33" s="12" t="s">
        <v>561</v>
      </c>
      <c r="AE33" s="12"/>
      <c r="AF33" s="12" t="s">
        <v>561</v>
      </c>
      <c r="AG33" s="12" t="s">
        <v>561</v>
      </c>
      <c r="AH33" s="12" t="s">
        <v>561</v>
      </c>
      <c r="AI33" s="12" t="s">
        <v>581</v>
      </c>
      <c r="AJ33" s="12"/>
      <c r="AK33" s="12"/>
      <c r="AL33" s="12"/>
      <c r="AM33" s="12" t="s">
        <v>561</v>
      </c>
      <c r="AN33" s="12" t="s">
        <v>581</v>
      </c>
      <c r="AO33" s="12" t="s">
        <v>561</v>
      </c>
      <c r="AP33" s="12" t="s">
        <v>561</v>
      </c>
      <c r="AQ33" s="12" t="s">
        <v>561</v>
      </c>
      <c r="AR33" s="12" t="s">
        <v>561</v>
      </c>
      <c r="AS33" s="12" t="s">
        <v>545</v>
      </c>
      <c r="AT33" s="12" t="s">
        <v>561</v>
      </c>
      <c r="AU33" s="12"/>
      <c r="AV33" s="12" t="s">
        <v>561</v>
      </c>
      <c r="AW33" s="12" t="s">
        <v>581</v>
      </c>
      <c r="AX33" s="15" t="s">
        <v>309</v>
      </c>
      <c r="AY33" s="12" t="s">
        <v>561</v>
      </c>
      <c r="AZ33" s="12"/>
      <c r="BA33" s="12"/>
      <c r="BB33" s="12" t="s">
        <v>561</v>
      </c>
      <c r="BC33" s="12" t="s">
        <v>581</v>
      </c>
      <c r="BD33" s="12"/>
      <c r="BE33" s="12" t="s">
        <v>581</v>
      </c>
      <c r="BF33" s="12"/>
      <c r="BG33" s="12"/>
      <c r="BH33" s="12" t="s">
        <v>561</v>
      </c>
      <c r="BI33" s="12" t="s">
        <v>561</v>
      </c>
      <c r="BJ33" s="12" t="s">
        <v>561</v>
      </c>
      <c r="BK33" s="12"/>
      <c r="BL33" s="12"/>
      <c r="BM33" s="12" t="s">
        <v>581</v>
      </c>
      <c r="BN33" s="12"/>
      <c r="BO33" s="12" t="s">
        <v>581</v>
      </c>
      <c r="BP33" s="12" t="s">
        <v>561</v>
      </c>
      <c r="BQ33" s="12" t="s">
        <v>561</v>
      </c>
      <c r="BR33" s="12" t="s">
        <v>561</v>
      </c>
      <c r="BS33" s="12" t="s">
        <v>561</v>
      </c>
      <c r="BT33" s="12" t="s">
        <v>561</v>
      </c>
      <c r="BU33" s="12" t="s">
        <v>561</v>
      </c>
      <c r="BV33" s="12" t="s">
        <v>561</v>
      </c>
      <c r="BW33" s="12" t="s">
        <v>581</v>
      </c>
      <c r="BX33" s="12" t="s">
        <v>561</v>
      </c>
      <c r="BY33" s="12" t="s">
        <v>581</v>
      </c>
      <c r="BZ33" s="12" t="s">
        <v>581</v>
      </c>
      <c r="CA33" s="12" t="s">
        <v>561</v>
      </c>
      <c r="CB33" s="15" t="s">
        <v>309</v>
      </c>
      <c r="CC33" s="12" t="s">
        <v>561</v>
      </c>
      <c r="CD33" s="12" t="s">
        <v>581</v>
      </c>
      <c r="CE33" s="15" t="s">
        <v>309</v>
      </c>
      <c r="CF33" s="12" t="s">
        <v>581</v>
      </c>
      <c r="CG33" s="12" t="s">
        <v>561</v>
      </c>
      <c r="CH33" s="12"/>
      <c r="CI33" s="12" t="s">
        <v>561</v>
      </c>
      <c r="CJ33" s="12"/>
      <c r="CK33" s="12" t="s">
        <v>561</v>
      </c>
      <c r="CL33" s="12" t="s">
        <v>561</v>
      </c>
      <c r="CM33" s="12" t="s">
        <v>581</v>
      </c>
      <c r="CN33" s="12"/>
      <c r="CO33" s="12" t="s">
        <v>561</v>
      </c>
      <c r="CP33" s="12"/>
      <c r="CQ33" s="12"/>
      <c r="CR33" s="12" t="s">
        <v>561</v>
      </c>
      <c r="CS33" s="12" t="s">
        <v>561</v>
      </c>
      <c r="CT33" s="12" t="s">
        <v>561</v>
      </c>
      <c r="CU33" s="12" t="s">
        <v>561</v>
      </c>
      <c r="CV33" s="12" t="s">
        <v>561</v>
      </c>
      <c r="CW33" s="12" t="s">
        <v>561</v>
      </c>
      <c r="CX33" s="12" t="s">
        <v>561</v>
      </c>
      <c r="CY33" s="12" t="s">
        <v>545</v>
      </c>
      <c r="CZ33" s="12" t="s">
        <v>561</v>
      </c>
      <c r="DA33" s="12" t="s">
        <v>581</v>
      </c>
      <c r="DB33" s="12" t="s">
        <v>581</v>
      </c>
      <c r="DC33" s="12" t="s">
        <v>561</v>
      </c>
      <c r="DD33" s="12" t="s">
        <v>561</v>
      </c>
      <c r="DE33" s="12"/>
    </row>
    <row r="34" spans="1:109" x14ac:dyDescent="0.25">
      <c r="A34" s="2" t="s">
        <v>627</v>
      </c>
      <c r="B34" s="12" t="s">
        <v>561</v>
      </c>
      <c r="C34" s="12" t="s">
        <v>561</v>
      </c>
      <c r="D34" s="12" t="s">
        <v>561</v>
      </c>
      <c r="E34" s="12" t="s">
        <v>561</v>
      </c>
      <c r="F34" s="12" t="s">
        <v>561</v>
      </c>
      <c r="G34" s="12" t="s">
        <v>561</v>
      </c>
      <c r="H34" s="12" t="s">
        <v>561</v>
      </c>
      <c r="I34" s="12" t="s">
        <v>561</v>
      </c>
      <c r="J34" s="12" t="s">
        <v>561</v>
      </c>
      <c r="K34" s="12" t="s">
        <v>561</v>
      </c>
      <c r="L34" s="12" t="s">
        <v>561</v>
      </c>
      <c r="M34" s="12" t="s">
        <v>561</v>
      </c>
      <c r="N34" s="12" t="s">
        <v>561</v>
      </c>
      <c r="O34" s="12" t="s">
        <v>561</v>
      </c>
      <c r="P34" s="12" t="s">
        <v>561</v>
      </c>
      <c r="Q34" s="12" t="s">
        <v>561</v>
      </c>
      <c r="R34" s="12" t="s">
        <v>561</v>
      </c>
      <c r="S34" s="12" t="s">
        <v>561</v>
      </c>
      <c r="T34" s="12" t="s">
        <v>561</v>
      </c>
      <c r="U34" s="15" t="s">
        <v>309</v>
      </c>
      <c r="V34" s="12" t="s">
        <v>561</v>
      </c>
      <c r="W34" s="12" t="s">
        <v>545</v>
      </c>
      <c r="X34" s="12"/>
      <c r="Y34" s="12" t="s">
        <v>561</v>
      </c>
      <c r="Z34" s="12" t="s">
        <v>561</v>
      </c>
      <c r="AA34" s="12"/>
      <c r="AB34" s="12" t="s">
        <v>561</v>
      </c>
      <c r="AC34" s="12" t="s">
        <v>561</v>
      </c>
      <c r="AD34" s="12" t="s">
        <v>561</v>
      </c>
      <c r="AE34" s="12"/>
      <c r="AF34" s="12" t="s">
        <v>561</v>
      </c>
      <c r="AG34" s="12" t="s">
        <v>561</v>
      </c>
      <c r="AH34" s="12" t="s">
        <v>561</v>
      </c>
      <c r="AI34" s="12" t="s">
        <v>561</v>
      </c>
      <c r="AJ34" s="12"/>
      <c r="AK34" s="12"/>
      <c r="AL34" s="12"/>
      <c r="AM34" s="12" t="s">
        <v>561</v>
      </c>
      <c r="AN34" s="12" t="s">
        <v>561</v>
      </c>
      <c r="AO34" s="12" t="s">
        <v>561</v>
      </c>
      <c r="AP34" s="12" t="s">
        <v>561</v>
      </c>
      <c r="AQ34" s="12" t="s">
        <v>561</v>
      </c>
      <c r="AR34" s="12" t="s">
        <v>561</v>
      </c>
      <c r="AS34" s="12" t="s">
        <v>545</v>
      </c>
      <c r="AT34" s="12" t="s">
        <v>561</v>
      </c>
      <c r="AU34" s="12"/>
      <c r="AV34" s="12" t="s">
        <v>561</v>
      </c>
      <c r="AW34" s="12" t="s">
        <v>561</v>
      </c>
      <c r="AX34" s="15" t="s">
        <v>309</v>
      </c>
      <c r="AY34" s="12" t="s">
        <v>561</v>
      </c>
      <c r="AZ34" s="12"/>
      <c r="BA34" s="12"/>
      <c r="BB34" s="12" t="s">
        <v>582</v>
      </c>
      <c r="BC34" s="12" t="s">
        <v>561</v>
      </c>
      <c r="BD34" s="12"/>
      <c r="BE34" s="12" t="s">
        <v>582</v>
      </c>
      <c r="BF34" s="12"/>
      <c r="BG34" s="12"/>
      <c r="BH34" s="12" t="s">
        <v>561</v>
      </c>
      <c r="BI34" s="12" t="s">
        <v>561</v>
      </c>
      <c r="BJ34" s="12" t="s">
        <v>561</v>
      </c>
      <c r="BK34" s="12"/>
      <c r="BL34" s="12"/>
      <c r="BM34" s="12" t="s">
        <v>561</v>
      </c>
      <c r="BN34" s="12"/>
      <c r="BO34" s="12" t="s">
        <v>561</v>
      </c>
      <c r="BP34" s="12" t="s">
        <v>561</v>
      </c>
      <c r="BQ34" s="12" t="s">
        <v>561</v>
      </c>
      <c r="BR34" s="12" t="s">
        <v>561</v>
      </c>
      <c r="BS34" s="12" t="s">
        <v>561</v>
      </c>
      <c r="BT34" s="12" t="s">
        <v>561</v>
      </c>
      <c r="BU34" s="12" t="s">
        <v>561</v>
      </c>
      <c r="BV34" s="12" t="s">
        <v>561</v>
      </c>
      <c r="BW34" s="12" t="s">
        <v>561</v>
      </c>
      <c r="BX34" s="12" t="s">
        <v>561</v>
      </c>
      <c r="BY34" s="12" t="s">
        <v>561</v>
      </c>
      <c r="BZ34" s="12" t="s">
        <v>561</v>
      </c>
      <c r="CA34" s="12" t="s">
        <v>561</v>
      </c>
      <c r="CB34" s="15" t="s">
        <v>309</v>
      </c>
      <c r="CC34" s="12" t="s">
        <v>582</v>
      </c>
      <c r="CD34" s="12" t="s">
        <v>561</v>
      </c>
      <c r="CE34" s="15" t="s">
        <v>309</v>
      </c>
      <c r="CF34" s="12" t="s">
        <v>561</v>
      </c>
      <c r="CG34" s="12" t="s">
        <v>561</v>
      </c>
      <c r="CH34" s="12"/>
      <c r="CI34" s="12" t="s">
        <v>561</v>
      </c>
      <c r="CJ34" s="12"/>
      <c r="CK34" s="12" t="s">
        <v>561</v>
      </c>
      <c r="CL34" s="12" t="s">
        <v>561</v>
      </c>
      <c r="CM34" s="12" t="s">
        <v>561</v>
      </c>
      <c r="CN34" s="12"/>
      <c r="CO34" s="12" t="s">
        <v>561</v>
      </c>
      <c r="CP34" s="12"/>
      <c r="CQ34" s="12"/>
      <c r="CR34" s="12" t="s">
        <v>561</v>
      </c>
      <c r="CS34" s="12" t="s">
        <v>561</v>
      </c>
      <c r="CT34" s="12" t="s">
        <v>561</v>
      </c>
      <c r="CU34" s="12" t="s">
        <v>561</v>
      </c>
      <c r="CV34" s="12" t="s">
        <v>561</v>
      </c>
      <c r="CW34" s="12" t="s">
        <v>561</v>
      </c>
      <c r="CX34" s="12" t="s">
        <v>561</v>
      </c>
      <c r="CY34" s="12" t="s">
        <v>545</v>
      </c>
      <c r="CZ34" s="12" t="s">
        <v>561</v>
      </c>
      <c r="DA34" s="12" t="s">
        <v>561</v>
      </c>
      <c r="DB34" s="12" t="s">
        <v>582</v>
      </c>
      <c r="DC34" s="12" t="s">
        <v>561</v>
      </c>
      <c r="DD34" s="12" t="s">
        <v>561</v>
      </c>
      <c r="DE34" s="12"/>
    </row>
    <row r="35" spans="1:109" x14ac:dyDescent="0.25">
      <c r="A35" s="2" t="s">
        <v>628</v>
      </c>
      <c r="B35" s="12" t="s">
        <v>561</v>
      </c>
      <c r="C35" s="12" t="s">
        <v>561</v>
      </c>
      <c r="D35" s="12" t="s">
        <v>561</v>
      </c>
      <c r="E35" s="12" t="s">
        <v>561</v>
      </c>
      <c r="F35" s="12" t="s">
        <v>561</v>
      </c>
      <c r="G35" s="12" t="s">
        <v>561</v>
      </c>
      <c r="H35" s="12" t="s">
        <v>561</v>
      </c>
      <c r="I35" s="12" t="s">
        <v>561</v>
      </c>
      <c r="J35" s="12" t="s">
        <v>583</v>
      </c>
      <c r="K35" s="12" t="s">
        <v>561</v>
      </c>
      <c r="L35" s="12" t="s">
        <v>561</v>
      </c>
      <c r="M35" s="12" t="s">
        <v>561</v>
      </c>
      <c r="N35" s="12" t="s">
        <v>561</v>
      </c>
      <c r="O35" s="12" t="s">
        <v>561</v>
      </c>
      <c r="P35" s="12" t="s">
        <v>561</v>
      </c>
      <c r="Q35" s="12" t="s">
        <v>561</v>
      </c>
      <c r="R35" s="12" t="s">
        <v>561</v>
      </c>
      <c r="S35" s="12" t="s">
        <v>561</v>
      </c>
      <c r="T35" s="12" t="s">
        <v>561</v>
      </c>
      <c r="U35" s="15" t="s">
        <v>309</v>
      </c>
      <c r="V35" s="12" t="s">
        <v>561</v>
      </c>
      <c r="W35" s="12" t="s">
        <v>545</v>
      </c>
      <c r="X35" s="12"/>
      <c r="Y35" s="12" t="s">
        <v>561</v>
      </c>
      <c r="Z35" s="12" t="s">
        <v>561</v>
      </c>
      <c r="AA35" s="12"/>
      <c r="AB35" s="12" t="s">
        <v>561</v>
      </c>
      <c r="AC35" s="12" t="s">
        <v>561</v>
      </c>
      <c r="AD35" s="12" t="s">
        <v>561</v>
      </c>
      <c r="AE35" s="12"/>
      <c r="AF35" s="12" t="s">
        <v>561</v>
      </c>
      <c r="AG35" s="12" t="s">
        <v>583</v>
      </c>
      <c r="AH35" s="12" t="s">
        <v>561</v>
      </c>
      <c r="AI35" s="12" t="s">
        <v>561</v>
      </c>
      <c r="AJ35" s="12"/>
      <c r="AK35" s="12"/>
      <c r="AL35" s="12"/>
      <c r="AM35" s="12" t="s">
        <v>561</v>
      </c>
      <c r="AN35" s="12" t="s">
        <v>561</v>
      </c>
      <c r="AO35" s="12" t="s">
        <v>583</v>
      </c>
      <c r="AP35" s="12" t="s">
        <v>561</v>
      </c>
      <c r="AQ35" s="12" t="s">
        <v>561</v>
      </c>
      <c r="AR35" s="12" t="s">
        <v>583</v>
      </c>
      <c r="AS35" s="12" t="s">
        <v>545</v>
      </c>
      <c r="AT35" s="12" t="s">
        <v>561</v>
      </c>
      <c r="AU35" s="12"/>
      <c r="AV35" s="12" t="s">
        <v>583</v>
      </c>
      <c r="AW35" s="12" t="s">
        <v>561</v>
      </c>
      <c r="AX35" s="15" t="s">
        <v>309</v>
      </c>
      <c r="AY35" s="12" t="s">
        <v>561</v>
      </c>
      <c r="AZ35" s="12"/>
      <c r="BA35" s="12"/>
      <c r="BB35" s="12" t="s">
        <v>561</v>
      </c>
      <c r="BC35" s="12" t="s">
        <v>561</v>
      </c>
      <c r="BD35" s="12"/>
      <c r="BE35" s="12" t="s">
        <v>561</v>
      </c>
      <c r="BF35" s="12"/>
      <c r="BG35" s="12"/>
      <c r="BH35" s="12" t="s">
        <v>561</v>
      </c>
      <c r="BI35" s="12" t="s">
        <v>561</v>
      </c>
      <c r="BJ35" s="12" t="s">
        <v>561</v>
      </c>
      <c r="BK35" s="12"/>
      <c r="BL35" s="12"/>
      <c r="BM35" s="12" t="s">
        <v>561</v>
      </c>
      <c r="BN35" s="12"/>
      <c r="BO35" s="12" t="s">
        <v>561</v>
      </c>
      <c r="BP35" s="12" t="s">
        <v>561</v>
      </c>
      <c r="BQ35" s="12" t="s">
        <v>561</v>
      </c>
      <c r="BR35" s="12" t="s">
        <v>561</v>
      </c>
      <c r="BS35" s="12" t="s">
        <v>583</v>
      </c>
      <c r="BT35" s="12" t="s">
        <v>561</v>
      </c>
      <c r="BU35" s="12" t="s">
        <v>583</v>
      </c>
      <c r="BV35" s="12" t="s">
        <v>583</v>
      </c>
      <c r="BW35" s="12" t="s">
        <v>561</v>
      </c>
      <c r="BX35" s="12" t="s">
        <v>561</v>
      </c>
      <c r="BY35" s="12" t="s">
        <v>561</v>
      </c>
      <c r="BZ35" s="12" t="s">
        <v>561</v>
      </c>
      <c r="CA35" s="12" t="s">
        <v>561</v>
      </c>
      <c r="CB35" s="15" t="s">
        <v>309</v>
      </c>
      <c r="CC35" s="12" t="s">
        <v>561</v>
      </c>
      <c r="CD35" s="12" t="s">
        <v>561</v>
      </c>
      <c r="CE35" s="15" t="s">
        <v>309</v>
      </c>
      <c r="CF35" s="12" t="s">
        <v>561</v>
      </c>
      <c r="CG35" s="12" t="s">
        <v>561</v>
      </c>
      <c r="CH35" s="12"/>
      <c r="CI35" s="12" t="s">
        <v>561</v>
      </c>
      <c r="CJ35" s="12"/>
      <c r="CK35" s="12" t="s">
        <v>561</v>
      </c>
      <c r="CL35" s="12" t="s">
        <v>561</v>
      </c>
      <c r="CM35" s="12" t="s">
        <v>561</v>
      </c>
      <c r="CN35" s="12"/>
      <c r="CO35" s="12" t="s">
        <v>561</v>
      </c>
      <c r="CP35" s="12"/>
      <c r="CQ35" s="12"/>
      <c r="CR35" s="12" t="s">
        <v>561</v>
      </c>
      <c r="CS35" s="12" t="s">
        <v>561</v>
      </c>
      <c r="CT35" s="12" t="s">
        <v>583</v>
      </c>
      <c r="CU35" s="12" t="s">
        <v>561</v>
      </c>
      <c r="CV35" s="12" t="s">
        <v>583</v>
      </c>
      <c r="CW35" s="12" t="s">
        <v>561</v>
      </c>
      <c r="CX35" s="12" t="s">
        <v>561</v>
      </c>
      <c r="CY35" s="12" t="s">
        <v>545</v>
      </c>
      <c r="CZ35" s="12" t="s">
        <v>583</v>
      </c>
      <c r="DA35" s="12" t="s">
        <v>561</v>
      </c>
      <c r="DB35" s="12" t="s">
        <v>583</v>
      </c>
      <c r="DC35" s="12" t="s">
        <v>561</v>
      </c>
      <c r="DD35" s="12" t="s">
        <v>561</v>
      </c>
      <c r="DE35" s="12"/>
    </row>
    <row r="36" spans="1:109" x14ac:dyDescent="0.25">
      <c r="A36" s="2" t="s">
        <v>629</v>
      </c>
      <c r="B36" s="12" t="s">
        <v>561</v>
      </c>
      <c r="C36" s="12" t="s">
        <v>561</v>
      </c>
      <c r="D36" s="12" t="s">
        <v>561</v>
      </c>
      <c r="E36" s="12" t="s">
        <v>561</v>
      </c>
      <c r="F36" s="12" t="s">
        <v>561</v>
      </c>
      <c r="G36" s="12" t="s">
        <v>561</v>
      </c>
      <c r="H36" s="12" t="s">
        <v>561</v>
      </c>
      <c r="I36" s="12" t="s">
        <v>561</v>
      </c>
      <c r="J36" s="12" t="s">
        <v>561</v>
      </c>
      <c r="K36" s="12" t="s">
        <v>561</v>
      </c>
      <c r="L36" s="12" t="s">
        <v>561</v>
      </c>
      <c r="M36" s="12" t="s">
        <v>561</v>
      </c>
      <c r="N36" s="12" t="s">
        <v>561</v>
      </c>
      <c r="O36" s="12" t="s">
        <v>561</v>
      </c>
      <c r="P36" s="12" t="s">
        <v>561</v>
      </c>
      <c r="Q36" s="12" t="s">
        <v>561</v>
      </c>
      <c r="R36" s="12" t="s">
        <v>561</v>
      </c>
      <c r="S36" s="12" t="s">
        <v>561</v>
      </c>
      <c r="T36" s="12" t="s">
        <v>561</v>
      </c>
      <c r="U36" s="15" t="s">
        <v>309</v>
      </c>
      <c r="V36" s="12" t="s">
        <v>561</v>
      </c>
      <c r="W36" s="12" t="s">
        <v>545</v>
      </c>
      <c r="X36" s="12"/>
      <c r="Y36" s="12" t="s">
        <v>561</v>
      </c>
      <c r="Z36" s="12" t="s">
        <v>561</v>
      </c>
      <c r="AA36" s="12"/>
      <c r="AB36" s="12" t="s">
        <v>561</v>
      </c>
      <c r="AC36" s="12" t="s">
        <v>561</v>
      </c>
      <c r="AD36" s="12" t="s">
        <v>561</v>
      </c>
      <c r="AE36" s="12"/>
      <c r="AF36" s="12" t="s">
        <v>561</v>
      </c>
      <c r="AG36" s="12" t="s">
        <v>561</v>
      </c>
      <c r="AH36" s="12" t="s">
        <v>561</v>
      </c>
      <c r="AI36" s="12" t="s">
        <v>561</v>
      </c>
      <c r="AJ36" s="12"/>
      <c r="AK36" s="12"/>
      <c r="AL36" s="12"/>
      <c r="AM36" s="12" t="s">
        <v>561</v>
      </c>
      <c r="AN36" s="12" t="s">
        <v>561</v>
      </c>
      <c r="AO36" s="12" t="s">
        <v>561</v>
      </c>
      <c r="AP36" s="12" t="s">
        <v>561</v>
      </c>
      <c r="AQ36" s="12" t="s">
        <v>561</v>
      </c>
      <c r="AR36" s="12" t="s">
        <v>561</v>
      </c>
      <c r="AS36" s="12" t="s">
        <v>545</v>
      </c>
      <c r="AT36" s="12" t="s">
        <v>561</v>
      </c>
      <c r="AU36" s="12"/>
      <c r="AV36" s="12" t="s">
        <v>561</v>
      </c>
      <c r="AW36" s="12" t="s">
        <v>561</v>
      </c>
      <c r="AX36" s="15" t="s">
        <v>309</v>
      </c>
      <c r="AY36" s="12" t="s">
        <v>561</v>
      </c>
      <c r="AZ36" s="12"/>
      <c r="BA36" s="12"/>
      <c r="BB36" s="12" t="s">
        <v>561</v>
      </c>
      <c r="BC36" s="12" t="s">
        <v>561</v>
      </c>
      <c r="BD36" s="12"/>
      <c r="BE36" s="12" t="s">
        <v>561</v>
      </c>
      <c r="BF36" s="12"/>
      <c r="BG36" s="12"/>
      <c r="BH36" s="12" t="s">
        <v>561</v>
      </c>
      <c r="BI36" s="12" t="s">
        <v>561</v>
      </c>
      <c r="BJ36" s="12" t="s">
        <v>561</v>
      </c>
      <c r="BK36" s="12"/>
      <c r="BL36" s="12"/>
      <c r="BM36" s="12" t="s">
        <v>561</v>
      </c>
      <c r="BN36" s="12"/>
      <c r="BO36" s="12" t="s">
        <v>561</v>
      </c>
      <c r="BP36" s="12" t="s">
        <v>561</v>
      </c>
      <c r="BQ36" s="12" t="s">
        <v>561</v>
      </c>
      <c r="BR36" s="12" t="s">
        <v>561</v>
      </c>
      <c r="BS36" s="12" t="s">
        <v>561</v>
      </c>
      <c r="BT36" s="12" t="s">
        <v>561</v>
      </c>
      <c r="BU36" s="12" t="s">
        <v>561</v>
      </c>
      <c r="BV36" s="12" t="s">
        <v>561</v>
      </c>
      <c r="BW36" s="12" t="s">
        <v>561</v>
      </c>
      <c r="BX36" s="12" t="s">
        <v>561</v>
      </c>
      <c r="BY36" s="12" t="s">
        <v>561</v>
      </c>
      <c r="BZ36" s="12" t="s">
        <v>561</v>
      </c>
      <c r="CA36" s="12" t="s">
        <v>561</v>
      </c>
      <c r="CB36" s="15" t="s">
        <v>309</v>
      </c>
      <c r="CC36" s="12" t="s">
        <v>561</v>
      </c>
      <c r="CD36" s="12" t="s">
        <v>561</v>
      </c>
      <c r="CE36" s="15" t="s">
        <v>309</v>
      </c>
      <c r="CF36" s="12" t="s">
        <v>561</v>
      </c>
      <c r="CG36" s="12" t="s">
        <v>561</v>
      </c>
      <c r="CH36" s="12"/>
      <c r="CI36" s="12" t="s">
        <v>561</v>
      </c>
      <c r="CJ36" s="12"/>
      <c r="CK36" s="12" t="s">
        <v>561</v>
      </c>
      <c r="CL36" s="12" t="s">
        <v>561</v>
      </c>
      <c r="CM36" s="12" t="s">
        <v>561</v>
      </c>
      <c r="CN36" s="12"/>
      <c r="CO36" s="12" t="s">
        <v>561</v>
      </c>
      <c r="CP36" s="12"/>
      <c r="CQ36" s="12"/>
      <c r="CR36" s="12" t="s">
        <v>561</v>
      </c>
      <c r="CS36" s="12" t="s">
        <v>561</v>
      </c>
      <c r="CT36" s="12" t="s">
        <v>561</v>
      </c>
      <c r="CU36" s="12" t="s">
        <v>561</v>
      </c>
      <c r="CV36" s="12" t="s">
        <v>561</v>
      </c>
      <c r="CW36" s="12" t="s">
        <v>561</v>
      </c>
      <c r="CX36" s="12" t="s">
        <v>561</v>
      </c>
      <c r="CY36" s="12" t="s">
        <v>545</v>
      </c>
      <c r="CZ36" s="12" t="s">
        <v>561</v>
      </c>
      <c r="DA36" s="12" t="s">
        <v>561</v>
      </c>
      <c r="DB36" s="12" t="s">
        <v>584</v>
      </c>
      <c r="DC36" s="12" t="s">
        <v>561</v>
      </c>
      <c r="DD36" s="12" t="s">
        <v>561</v>
      </c>
      <c r="DE36" s="12"/>
    </row>
    <row r="37" spans="1:109" x14ac:dyDescent="0.25">
      <c r="A37" s="2" t="s">
        <v>630</v>
      </c>
      <c r="B37" s="12" t="s">
        <v>561</v>
      </c>
      <c r="C37" s="12" t="s">
        <v>561</v>
      </c>
      <c r="D37" s="12" t="s">
        <v>561</v>
      </c>
      <c r="E37" s="12" t="s">
        <v>561</v>
      </c>
      <c r="F37" s="12" t="s">
        <v>561</v>
      </c>
      <c r="G37" s="12" t="s">
        <v>561</v>
      </c>
      <c r="H37" s="12" t="s">
        <v>561</v>
      </c>
      <c r="I37" s="12" t="s">
        <v>561</v>
      </c>
      <c r="J37" s="12" t="s">
        <v>561</v>
      </c>
      <c r="K37" s="12" t="s">
        <v>561</v>
      </c>
      <c r="L37" s="12" t="s">
        <v>561</v>
      </c>
      <c r="M37" s="12" t="s">
        <v>561</v>
      </c>
      <c r="N37" s="12" t="s">
        <v>561</v>
      </c>
      <c r="O37" s="12" t="s">
        <v>561</v>
      </c>
      <c r="P37" s="12" t="s">
        <v>561</v>
      </c>
      <c r="Q37" s="12" t="s">
        <v>561</v>
      </c>
      <c r="R37" s="12" t="s">
        <v>561</v>
      </c>
      <c r="S37" s="12" t="s">
        <v>561</v>
      </c>
      <c r="T37" s="12" t="s">
        <v>585</v>
      </c>
      <c r="U37" s="15" t="s">
        <v>309</v>
      </c>
      <c r="V37" s="12" t="s">
        <v>561</v>
      </c>
      <c r="W37" s="12" t="s">
        <v>545</v>
      </c>
      <c r="X37" s="12"/>
      <c r="Y37" s="12" t="s">
        <v>561</v>
      </c>
      <c r="Z37" s="12" t="s">
        <v>561</v>
      </c>
      <c r="AA37" s="12"/>
      <c r="AB37" s="12" t="s">
        <v>561</v>
      </c>
      <c r="AC37" s="12" t="s">
        <v>561</v>
      </c>
      <c r="AD37" s="12" t="s">
        <v>561</v>
      </c>
      <c r="AE37" s="12"/>
      <c r="AF37" s="12" t="s">
        <v>561</v>
      </c>
      <c r="AG37" s="12" t="s">
        <v>561</v>
      </c>
      <c r="AH37" s="12" t="s">
        <v>561</v>
      </c>
      <c r="AI37" s="12" t="s">
        <v>561</v>
      </c>
      <c r="AJ37" s="12"/>
      <c r="AK37" s="12"/>
      <c r="AL37" s="12"/>
      <c r="AM37" s="12" t="s">
        <v>561</v>
      </c>
      <c r="AN37" s="12" t="s">
        <v>561</v>
      </c>
      <c r="AO37" s="12" t="s">
        <v>561</v>
      </c>
      <c r="AP37" s="12" t="s">
        <v>561</v>
      </c>
      <c r="AQ37" s="12" t="s">
        <v>561</v>
      </c>
      <c r="AR37" s="12" t="s">
        <v>561</v>
      </c>
      <c r="AS37" s="12" t="s">
        <v>545</v>
      </c>
      <c r="AT37" s="12" t="s">
        <v>561</v>
      </c>
      <c r="AU37" s="12"/>
      <c r="AV37" s="12" t="s">
        <v>561</v>
      </c>
      <c r="AW37" s="12" t="s">
        <v>561</v>
      </c>
      <c r="AX37" s="15" t="s">
        <v>309</v>
      </c>
      <c r="AY37" s="12" t="s">
        <v>561</v>
      </c>
      <c r="AZ37" s="12"/>
      <c r="BA37" s="12"/>
      <c r="BB37" s="12" t="s">
        <v>561</v>
      </c>
      <c r="BC37" s="12" t="s">
        <v>561</v>
      </c>
      <c r="BD37" s="12"/>
      <c r="BE37" s="12" t="s">
        <v>561</v>
      </c>
      <c r="BF37" s="12"/>
      <c r="BG37" s="12"/>
      <c r="BH37" s="12" t="s">
        <v>585</v>
      </c>
      <c r="BI37" s="12" t="s">
        <v>561</v>
      </c>
      <c r="BJ37" s="12" t="s">
        <v>561</v>
      </c>
      <c r="BK37" s="12"/>
      <c r="BL37" s="12"/>
      <c r="BM37" s="12" t="s">
        <v>561</v>
      </c>
      <c r="BN37" s="12"/>
      <c r="BO37" s="12" t="s">
        <v>561</v>
      </c>
      <c r="BP37" s="12" t="s">
        <v>561</v>
      </c>
      <c r="BQ37" s="12" t="s">
        <v>561</v>
      </c>
      <c r="BR37" s="12" t="s">
        <v>585</v>
      </c>
      <c r="BS37" s="12" t="s">
        <v>561</v>
      </c>
      <c r="BT37" s="12" t="s">
        <v>561</v>
      </c>
      <c r="BU37" s="12" t="s">
        <v>561</v>
      </c>
      <c r="BV37" s="12" t="s">
        <v>561</v>
      </c>
      <c r="BW37" s="12" t="s">
        <v>561</v>
      </c>
      <c r="BX37" s="12" t="s">
        <v>561</v>
      </c>
      <c r="BY37" s="12" t="s">
        <v>561</v>
      </c>
      <c r="BZ37" s="12" t="s">
        <v>561</v>
      </c>
      <c r="CA37" s="12" t="s">
        <v>561</v>
      </c>
      <c r="CB37" s="15" t="s">
        <v>309</v>
      </c>
      <c r="CC37" s="12" t="s">
        <v>561</v>
      </c>
      <c r="CD37" s="12" t="s">
        <v>561</v>
      </c>
      <c r="CE37" s="15" t="s">
        <v>309</v>
      </c>
      <c r="CF37" s="12" t="s">
        <v>561</v>
      </c>
      <c r="CG37" s="12" t="s">
        <v>561</v>
      </c>
      <c r="CH37" s="12"/>
      <c r="CI37" s="12" t="s">
        <v>561</v>
      </c>
      <c r="CJ37" s="12"/>
      <c r="CK37" s="12" t="s">
        <v>561</v>
      </c>
      <c r="CL37" s="12" t="s">
        <v>561</v>
      </c>
      <c r="CM37" s="12" t="s">
        <v>561</v>
      </c>
      <c r="CN37" s="12"/>
      <c r="CO37" s="12" t="s">
        <v>561</v>
      </c>
      <c r="CP37" s="12"/>
      <c r="CQ37" s="12"/>
      <c r="CR37" s="12" t="s">
        <v>561</v>
      </c>
      <c r="CS37" s="12" t="s">
        <v>561</v>
      </c>
      <c r="CT37" s="12" t="s">
        <v>561</v>
      </c>
      <c r="CU37" s="12" t="s">
        <v>561</v>
      </c>
      <c r="CV37" s="12" t="s">
        <v>561</v>
      </c>
      <c r="CW37" s="12" t="s">
        <v>561</v>
      </c>
      <c r="CX37" s="12" t="s">
        <v>561</v>
      </c>
      <c r="CY37" s="12" t="s">
        <v>545</v>
      </c>
      <c r="CZ37" s="12" t="s">
        <v>561</v>
      </c>
      <c r="DA37" s="12" t="s">
        <v>561</v>
      </c>
      <c r="DB37" s="12" t="s">
        <v>585</v>
      </c>
      <c r="DC37" s="12" t="s">
        <v>561</v>
      </c>
      <c r="DD37" s="12" t="s">
        <v>561</v>
      </c>
      <c r="DE37" s="12"/>
    </row>
    <row r="38" spans="1:109" x14ac:dyDescent="0.25">
      <c r="A38" s="2" t="s">
        <v>614</v>
      </c>
      <c r="B38" s="12" t="s">
        <v>586</v>
      </c>
      <c r="C38" s="12" t="s">
        <v>586</v>
      </c>
      <c r="D38" s="12" t="s">
        <v>561</v>
      </c>
      <c r="E38" s="12" t="s">
        <v>586</v>
      </c>
      <c r="F38" s="12" t="s">
        <v>562</v>
      </c>
      <c r="G38" s="12" t="s">
        <v>586</v>
      </c>
      <c r="H38" s="12" t="s">
        <v>561</v>
      </c>
      <c r="I38" s="12" t="s">
        <v>561</v>
      </c>
      <c r="J38" s="12" t="s">
        <v>562</v>
      </c>
      <c r="K38" s="12" t="s">
        <v>561</v>
      </c>
      <c r="L38" s="12" t="s">
        <v>561</v>
      </c>
      <c r="M38" s="12" t="s">
        <v>561</v>
      </c>
      <c r="N38" s="12" t="s">
        <v>586</v>
      </c>
      <c r="O38" s="12" t="s">
        <v>561</v>
      </c>
      <c r="P38" s="12" t="s">
        <v>586</v>
      </c>
      <c r="Q38" s="12" t="s">
        <v>586</v>
      </c>
      <c r="R38" s="12" t="s">
        <v>586</v>
      </c>
      <c r="S38" s="12" t="s">
        <v>586</v>
      </c>
      <c r="T38" s="12" t="s">
        <v>561</v>
      </c>
      <c r="U38" s="12" t="s">
        <v>309</v>
      </c>
      <c r="V38" s="12" t="s">
        <v>586</v>
      </c>
      <c r="W38" s="12" t="s">
        <v>545</v>
      </c>
      <c r="X38" s="12"/>
      <c r="Y38" s="12" t="s">
        <v>562</v>
      </c>
      <c r="Z38" s="12" t="s">
        <v>562</v>
      </c>
      <c r="AA38" s="12"/>
      <c r="AB38" s="12" t="s">
        <v>586</v>
      </c>
      <c r="AC38" s="12" t="s">
        <v>562</v>
      </c>
      <c r="AD38" s="12" t="s">
        <v>586</v>
      </c>
      <c r="AE38" s="12"/>
      <c r="AF38" s="12" t="s">
        <v>586</v>
      </c>
      <c r="AG38" s="12" t="s">
        <v>562</v>
      </c>
      <c r="AH38" s="12" t="s">
        <v>586</v>
      </c>
      <c r="AI38" s="12" t="s">
        <v>562</v>
      </c>
      <c r="AJ38" s="12"/>
      <c r="AK38" s="12"/>
      <c r="AL38" s="12"/>
      <c r="AM38" s="12" t="s">
        <v>586</v>
      </c>
      <c r="AN38" s="12" t="s">
        <v>562</v>
      </c>
      <c r="AO38" s="12" t="s">
        <v>562</v>
      </c>
      <c r="AP38" s="12" t="s">
        <v>586</v>
      </c>
      <c r="AQ38" s="12" t="s">
        <v>561</v>
      </c>
      <c r="AR38" s="12" t="s">
        <v>562</v>
      </c>
      <c r="AS38" s="12" t="s">
        <v>545</v>
      </c>
      <c r="AT38" s="12" t="s">
        <v>586</v>
      </c>
      <c r="AU38" s="12"/>
      <c r="AV38" s="12" t="s">
        <v>562</v>
      </c>
      <c r="AW38" s="12" t="s">
        <v>561</v>
      </c>
      <c r="AX38" s="10" t="s">
        <v>309</v>
      </c>
      <c r="AY38" s="12" t="s">
        <v>586</v>
      </c>
      <c r="AZ38" s="12"/>
      <c r="BA38" s="12"/>
      <c r="BB38" s="12" t="s">
        <v>561</v>
      </c>
      <c r="BC38" s="12" t="s">
        <v>561</v>
      </c>
      <c r="BD38" s="12"/>
      <c r="BE38" s="12" t="s">
        <v>561</v>
      </c>
      <c r="BF38" s="12"/>
      <c r="BG38" s="12"/>
      <c r="BH38" s="12" t="s">
        <v>562</v>
      </c>
      <c r="BI38" s="12" t="s">
        <v>586</v>
      </c>
      <c r="BJ38" s="12" t="s">
        <v>586</v>
      </c>
      <c r="BK38" s="12"/>
      <c r="BL38" s="12"/>
      <c r="BM38" s="12" t="s">
        <v>562</v>
      </c>
      <c r="BN38" s="12"/>
      <c r="BO38" s="12" t="s">
        <v>562</v>
      </c>
      <c r="BP38" s="12" t="s">
        <v>586</v>
      </c>
      <c r="BQ38" s="12" t="s">
        <v>586</v>
      </c>
      <c r="BR38" s="12" t="s">
        <v>561</v>
      </c>
      <c r="BS38" s="12" t="s">
        <v>562</v>
      </c>
      <c r="BT38" s="12" t="s">
        <v>561</v>
      </c>
      <c r="BU38" s="12" t="s">
        <v>562</v>
      </c>
      <c r="BV38" s="12" t="s">
        <v>561</v>
      </c>
      <c r="BW38" s="12" t="s">
        <v>562</v>
      </c>
      <c r="BX38" s="12" t="s">
        <v>586</v>
      </c>
      <c r="BY38" s="12" t="s">
        <v>562</v>
      </c>
      <c r="BZ38" s="12" t="s">
        <v>562</v>
      </c>
      <c r="CA38" s="12" t="s">
        <v>586</v>
      </c>
      <c r="CB38" s="12" t="s">
        <v>586</v>
      </c>
      <c r="CC38" s="12" t="s">
        <v>561</v>
      </c>
      <c r="CD38" s="12" t="s">
        <v>562</v>
      </c>
      <c r="CE38" s="12" t="s">
        <v>309</v>
      </c>
      <c r="CF38" s="12" t="s">
        <v>562</v>
      </c>
      <c r="CG38" s="12" t="s">
        <v>586</v>
      </c>
      <c r="CH38" s="12"/>
      <c r="CI38" s="12" t="s">
        <v>586</v>
      </c>
      <c r="CJ38" s="12"/>
      <c r="CK38" s="12" t="s">
        <v>586</v>
      </c>
      <c r="CL38" s="12" t="s">
        <v>586</v>
      </c>
      <c r="CM38" s="12" t="s">
        <v>562</v>
      </c>
      <c r="CN38" s="12"/>
      <c r="CO38" s="12" t="s">
        <v>586</v>
      </c>
      <c r="CP38" s="12"/>
      <c r="CQ38" s="12"/>
      <c r="CR38" s="12" t="s">
        <v>586</v>
      </c>
      <c r="CS38" s="12" t="s">
        <v>586</v>
      </c>
      <c r="CT38" s="12" t="s">
        <v>562</v>
      </c>
      <c r="CU38" s="12" t="s">
        <v>586</v>
      </c>
      <c r="CV38" s="12" t="s">
        <v>561</v>
      </c>
      <c r="CW38" s="12" t="s">
        <v>586</v>
      </c>
      <c r="CX38" s="12" t="s">
        <v>586</v>
      </c>
      <c r="CY38" s="12" t="s">
        <v>545</v>
      </c>
      <c r="CZ38" s="12" t="s">
        <v>562</v>
      </c>
      <c r="DA38" s="12" t="s">
        <v>561</v>
      </c>
      <c r="DB38" s="12" t="s">
        <v>562</v>
      </c>
      <c r="DC38" s="12" t="s">
        <v>586</v>
      </c>
      <c r="DD38" s="12" t="s">
        <v>586</v>
      </c>
      <c r="DE38" s="12"/>
    </row>
    <row r="39" spans="1:109" x14ac:dyDescent="0.25">
      <c r="A39" s="2" t="s">
        <v>615</v>
      </c>
      <c r="B39" s="12" t="s">
        <v>586</v>
      </c>
      <c r="C39" s="12" t="s">
        <v>586</v>
      </c>
      <c r="D39" s="12" t="s">
        <v>562</v>
      </c>
      <c r="E39" s="12" t="s">
        <v>562</v>
      </c>
      <c r="F39" s="12" t="s">
        <v>562</v>
      </c>
      <c r="G39" s="12" t="s">
        <v>586</v>
      </c>
      <c r="H39" s="12" t="s">
        <v>562</v>
      </c>
      <c r="I39" s="12" t="s">
        <v>562</v>
      </c>
      <c r="J39" s="12" t="s">
        <v>562</v>
      </c>
      <c r="K39" s="12" t="s">
        <v>561</v>
      </c>
      <c r="L39" s="12" t="s">
        <v>561</v>
      </c>
      <c r="M39" s="12" t="s">
        <v>562</v>
      </c>
      <c r="N39" s="12" t="s">
        <v>586</v>
      </c>
      <c r="O39" s="12" t="s">
        <v>309</v>
      </c>
      <c r="P39" s="12" t="s">
        <v>586</v>
      </c>
      <c r="Q39" s="12" t="s">
        <v>586</v>
      </c>
      <c r="R39" s="12" t="s">
        <v>586</v>
      </c>
      <c r="S39" s="12" t="s">
        <v>586</v>
      </c>
      <c r="T39" s="12" t="s">
        <v>562</v>
      </c>
      <c r="U39" s="12" t="s">
        <v>309</v>
      </c>
      <c r="V39" s="12" t="s">
        <v>586</v>
      </c>
      <c r="W39" s="12" t="s">
        <v>545</v>
      </c>
      <c r="X39" s="12"/>
      <c r="Y39" s="12" t="s">
        <v>562</v>
      </c>
      <c r="Z39" s="12" t="s">
        <v>562</v>
      </c>
      <c r="AA39" s="12"/>
      <c r="AB39" s="12" t="s">
        <v>586</v>
      </c>
      <c r="AC39" s="12" t="s">
        <v>562</v>
      </c>
      <c r="AD39" s="12" t="s">
        <v>586</v>
      </c>
      <c r="AE39" s="12"/>
      <c r="AF39" s="12" t="s">
        <v>586</v>
      </c>
      <c r="AG39" s="12" t="s">
        <v>562</v>
      </c>
      <c r="AH39" s="12" t="s">
        <v>586</v>
      </c>
      <c r="AI39" s="12" t="s">
        <v>562</v>
      </c>
      <c r="AJ39" s="12"/>
      <c r="AK39" s="12"/>
      <c r="AL39" s="12"/>
      <c r="AM39" s="12" t="s">
        <v>562</v>
      </c>
      <c r="AN39" s="12" t="s">
        <v>562</v>
      </c>
      <c r="AO39" s="12" t="s">
        <v>562</v>
      </c>
      <c r="AP39" s="12" t="s">
        <v>586</v>
      </c>
      <c r="AQ39" s="12" t="s">
        <v>561</v>
      </c>
      <c r="AR39" s="12" t="s">
        <v>562</v>
      </c>
      <c r="AS39" s="12" t="s">
        <v>545</v>
      </c>
      <c r="AT39" s="12" t="s">
        <v>586</v>
      </c>
      <c r="AU39" s="12"/>
      <c r="AV39" s="12" t="s">
        <v>562</v>
      </c>
      <c r="AW39" s="12" t="s">
        <v>562</v>
      </c>
      <c r="AX39" s="12" t="s">
        <v>309</v>
      </c>
      <c r="AY39" s="12" t="s">
        <v>586</v>
      </c>
      <c r="AZ39" s="12"/>
      <c r="BA39" s="12"/>
      <c r="BB39" s="12" t="s">
        <v>562</v>
      </c>
      <c r="BC39" s="12" t="s">
        <v>562</v>
      </c>
      <c r="BD39" s="12"/>
      <c r="BE39" s="12" t="s">
        <v>562</v>
      </c>
      <c r="BF39" s="12"/>
      <c r="BG39" s="12"/>
      <c r="BH39" s="12" t="s">
        <v>562</v>
      </c>
      <c r="BI39" s="12" t="s">
        <v>586</v>
      </c>
      <c r="BJ39" s="12" t="s">
        <v>586</v>
      </c>
      <c r="BK39" s="12"/>
      <c r="BL39" s="12"/>
      <c r="BM39" s="12" t="s">
        <v>562</v>
      </c>
      <c r="BN39" s="12"/>
      <c r="BO39" s="12" t="s">
        <v>562</v>
      </c>
      <c r="BP39" s="12" t="s">
        <v>586</v>
      </c>
      <c r="BQ39" s="12" t="s">
        <v>586</v>
      </c>
      <c r="BR39" s="12" t="s">
        <v>562</v>
      </c>
      <c r="BS39" s="12" t="s">
        <v>561</v>
      </c>
      <c r="BT39" s="12" t="s">
        <v>561</v>
      </c>
      <c r="BU39" s="12" t="s">
        <v>562</v>
      </c>
      <c r="BV39" s="12" t="s">
        <v>561</v>
      </c>
      <c r="BW39" s="12" t="s">
        <v>562</v>
      </c>
      <c r="BX39" s="12" t="s">
        <v>586</v>
      </c>
      <c r="BY39" s="12" t="s">
        <v>562</v>
      </c>
      <c r="BZ39" s="12" t="s">
        <v>562</v>
      </c>
      <c r="CA39" s="12" t="s">
        <v>586</v>
      </c>
      <c r="CB39" s="12" t="s">
        <v>586</v>
      </c>
      <c r="CC39" s="12" t="s">
        <v>562</v>
      </c>
      <c r="CD39" s="12" t="s">
        <v>562</v>
      </c>
      <c r="CE39" s="12" t="s">
        <v>309</v>
      </c>
      <c r="CF39" s="12" t="s">
        <v>562</v>
      </c>
      <c r="CG39" s="12" t="s">
        <v>586</v>
      </c>
      <c r="CH39" s="12"/>
      <c r="CI39" s="12" t="s">
        <v>586</v>
      </c>
      <c r="CJ39" s="12"/>
      <c r="CK39" s="12" t="s">
        <v>586</v>
      </c>
      <c r="CL39" s="12" t="s">
        <v>586</v>
      </c>
      <c r="CM39" s="12" t="s">
        <v>562</v>
      </c>
      <c r="CN39" s="12"/>
      <c r="CO39" s="12" t="s">
        <v>586</v>
      </c>
      <c r="CP39" s="12"/>
      <c r="CQ39" s="12"/>
      <c r="CR39" s="12" t="s">
        <v>586</v>
      </c>
      <c r="CS39" s="12" t="s">
        <v>586</v>
      </c>
      <c r="CT39" s="12" t="s">
        <v>562</v>
      </c>
      <c r="CU39" s="12" t="s">
        <v>586</v>
      </c>
      <c r="CV39" s="12" t="s">
        <v>562</v>
      </c>
      <c r="CW39" s="12" t="s">
        <v>586</v>
      </c>
      <c r="CX39" s="12" t="s">
        <v>586</v>
      </c>
      <c r="CY39" s="12" t="s">
        <v>545</v>
      </c>
      <c r="CZ39" s="12" t="s">
        <v>562</v>
      </c>
      <c r="DA39" s="12" t="s">
        <v>561</v>
      </c>
      <c r="DB39" s="12" t="s">
        <v>562</v>
      </c>
      <c r="DC39" s="12" t="s">
        <v>586</v>
      </c>
      <c r="DD39" s="12" t="s">
        <v>586</v>
      </c>
      <c r="DE39" s="12"/>
    </row>
    <row r="40" spans="1:109" x14ac:dyDescent="0.25">
      <c r="A40" s="2" t="s">
        <v>616</v>
      </c>
      <c r="B40" s="12" t="s">
        <v>580</v>
      </c>
      <c r="C40" s="12" t="s">
        <v>580</v>
      </c>
      <c r="D40" s="12" t="s">
        <v>580</v>
      </c>
      <c r="E40" s="12" t="s">
        <v>580</v>
      </c>
      <c r="F40" s="12" t="s">
        <v>576</v>
      </c>
      <c r="G40" s="12" t="s">
        <v>580</v>
      </c>
      <c r="H40" s="12" t="s">
        <v>576</v>
      </c>
      <c r="I40" s="12" t="s">
        <v>578</v>
      </c>
      <c r="J40" s="12" t="s">
        <v>576</v>
      </c>
      <c r="K40" s="12" t="s">
        <v>580</v>
      </c>
      <c r="L40" s="12" t="s">
        <v>580</v>
      </c>
      <c r="M40" s="12" t="s">
        <v>580</v>
      </c>
      <c r="N40" s="12" t="s">
        <v>580</v>
      </c>
      <c r="O40" s="12" t="s">
        <v>580</v>
      </c>
      <c r="P40" s="12" t="s">
        <v>580</v>
      </c>
      <c r="Q40" s="12" t="s">
        <v>580</v>
      </c>
      <c r="R40" s="12" t="s">
        <v>580</v>
      </c>
      <c r="S40" s="12" t="s">
        <v>580</v>
      </c>
      <c r="T40" s="12" t="s">
        <v>578</v>
      </c>
      <c r="U40" s="12" t="s">
        <v>309</v>
      </c>
      <c r="V40" s="12" t="s">
        <v>580</v>
      </c>
      <c r="W40" s="12" t="s">
        <v>545</v>
      </c>
      <c r="X40" s="12"/>
      <c r="Y40" s="12" t="s">
        <v>576</v>
      </c>
      <c r="Z40" s="12" t="s">
        <v>577</v>
      </c>
      <c r="AA40" s="12"/>
      <c r="AB40" s="12" t="s">
        <v>580</v>
      </c>
      <c r="AC40" s="12" t="s">
        <v>587</v>
      </c>
      <c r="AD40" s="12" t="s">
        <v>580</v>
      </c>
      <c r="AE40" s="12"/>
      <c r="AF40" s="12" t="s">
        <v>580</v>
      </c>
      <c r="AG40" s="12" t="s">
        <v>576</v>
      </c>
      <c r="AH40" s="12" t="s">
        <v>580</v>
      </c>
      <c r="AI40" s="12" t="s">
        <v>577</v>
      </c>
      <c r="AJ40" s="12"/>
      <c r="AK40" s="12"/>
      <c r="AL40" s="12"/>
      <c r="AM40" s="12" t="s">
        <v>580</v>
      </c>
      <c r="AN40" s="12" t="s">
        <v>577</v>
      </c>
      <c r="AO40" s="12" t="s">
        <v>577</v>
      </c>
      <c r="AP40" s="12" t="s">
        <v>580</v>
      </c>
      <c r="AQ40" s="12" t="s">
        <v>580</v>
      </c>
      <c r="AR40" s="12" t="s">
        <v>576</v>
      </c>
      <c r="AS40" s="12" t="s">
        <v>545</v>
      </c>
      <c r="AT40" s="12" t="s">
        <v>580</v>
      </c>
      <c r="AU40" s="12"/>
      <c r="AV40" s="12" t="s">
        <v>578</v>
      </c>
      <c r="AW40" s="12" t="s">
        <v>576</v>
      </c>
      <c r="AX40" s="12" t="s">
        <v>580</v>
      </c>
      <c r="AY40" s="12" t="s">
        <v>580</v>
      </c>
      <c r="AZ40" s="12"/>
      <c r="BA40" s="12"/>
      <c r="BB40" s="12" t="s">
        <v>576</v>
      </c>
      <c r="BC40" s="12" t="s">
        <v>577</v>
      </c>
      <c r="BD40" s="12"/>
      <c r="BE40" s="12" t="s">
        <v>578</v>
      </c>
      <c r="BF40" s="12"/>
      <c r="BG40" s="12"/>
      <c r="BH40" s="12" t="s">
        <v>577</v>
      </c>
      <c r="BI40" s="12" t="s">
        <v>580</v>
      </c>
      <c r="BJ40" s="12" t="s">
        <v>580</v>
      </c>
      <c r="BK40" s="12"/>
      <c r="BL40" s="12"/>
      <c r="BM40" s="12" t="s">
        <v>578</v>
      </c>
      <c r="BN40" s="12"/>
      <c r="BO40" s="12" t="s">
        <v>576</v>
      </c>
      <c r="BP40" s="12" t="s">
        <v>580</v>
      </c>
      <c r="BQ40" s="12" t="s">
        <v>580</v>
      </c>
      <c r="BR40" s="12" t="s">
        <v>576</v>
      </c>
      <c r="BS40" s="12" t="s">
        <v>578</v>
      </c>
      <c r="BT40" s="12" t="s">
        <v>580</v>
      </c>
      <c r="BU40" s="12" t="s">
        <v>577</v>
      </c>
      <c r="BV40" s="12" t="s">
        <v>576</v>
      </c>
      <c r="BW40" s="12" t="s">
        <v>577</v>
      </c>
      <c r="BX40" s="12" t="s">
        <v>580</v>
      </c>
      <c r="BY40" s="12" t="s">
        <v>576</v>
      </c>
      <c r="BZ40" s="12" t="s">
        <v>577</v>
      </c>
      <c r="CA40" s="12" t="s">
        <v>580</v>
      </c>
      <c r="CB40" s="12" t="s">
        <v>580</v>
      </c>
      <c r="CC40" s="12" t="s">
        <v>587</v>
      </c>
      <c r="CD40" s="12" t="s">
        <v>576</v>
      </c>
      <c r="CE40" s="12" t="s">
        <v>309</v>
      </c>
      <c r="CF40" s="12" t="s">
        <v>578</v>
      </c>
      <c r="CG40" s="12" t="s">
        <v>580</v>
      </c>
      <c r="CH40" s="12"/>
      <c r="CI40" s="12" t="s">
        <v>576</v>
      </c>
      <c r="CJ40" s="12"/>
      <c r="CK40" s="12" t="s">
        <v>580</v>
      </c>
      <c r="CL40" s="12" t="s">
        <v>580</v>
      </c>
      <c r="CM40" s="12" t="s">
        <v>576</v>
      </c>
      <c r="CN40" s="12"/>
      <c r="CO40" s="12" t="s">
        <v>578</v>
      </c>
      <c r="CP40" s="12"/>
      <c r="CQ40" s="12"/>
      <c r="CR40" s="12" t="s">
        <v>580</v>
      </c>
      <c r="CS40" s="12" t="s">
        <v>580</v>
      </c>
      <c r="CT40" s="12" t="s">
        <v>577</v>
      </c>
      <c r="CU40" s="12" t="s">
        <v>580</v>
      </c>
      <c r="CV40" s="12" t="s">
        <v>578</v>
      </c>
      <c r="CW40" s="12" t="s">
        <v>576</v>
      </c>
      <c r="CX40" s="12" t="s">
        <v>576</v>
      </c>
      <c r="CY40" s="12" t="s">
        <v>545</v>
      </c>
      <c r="CZ40" s="12" t="s">
        <v>577</v>
      </c>
      <c r="DA40" s="12" t="s">
        <v>576</v>
      </c>
      <c r="DB40" s="12" t="s">
        <v>577</v>
      </c>
      <c r="DC40" s="12" t="s">
        <v>580</v>
      </c>
      <c r="DD40" s="12" t="s">
        <v>576</v>
      </c>
      <c r="DE40" s="12"/>
    </row>
    <row r="41" spans="1:109" x14ac:dyDescent="0.25">
      <c r="A41" s="2" t="s">
        <v>617</v>
      </c>
      <c r="B41" s="12" t="s">
        <v>590</v>
      </c>
      <c r="C41" s="12" t="s">
        <v>590</v>
      </c>
      <c r="D41" s="12" t="s">
        <v>590</v>
      </c>
      <c r="E41" s="12" t="s">
        <v>590</v>
      </c>
      <c r="F41" s="12" t="s">
        <v>590</v>
      </c>
      <c r="G41" s="12" t="s">
        <v>590</v>
      </c>
      <c r="H41" s="12" t="s">
        <v>590</v>
      </c>
      <c r="I41" s="12" t="s">
        <v>589</v>
      </c>
      <c r="J41" s="12" t="s">
        <v>590</v>
      </c>
      <c r="K41" s="12" t="s">
        <v>589</v>
      </c>
      <c r="L41" s="12" t="s">
        <v>590</v>
      </c>
      <c r="M41" s="12" t="s">
        <v>590</v>
      </c>
      <c r="N41" s="12" t="s">
        <v>590</v>
      </c>
      <c r="O41" s="12" t="s">
        <v>588</v>
      </c>
      <c r="P41" s="12" t="s">
        <v>590</v>
      </c>
      <c r="Q41" s="12" t="s">
        <v>590</v>
      </c>
      <c r="R41" s="12" t="s">
        <v>590</v>
      </c>
      <c r="S41" s="12" t="s">
        <v>590</v>
      </c>
      <c r="T41" s="12" t="s">
        <v>590</v>
      </c>
      <c r="U41" s="12" t="s">
        <v>309</v>
      </c>
      <c r="V41" s="12" t="s">
        <v>590</v>
      </c>
      <c r="W41" s="12" t="s">
        <v>545</v>
      </c>
      <c r="X41" s="12"/>
      <c r="Y41" s="12" t="s">
        <v>590</v>
      </c>
      <c r="Z41" s="12" t="s">
        <v>590</v>
      </c>
      <c r="AA41" s="12"/>
      <c r="AB41" s="12" t="s">
        <v>590</v>
      </c>
      <c r="AC41" s="12" t="s">
        <v>590</v>
      </c>
      <c r="AD41" s="12" t="s">
        <v>589</v>
      </c>
      <c r="AE41" s="12"/>
      <c r="AF41" s="12" t="s">
        <v>590</v>
      </c>
      <c r="AG41" s="12" t="s">
        <v>589</v>
      </c>
      <c r="AH41" s="12" t="s">
        <v>590</v>
      </c>
      <c r="AI41" s="12" t="s">
        <v>590</v>
      </c>
      <c r="AJ41" s="12"/>
      <c r="AK41" s="12"/>
      <c r="AL41" s="12"/>
      <c r="AM41" s="12" t="s">
        <v>590</v>
      </c>
      <c r="AN41" s="12" t="s">
        <v>590</v>
      </c>
      <c r="AO41" s="12" t="s">
        <v>590</v>
      </c>
      <c r="AP41" s="12" t="s">
        <v>590</v>
      </c>
      <c r="AQ41" s="12" t="s">
        <v>590</v>
      </c>
      <c r="AR41" s="12" t="s">
        <v>590</v>
      </c>
      <c r="AS41" s="12" t="s">
        <v>545</v>
      </c>
      <c r="AT41" s="12" t="s">
        <v>590</v>
      </c>
      <c r="AU41" s="12"/>
      <c r="AV41" s="12" t="s">
        <v>590</v>
      </c>
      <c r="AW41" s="12" t="s">
        <v>590</v>
      </c>
      <c r="AX41" s="12" t="s">
        <v>590</v>
      </c>
      <c r="AY41" s="12" t="s">
        <v>590</v>
      </c>
      <c r="AZ41" s="12"/>
      <c r="BA41" s="12"/>
      <c r="BB41" s="12" t="s">
        <v>590</v>
      </c>
      <c r="BC41" s="12" t="s">
        <v>590</v>
      </c>
      <c r="BD41" s="12"/>
      <c r="BE41" s="12" t="s">
        <v>590</v>
      </c>
      <c r="BF41" s="12"/>
      <c r="BG41" s="12"/>
      <c r="BH41" s="12" t="s">
        <v>590</v>
      </c>
      <c r="BI41" s="12" t="s">
        <v>590</v>
      </c>
      <c r="BJ41" s="12" t="s">
        <v>588</v>
      </c>
      <c r="BK41" s="12"/>
      <c r="BL41" s="12"/>
      <c r="BM41" s="12" t="s">
        <v>590</v>
      </c>
      <c r="BN41" s="12"/>
      <c r="BO41" s="12" t="s">
        <v>590</v>
      </c>
      <c r="BP41" s="12" t="s">
        <v>589</v>
      </c>
      <c r="BQ41" s="12" t="s">
        <v>590</v>
      </c>
      <c r="BR41" s="12" t="s">
        <v>590</v>
      </c>
      <c r="BS41" s="12" t="s">
        <v>590</v>
      </c>
      <c r="BT41" s="12" t="s">
        <v>589</v>
      </c>
      <c r="BU41" s="12" t="s">
        <v>588</v>
      </c>
      <c r="BV41" s="12" t="s">
        <v>590</v>
      </c>
      <c r="BW41" s="12" t="s">
        <v>590</v>
      </c>
      <c r="BX41" s="12" t="s">
        <v>590</v>
      </c>
      <c r="BY41" s="12" t="s">
        <v>590</v>
      </c>
      <c r="BZ41" s="12" t="s">
        <v>590</v>
      </c>
      <c r="CA41" s="12" t="s">
        <v>590</v>
      </c>
      <c r="CB41" s="12" t="s">
        <v>590</v>
      </c>
      <c r="CC41" s="12" t="s">
        <v>590</v>
      </c>
      <c r="CD41" s="12" t="s">
        <v>590</v>
      </c>
      <c r="CE41" s="12" t="s">
        <v>309</v>
      </c>
      <c r="CF41" s="12" t="s">
        <v>590</v>
      </c>
      <c r="CG41" s="12" t="s">
        <v>589</v>
      </c>
      <c r="CH41" s="12"/>
      <c r="CI41" s="12" t="s">
        <v>590</v>
      </c>
      <c r="CJ41" s="12"/>
      <c r="CK41" s="12" t="s">
        <v>590</v>
      </c>
      <c r="CL41" s="12" t="s">
        <v>589</v>
      </c>
      <c r="CM41" s="12" t="s">
        <v>590</v>
      </c>
      <c r="CN41" s="12"/>
      <c r="CO41" s="12" t="s">
        <v>590</v>
      </c>
      <c r="CP41" s="12"/>
      <c r="CQ41" s="12"/>
      <c r="CR41" s="12" t="s">
        <v>590</v>
      </c>
      <c r="CS41" s="12" t="s">
        <v>589</v>
      </c>
      <c r="CT41" s="12" t="s">
        <v>590</v>
      </c>
      <c r="CU41" s="12" t="s">
        <v>590</v>
      </c>
      <c r="CV41" s="12" t="s">
        <v>590</v>
      </c>
      <c r="CW41" s="12" t="s">
        <v>590</v>
      </c>
      <c r="CX41" s="12" t="s">
        <v>590</v>
      </c>
      <c r="CY41" s="12" t="s">
        <v>545</v>
      </c>
      <c r="CZ41" s="12" t="s">
        <v>590</v>
      </c>
      <c r="DA41" s="12" t="s">
        <v>590</v>
      </c>
      <c r="DB41" s="12" t="s">
        <v>590</v>
      </c>
      <c r="DC41" s="12" t="s">
        <v>590</v>
      </c>
      <c r="DD41" s="12" t="s">
        <v>590</v>
      </c>
      <c r="DE41" s="12"/>
    </row>
    <row r="42" spans="1:109" x14ac:dyDescent="0.25">
      <c r="A42" s="2" t="s">
        <v>618</v>
      </c>
      <c r="B42" s="12" t="s">
        <v>576</v>
      </c>
      <c r="C42" s="12" t="s">
        <v>575</v>
      </c>
      <c r="D42" s="12" t="s">
        <v>576</v>
      </c>
      <c r="E42" s="12" t="s">
        <v>575</v>
      </c>
      <c r="F42" s="12" t="s">
        <v>575</v>
      </c>
      <c r="G42" s="12" t="s">
        <v>576</v>
      </c>
      <c r="H42" s="12" t="s">
        <v>575</v>
      </c>
      <c r="I42" s="12" t="s">
        <v>575</v>
      </c>
      <c r="J42" s="12" t="s">
        <v>576</v>
      </c>
      <c r="K42" s="12" t="s">
        <v>576</v>
      </c>
      <c r="L42" s="12" t="s">
        <v>575</v>
      </c>
      <c r="M42" s="12" t="s">
        <v>575</v>
      </c>
      <c r="N42" s="12" t="s">
        <v>575</v>
      </c>
      <c r="O42" s="12" t="s">
        <v>575</v>
      </c>
      <c r="P42" s="12" t="s">
        <v>576</v>
      </c>
      <c r="Q42" s="12" t="s">
        <v>575</v>
      </c>
      <c r="R42" s="12" t="s">
        <v>575</v>
      </c>
      <c r="S42" s="12" t="s">
        <v>575</v>
      </c>
      <c r="T42" s="12" t="s">
        <v>576</v>
      </c>
      <c r="U42" s="12" t="s">
        <v>309</v>
      </c>
      <c r="V42" s="12" t="s">
        <v>575</v>
      </c>
      <c r="W42" s="12" t="s">
        <v>545</v>
      </c>
      <c r="X42" s="12"/>
      <c r="Y42" s="12" t="s">
        <v>575</v>
      </c>
      <c r="Z42" s="12" t="s">
        <v>577</v>
      </c>
      <c r="AA42" s="12"/>
      <c r="AB42" s="12" t="s">
        <v>575</v>
      </c>
      <c r="AC42" s="12" t="s">
        <v>575</v>
      </c>
      <c r="AD42" s="12" t="s">
        <v>575</v>
      </c>
      <c r="AE42" s="12"/>
      <c r="AF42" s="12" t="s">
        <v>575</v>
      </c>
      <c r="AG42" s="12" t="s">
        <v>576</v>
      </c>
      <c r="AH42" s="12" t="s">
        <v>575</v>
      </c>
      <c r="AI42" s="12" t="s">
        <v>575</v>
      </c>
      <c r="AJ42" s="12"/>
      <c r="AK42" s="12"/>
      <c r="AL42" s="12"/>
      <c r="AM42" s="12" t="s">
        <v>575</v>
      </c>
      <c r="AN42" s="12" t="s">
        <v>575</v>
      </c>
      <c r="AO42" s="12" t="s">
        <v>575</v>
      </c>
      <c r="AP42" s="12" t="s">
        <v>575</v>
      </c>
      <c r="AQ42" s="12" t="s">
        <v>575</v>
      </c>
      <c r="AR42" s="12" t="s">
        <v>575</v>
      </c>
      <c r="AS42" s="12" t="s">
        <v>545</v>
      </c>
      <c r="AT42" s="12" t="s">
        <v>575</v>
      </c>
      <c r="AU42" s="12"/>
      <c r="AV42" s="12" t="s">
        <v>576</v>
      </c>
      <c r="AW42" s="12" t="s">
        <v>576</v>
      </c>
      <c r="AX42" s="12" t="s">
        <v>575</v>
      </c>
      <c r="AY42" s="12" t="s">
        <v>575</v>
      </c>
      <c r="AZ42" s="12"/>
      <c r="BA42" s="12"/>
      <c r="BB42" s="12" t="s">
        <v>575</v>
      </c>
      <c r="BC42" s="12" t="s">
        <v>576</v>
      </c>
      <c r="BD42" s="12"/>
      <c r="BE42" s="12" t="s">
        <v>576</v>
      </c>
      <c r="BF42" s="12"/>
      <c r="BG42" s="12"/>
      <c r="BH42" s="12" t="s">
        <v>575</v>
      </c>
      <c r="BI42" s="12" t="s">
        <v>575</v>
      </c>
      <c r="BJ42" s="12" t="s">
        <v>575</v>
      </c>
      <c r="BK42" s="12"/>
      <c r="BL42" s="12"/>
      <c r="BM42" s="12" t="s">
        <v>576</v>
      </c>
      <c r="BN42" s="12"/>
      <c r="BO42" s="12" t="s">
        <v>575</v>
      </c>
      <c r="BP42" s="12" t="s">
        <v>575</v>
      </c>
      <c r="BQ42" s="12" t="s">
        <v>575</v>
      </c>
      <c r="BR42" s="12" t="s">
        <v>575</v>
      </c>
      <c r="BS42" s="12" t="s">
        <v>575</v>
      </c>
      <c r="BT42" s="12" t="s">
        <v>575</v>
      </c>
      <c r="BU42" s="12" t="s">
        <v>576</v>
      </c>
      <c r="BV42" s="12" t="s">
        <v>575</v>
      </c>
      <c r="BW42" s="12" t="s">
        <v>575</v>
      </c>
      <c r="BX42" s="12" t="s">
        <v>575</v>
      </c>
      <c r="BY42" s="12" t="s">
        <v>575</v>
      </c>
      <c r="BZ42" s="12" t="s">
        <v>575</v>
      </c>
      <c r="CA42" s="12" t="s">
        <v>575</v>
      </c>
      <c r="CB42" s="12" t="s">
        <v>575</v>
      </c>
      <c r="CC42" s="12" t="s">
        <v>575</v>
      </c>
      <c r="CD42" s="12" t="s">
        <v>575</v>
      </c>
      <c r="CE42" s="12" t="s">
        <v>309</v>
      </c>
      <c r="CF42" s="12" t="s">
        <v>575</v>
      </c>
      <c r="CG42" s="12" t="s">
        <v>575</v>
      </c>
      <c r="CH42" s="12"/>
      <c r="CI42" s="12" t="s">
        <v>575</v>
      </c>
      <c r="CJ42" s="12"/>
      <c r="CK42" s="12" t="s">
        <v>575</v>
      </c>
      <c r="CL42" s="12" t="s">
        <v>575</v>
      </c>
      <c r="CM42" s="12" t="s">
        <v>576</v>
      </c>
      <c r="CN42" s="12"/>
      <c r="CO42" s="12" t="s">
        <v>575</v>
      </c>
      <c r="CP42" s="12"/>
      <c r="CQ42" s="12"/>
      <c r="CR42" s="12" t="s">
        <v>575</v>
      </c>
      <c r="CS42" s="12" t="s">
        <v>576</v>
      </c>
      <c r="CT42" s="12" t="s">
        <v>575</v>
      </c>
      <c r="CU42" s="12" t="s">
        <v>575</v>
      </c>
      <c r="CV42" s="12" t="s">
        <v>578</v>
      </c>
      <c r="CW42" s="12" t="s">
        <v>575</v>
      </c>
      <c r="CX42" s="12" t="s">
        <v>575</v>
      </c>
      <c r="CY42" s="12" t="s">
        <v>545</v>
      </c>
      <c r="CZ42" s="12" t="s">
        <v>576</v>
      </c>
      <c r="DA42" s="12" t="s">
        <v>575</v>
      </c>
      <c r="DB42" s="12" t="s">
        <v>575</v>
      </c>
      <c r="DC42" s="12" t="s">
        <v>575</v>
      </c>
      <c r="DD42" s="12" t="s">
        <v>575</v>
      </c>
      <c r="DE42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A265"/>
  <sheetViews>
    <sheetView showGridLines="0" showRowColHeaders="0" topLeftCell="A7" zoomScale="80" zoomScaleNormal="80" workbookViewId="0">
      <selection activeCell="N4" sqref="N4"/>
    </sheetView>
  </sheetViews>
  <sheetFormatPr defaultRowHeight="14.25" x14ac:dyDescent="0.2"/>
  <cols>
    <col min="1" max="1" width="4.42578125" style="145" bestFit="1" customWidth="1"/>
    <col min="2" max="2" width="30.7109375" style="145" bestFit="1" customWidth="1"/>
    <col min="3" max="3" width="3.7109375" style="145" bestFit="1" customWidth="1"/>
    <col min="4" max="24" width="8.7109375" style="145" bestFit="1" customWidth="1"/>
    <col min="25" max="25" width="7.42578125" style="145" bestFit="1" customWidth="1"/>
    <col min="26" max="26" width="8.7109375" style="145" bestFit="1" customWidth="1"/>
    <col min="27" max="27" width="7.42578125" style="145" bestFit="1" customWidth="1"/>
    <col min="28" max="43" width="8.7109375" style="145" bestFit="1" customWidth="1"/>
    <col min="44" max="44" width="7.42578125" style="145" bestFit="1" customWidth="1"/>
    <col min="45" max="45" width="8.7109375" style="145" bestFit="1" customWidth="1"/>
    <col min="46" max="46" width="7.42578125" style="145" bestFit="1" customWidth="1"/>
    <col min="47" max="47" width="8.7109375" style="145" bestFit="1" customWidth="1"/>
    <col min="48" max="48" width="3.140625" style="145" customWidth="1"/>
    <col min="49" max="49" width="8.7109375" style="145" bestFit="1" customWidth="1"/>
    <col min="50" max="50" width="7.42578125" style="145" bestFit="1" customWidth="1"/>
    <col min="51" max="51" width="8.7109375" style="145" bestFit="1" customWidth="1"/>
    <col min="52" max="52" width="7.42578125" style="145" bestFit="1" customWidth="1"/>
    <col min="53" max="55" width="8.7109375" style="145" bestFit="1" customWidth="1"/>
    <col min="56" max="56" width="7.42578125" style="145" bestFit="1" customWidth="1"/>
    <col min="57" max="57" width="8.7109375" style="145" bestFit="1" customWidth="1"/>
    <col min="58" max="58" width="7.42578125" style="145" bestFit="1" customWidth="1"/>
    <col min="59" max="59" width="8.7109375" style="145" bestFit="1" customWidth="1"/>
    <col min="60" max="61" width="7.42578125" style="145" bestFit="1" customWidth="1"/>
    <col min="62" max="67" width="8.7109375" style="145" bestFit="1" customWidth="1"/>
    <col min="68" max="68" width="7.42578125" style="145" bestFit="1" customWidth="1"/>
    <col min="69" max="75" width="8.7109375" style="145" bestFit="1" customWidth="1"/>
    <col min="76" max="76" width="7.42578125" style="145" bestFit="1" customWidth="1"/>
    <col min="77" max="77" width="8.7109375" style="145" bestFit="1" customWidth="1"/>
    <col min="78" max="78" width="7.42578125" style="145" bestFit="1" customWidth="1"/>
    <col min="79" max="79" width="8.7109375" style="145" bestFit="1" customWidth="1"/>
    <col min="80" max="80" width="7.42578125" style="145" bestFit="1" customWidth="1"/>
    <col min="81" max="81" width="8.7109375" style="145" bestFit="1" customWidth="1"/>
    <col min="82" max="82" width="7.42578125" style="145" bestFit="1" customWidth="1"/>
    <col min="83" max="83" width="8.7109375" style="145" bestFit="1" customWidth="1"/>
    <col min="84" max="84" width="7.42578125" style="145" bestFit="1" customWidth="1"/>
    <col min="85" max="85" width="8.7109375" style="145" bestFit="1" customWidth="1"/>
    <col min="86" max="86" width="7.42578125" style="145" bestFit="1" customWidth="1"/>
    <col min="87" max="87" width="8.7109375" style="145" bestFit="1" customWidth="1"/>
    <col min="88" max="88" width="7.42578125" style="145" bestFit="1" customWidth="1"/>
    <col min="89" max="89" width="8.7109375" style="145" bestFit="1" customWidth="1"/>
    <col min="90" max="90" width="7.42578125" style="145" bestFit="1" customWidth="1"/>
    <col min="91" max="91" width="8.7109375" style="145" bestFit="1" customWidth="1"/>
    <col min="92" max="94" width="7.42578125" style="145" bestFit="1" customWidth="1"/>
    <col min="95" max="96" width="15.140625" style="145" bestFit="1" customWidth="1"/>
    <col min="97" max="97" width="7.42578125" style="145" bestFit="1" customWidth="1"/>
    <col min="98" max="129" width="15.140625" style="145" bestFit="1" customWidth="1"/>
    <col min="130" max="130" width="9.140625" style="145"/>
    <col min="131" max="131" width="5.140625" style="145" bestFit="1" customWidth="1"/>
    <col min="132" max="133" width="15.140625" style="145" bestFit="1" customWidth="1"/>
    <col min="134" max="16384" width="9.140625" style="145"/>
  </cols>
  <sheetData>
    <row r="2" spans="1:122" ht="15" x14ac:dyDescent="0.25">
      <c r="B2" s="256" t="s">
        <v>752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</row>
    <row r="3" spans="1:122" ht="15" x14ac:dyDescent="0.25">
      <c r="B3" s="256" t="s">
        <v>756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</row>
    <row r="4" spans="1:122" ht="14.25" customHeight="1" x14ac:dyDescent="0.2"/>
    <row r="5" spans="1:122" ht="15" x14ac:dyDescent="0.25">
      <c r="A5" s="351" t="s">
        <v>867</v>
      </c>
      <c r="B5" s="257" t="s">
        <v>86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250"/>
      <c r="CJ5" s="250"/>
      <c r="CK5" s="250"/>
      <c r="CL5" s="250"/>
      <c r="CM5" s="250"/>
      <c r="CN5" s="251"/>
      <c r="CO5" s="146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8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22" ht="15.75" customHeight="1" x14ac:dyDescent="0.2">
      <c r="A6" s="352"/>
      <c r="B6" s="257" t="s">
        <v>866</v>
      </c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4"/>
      <c r="CO6" s="150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2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</row>
    <row r="7" spans="1:122" ht="15.75" customHeight="1" x14ac:dyDescent="0.25">
      <c r="A7" s="352"/>
      <c r="B7" s="153" t="s">
        <v>759</v>
      </c>
      <c r="C7" s="154">
        <f>+C8+C9</f>
        <v>21</v>
      </c>
      <c r="D7" s="304" t="s">
        <v>91</v>
      </c>
      <c r="E7" s="304"/>
      <c r="F7" s="304"/>
      <c r="G7" s="304"/>
      <c r="H7" s="304" t="s">
        <v>92</v>
      </c>
      <c r="I7" s="304"/>
      <c r="J7" s="304"/>
      <c r="K7" s="304"/>
      <c r="L7" s="304" t="s">
        <v>93</v>
      </c>
      <c r="M7" s="304"/>
      <c r="N7" s="304"/>
      <c r="O7" s="304"/>
      <c r="P7" s="304" t="s">
        <v>94</v>
      </c>
      <c r="Q7" s="304"/>
      <c r="R7" s="304"/>
      <c r="S7" s="304"/>
      <c r="T7" s="304" t="s">
        <v>95</v>
      </c>
      <c r="U7" s="304"/>
      <c r="V7" s="304"/>
      <c r="W7" s="304"/>
      <c r="X7" s="304" t="s">
        <v>96</v>
      </c>
      <c r="Y7" s="304"/>
      <c r="Z7" s="304"/>
      <c r="AA7" s="304"/>
      <c r="AB7" s="304" t="s">
        <v>97</v>
      </c>
      <c r="AC7" s="304"/>
      <c r="AD7" s="304"/>
      <c r="AE7" s="304"/>
      <c r="AF7" s="304" t="s">
        <v>98</v>
      </c>
      <c r="AG7" s="304"/>
      <c r="AH7" s="304"/>
      <c r="AI7" s="304"/>
      <c r="AJ7" s="304" t="s">
        <v>99</v>
      </c>
      <c r="AK7" s="304"/>
      <c r="AL7" s="304"/>
      <c r="AM7" s="304"/>
      <c r="AN7" s="286" t="s">
        <v>100</v>
      </c>
      <c r="AO7" s="287"/>
      <c r="AP7" s="287"/>
      <c r="AQ7" s="315"/>
      <c r="AR7" s="304" t="s">
        <v>101</v>
      </c>
      <c r="AS7" s="304"/>
      <c r="AT7" s="304"/>
      <c r="AU7" s="304"/>
      <c r="AV7" s="354"/>
      <c r="AW7" s="304" t="s">
        <v>107</v>
      </c>
      <c r="AX7" s="304"/>
      <c r="AY7" s="304"/>
      <c r="AZ7" s="304"/>
      <c r="BA7" s="304" t="s">
        <v>108</v>
      </c>
      <c r="BB7" s="304"/>
      <c r="BC7" s="304"/>
      <c r="BD7" s="304"/>
      <c r="BE7" s="304" t="s">
        <v>109</v>
      </c>
      <c r="BF7" s="304"/>
      <c r="BG7" s="304"/>
      <c r="BH7" s="304"/>
      <c r="BI7" s="304" t="s">
        <v>110</v>
      </c>
      <c r="BJ7" s="304"/>
      <c r="BK7" s="304"/>
      <c r="BL7" s="304"/>
      <c r="BM7" s="304" t="s">
        <v>111</v>
      </c>
      <c r="BN7" s="304"/>
      <c r="BO7" s="304"/>
      <c r="BP7" s="304"/>
      <c r="BQ7" s="304" t="s">
        <v>112</v>
      </c>
      <c r="BR7" s="304"/>
      <c r="BS7" s="304"/>
      <c r="BT7" s="304"/>
      <c r="BU7" s="304" t="s">
        <v>113</v>
      </c>
      <c r="BV7" s="304"/>
      <c r="BW7" s="304"/>
      <c r="BX7" s="304"/>
      <c r="BY7" s="304" t="s">
        <v>114</v>
      </c>
      <c r="BZ7" s="304"/>
      <c r="CA7" s="304"/>
      <c r="CB7" s="304"/>
      <c r="CC7" s="304" t="s">
        <v>115</v>
      </c>
      <c r="CD7" s="304"/>
      <c r="CE7" s="304"/>
      <c r="CF7" s="304"/>
      <c r="CG7" s="304" t="s">
        <v>116</v>
      </c>
      <c r="CH7" s="304"/>
      <c r="CI7" s="304"/>
      <c r="CJ7" s="304"/>
      <c r="CK7" s="286" t="s">
        <v>120</v>
      </c>
      <c r="CL7" s="287"/>
      <c r="CM7" s="287"/>
      <c r="CN7" s="287"/>
      <c r="CO7" s="155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</row>
    <row r="8" spans="1:122" ht="15.75" customHeight="1" x14ac:dyDescent="0.25">
      <c r="A8" s="352"/>
      <c r="B8" s="153" t="s">
        <v>757</v>
      </c>
      <c r="C8" s="154">
        <v>11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288"/>
      <c r="AO8" s="289"/>
      <c r="AP8" s="289"/>
      <c r="AQ8" s="300"/>
      <c r="AR8" s="304"/>
      <c r="AS8" s="304"/>
      <c r="AT8" s="304"/>
      <c r="AU8" s="304"/>
      <c r="AV8" s="355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288"/>
      <c r="CL8" s="289"/>
      <c r="CM8" s="289"/>
      <c r="CN8" s="289"/>
      <c r="CO8" s="155"/>
      <c r="DD8" s="149"/>
      <c r="DE8" s="156" t="s">
        <v>91</v>
      </c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</row>
    <row r="9" spans="1:122" ht="15.75" customHeight="1" x14ac:dyDescent="0.25">
      <c r="A9" s="352"/>
      <c r="B9" s="153" t="s">
        <v>758</v>
      </c>
      <c r="C9" s="154">
        <v>10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288"/>
      <c r="AO9" s="289"/>
      <c r="AP9" s="289"/>
      <c r="AQ9" s="300"/>
      <c r="AR9" s="304"/>
      <c r="AS9" s="304"/>
      <c r="AT9" s="304"/>
      <c r="AU9" s="304"/>
      <c r="AV9" s="355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288"/>
      <c r="CL9" s="289"/>
      <c r="CM9" s="289"/>
      <c r="CN9" s="289"/>
      <c r="CO9" s="155"/>
      <c r="DD9" s="149"/>
      <c r="DE9" s="156" t="s">
        <v>92</v>
      </c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</row>
    <row r="10" spans="1:122" ht="15.75" customHeight="1" x14ac:dyDescent="0.25">
      <c r="A10" s="352"/>
      <c r="B10" s="153"/>
      <c r="C10" s="157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288"/>
      <c r="AO10" s="289"/>
      <c r="AP10" s="289"/>
      <c r="AQ10" s="300"/>
      <c r="AR10" s="304"/>
      <c r="AS10" s="304"/>
      <c r="AT10" s="304"/>
      <c r="AU10" s="304"/>
      <c r="AV10" s="355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288"/>
      <c r="CL10" s="289"/>
      <c r="CM10" s="289"/>
      <c r="CN10" s="289"/>
      <c r="CO10" s="155"/>
      <c r="DD10" s="149"/>
      <c r="DE10" s="156" t="s">
        <v>93</v>
      </c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</row>
    <row r="11" spans="1:122" ht="15" customHeight="1" x14ac:dyDescent="0.25">
      <c r="A11" s="352"/>
      <c r="B11" s="158"/>
      <c r="C11" s="157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290"/>
      <c r="AO11" s="291"/>
      <c r="AP11" s="291"/>
      <c r="AQ11" s="301"/>
      <c r="AR11" s="304"/>
      <c r="AS11" s="304"/>
      <c r="AT11" s="304"/>
      <c r="AU11" s="304"/>
      <c r="AV11" s="303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290"/>
      <c r="CL11" s="291"/>
      <c r="CM11" s="291"/>
      <c r="CN11" s="291"/>
      <c r="CO11" s="155"/>
      <c r="DD11" s="149"/>
      <c r="DE11" s="156" t="s">
        <v>94</v>
      </c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</row>
    <row r="12" spans="1:122" ht="15" x14ac:dyDescent="0.25">
      <c r="A12" s="352"/>
      <c r="B12" s="159"/>
      <c r="C12" s="160"/>
      <c r="D12" s="161">
        <v>1</v>
      </c>
      <c r="E12" s="162">
        <v>2</v>
      </c>
      <c r="F12" s="161">
        <v>3</v>
      </c>
      <c r="G12" s="163">
        <v>4</v>
      </c>
      <c r="H12" s="164">
        <v>1</v>
      </c>
      <c r="I12" s="162">
        <v>2</v>
      </c>
      <c r="J12" s="161">
        <v>3</v>
      </c>
      <c r="K12" s="163">
        <v>4</v>
      </c>
      <c r="L12" s="164">
        <v>1</v>
      </c>
      <c r="M12" s="162">
        <v>2</v>
      </c>
      <c r="N12" s="161">
        <v>3</v>
      </c>
      <c r="O12" s="163">
        <v>4</v>
      </c>
      <c r="P12" s="164">
        <v>1</v>
      </c>
      <c r="Q12" s="162">
        <v>2</v>
      </c>
      <c r="R12" s="161">
        <v>3</v>
      </c>
      <c r="S12" s="163">
        <v>4</v>
      </c>
      <c r="T12" s="164">
        <v>1</v>
      </c>
      <c r="U12" s="162">
        <v>2</v>
      </c>
      <c r="V12" s="161">
        <v>3</v>
      </c>
      <c r="W12" s="163">
        <v>4</v>
      </c>
      <c r="X12" s="164">
        <v>1</v>
      </c>
      <c r="Y12" s="162">
        <v>2</v>
      </c>
      <c r="Z12" s="161">
        <v>3</v>
      </c>
      <c r="AA12" s="163">
        <v>4</v>
      </c>
      <c r="AB12" s="164">
        <v>1</v>
      </c>
      <c r="AC12" s="162">
        <v>2</v>
      </c>
      <c r="AD12" s="161">
        <v>3</v>
      </c>
      <c r="AE12" s="163">
        <v>4</v>
      </c>
      <c r="AF12" s="164">
        <v>1</v>
      </c>
      <c r="AG12" s="162">
        <v>2</v>
      </c>
      <c r="AH12" s="161">
        <v>3</v>
      </c>
      <c r="AI12" s="163">
        <v>4</v>
      </c>
      <c r="AJ12" s="164">
        <v>1</v>
      </c>
      <c r="AK12" s="162">
        <v>2</v>
      </c>
      <c r="AL12" s="161">
        <v>3</v>
      </c>
      <c r="AM12" s="163">
        <v>4</v>
      </c>
      <c r="AN12" s="164">
        <v>1</v>
      </c>
      <c r="AO12" s="162">
        <v>2</v>
      </c>
      <c r="AP12" s="161">
        <v>3</v>
      </c>
      <c r="AQ12" s="163">
        <v>4</v>
      </c>
      <c r="AR12" s="164">
        <v>1</v>
      </c>
      <c r="AS12" s="162">
        <v>2</v>
      </c>
      <c r="AT12" s="161">
        <v>3</v>
      </c>
      <c r="AU12" s="165">
        <v>4</v>
      </c>
      <c r="AV12" s="294"/>
      <c r="AW12" s="164">
        <v>1</v>
      </c>
      <c r="AX12" s="162">
        <v>2</v>
      </c>
      <c r="AY12" s="161">
        <v>3</v>
      </c>
      <c r="AZ12" s="163">
        <v>4</v>
      </c>
      <c r="BA12" s="164">
        <v>1</v>
      </c>
      <c r="BB12" s="162">
        <v>2</v>
      </c>
      <c r="BC12" s="161">
        <v>3</v>
      </c>
      <c r="BD12" s="163">
        <v>4</v>
      </c>
      <c r="BE12" s="164">
        <v>1</v>
      </c>
      <c r="BF12" s="162">
        <v>2</v>
      </c>
      <c r="BG12" s="161">
        <v>3</v>
      </c>
      <c r="BH12" s="163">
        <v>4</v>
      </c>
      <c r="BI12" s="164">
        <v>1</v>
      </c>
      <c r="BJ12" s="162">
        <v>2</v>
      </c>
      <c r="BK12" s="161">
        <v>3</v>
      </c>
      <c r="BL12" s="163">
        <v>4</v>
      </c>
      <c r="BM12" s="164">
        <v>1</v>
      </c>
      <c r="BN12" s="162">
        <v>2</v>
      </c>
      <c r="BO12" s="161">
        <v>3</v>
      </c>
      <c r="BP12" s="163">
        <v>4</v>
      </c>
      <c r="BQ12" s="164">
        <v>1</v>
      </c>
      <c r="BR12" s="162">
        <v>2</v>
      </c>
      <c r="BS12" s="161">
        <v>3</v>
      </c>
      <c r="BT12" s="163">
        <v>4</v>
      </c>
      <c r="BU12" s="164">
        <v>1</v>
      </c>
      <c r="BV12" s="162">
        <v>2</v>
      </c>
      <c r="BW12" s="161">
        <v>3</v>
      </c>
      <c r="BX12" s="163">
        <v>4</v>
      </c>
      <c r="BY12" s="164">
        <v>1</v>
      </c>
      <c r="BZ12" s="162">
        <v>2</v>
      </c>
      <c r="CA12" s="161">
        <v>3</v>
      </c>
      <c r="CB12" s="163">
        <v>4</v>
      </c>
      <c r="CC12" s="164">
        <v>1</v>
      </c>
      <c r="CD12" s="162">
        <v>2</v>
      </c>
      <c r="CE12" s="161">
        <v>3</v>
      </c>
      <c r="CF12" s="163">
        <v>4</v>
      </c>
      <c r="CG12" s="164">
        <v>1</v>
      </c>
      <c r="CH12" s="162">
        <v>2</v>
      </c>
      <c r="CI12" s="161">
        <v>3</v>
      </c>
      <c r="CJ12" s="163">
        <v>4</v>
      </c>
      <c r="CK12" s="166">
        <v>1</v>
      </c>
      <c r="CL12" s="167">
        <v>2</v>
      </c>
      <c r="CM12" s="161">
        <v>3</v>
      </c>
      <c r="CN12" s="165">
        <v>4</v>
      </c>
      <c r="CO12" s="155"/>
      <c r="CP12" s="330"/>
      <c r="CQ12" s="330"/>
      <c r="DD12" s="149"/>
      <c r="DE12" s="156" t="s">
        <v>95</v>
      </c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</row>
    <row r="13" spans="1:122" ht="15" customHeight="1" x14ac:dyDescent="0.25">
      <c r="A13" s="352"/>
      <c r="B13" s="168" t="s">
        <v>91</v>
      </c>
      <c r="C13" s="169"/>
      <c r="D13" s="170"/>
      <c r="E13" s="171"/>
      <c r="F13" s="171"/>
      <c r="G13" s="172"/>
      <c r="H13" s="173"/>
      <c r="I13" s="174">
        <v>2</v>
      </c>
      <c r="J13" s="175"/>
      <c r="K13" s="176"/>
      <c r="L13" s="173">
        <v>3</v>
      </c>
      <c r="M13" s="174"/>
      <c r="N13" s="175"/>
      <c r="O13" s="176"/>
      <c r="P13" s="173"/>
      <c r="Q13" s="174"/>
      <c r="R13" s="175"/>
      <c r="S13" s="176"/>
      <c r="T13" s="173"/>
      <c r="U13" s="174"/>
      <c r="V13" s="175"/>
      <c r="W13" s="176"/>
      <c r="X13" s="173"/>
      <c r="Y13" s="174"/>
      <c r="Z13" s="175">
        <v>2</v>
      </c>
      <c r="AA13" s="176"/>
      <c r="AB13" s="173"/>
      <c r="AC13" s="174"/>
      <c r="AD13" s="175"/>
      <c r="AE13" s="176"/>
      <c r="AF13" s="173">
        <v>1</v>
      </c>
      <c r="AG13" s="174"/>
      <c r="AH13" s="175">
        <v>1</v>
      </c>
      <c r="AI13" s="176"/>
      <c r="AJ13" s="173"/>
      <c r="AK13" s="174"/>
      <c r="AL13" s="175">
        <v>3</v>
      </c>
      <c r="AM13" s="176"/>
      <c r="AN13" s="173">
        <v>2</v>
      </c>
      <c r="AO13" s="174"/>
      <c r="AP13" s="175"/>
      <c r="AQ13" s="176"/>
      <c r="AR13" s="173"/>
      <c r="AS13" s="174">
        <v>3</v>
      </c>
      <c r="AT13" s="175"/>
      <c r="AU13" s="177"/>
      <c r="AV13" s="295"/>
      <c r="AW13" s="173"/>
      <c r="AX13" s="174"/>
      <c r="AY13" s="175"/>
      <c r="AZ13" s="176"/>
      <c r="BA13" s="173"/>
      <c r="BB13" s="174"/>
      <c r="BC13" s="175"/>
      <c r="BD13" s="176"/>
      <c r="BE13" s="173"/>
      <c r="BF13" s="174"/>
      <c r="BG13" s="175"/>
      <c r="BH13" s="176">
        <v>3</v>
      </c>
      <c r="BI13" s="173"/>
      <c r="BJ13" s="174"/>
      <c r="BK13" s="175"/>
      <c r="BL13" s="176"/>
      <c r="BM13" s="173"/>
      <c r="BN13" s="174">
        <v>1</v>
      </c>
      <c r="BO13" s="175"/>
      <c r="BP13" s="176"/>
      <c r="BQ13" s="173"/>
      <c r="BR13" s="174"/>
      <c r="BS13" s="175"/>
      <c r="BT13" s="176">
        <v>2</v>
      </c>
      <c r="BU13" s="173"/>
      <c r="BV13" s="174"/>
      <c r="BW13" s="175"/>
      <c r="BX13" s="176"/>
      <c r="BY13" s="173"/>
      <c r="BZ13" s="174"/>
      <c r="CA13" s="175"/>
      <c r="CB13" s="176"/>
      <c r="CC13" s="173"/>
      <c r="CD13" s="174"/>
      <c r="CE13" s="175"/>
      <c r="CF13" s="176">
        <v>1</v>
      </c>
      <c r="CG13" s="173"/>
      <c r="CH13" s="174"/>
      <c r="CI13" s="175"/>
      <c r="CJ13" s="176"/>
      <c r="CK13" s="178"/>
      <c r="CL13" s="179"/>
      <c r="CM13" s="175"/>
      <c r="CN13" s="177"/>
      <c r="CO13" s="155"/>
      <c r="DD13" s="149"/>
      <c r="DE13" s="156" t="s">
        <v>96</v>
      </c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</row>
    <row r="14" spans="1:122" ht="15" x14ac:dyDescent="0.25">
      <c r="A14" s="352"/>
      <c r="B14" s="168" t="s">
        <v>92</v>
      </c>
      <c r="C14" s="169"/>
      <c r="D14" s="180"/>
      <c r="E14" s="174"/>
      <c r="F14" s="175"/>
      <c r="G14" s="176"/>
      <c r="H14" s="181"/>
      <c r="I14" s="171"/>
      <c r="J14" s="171"/>
      <c r="K14" s="172"/>
      <c r="L14" s="173"/>
      <c r="M14" s="174"/>
      <c r="N14" s="175"/>
      <c r="O14" s="176"/>
      <c r="P14" s="173"/>
      <c r="Q14" s="174"/>
      <c r="R14" s="175"/>
      <c r="S14" s="176"/>
      <c r="T14" s="173">
        <v>2</v>
      </c>
      <c r="U14" s="174"/>
      <c r="V14" s="175">
        <v>2</v>
      </c>
      <c r="W14" s="176"/>
      <c r="X14" s="173">
        <v>3</v>
      </c>
      <c r="Y14" s="174"/>
      <c r="Z14" s="175">
        <v>3</v>
      </c>
      <c r="AA14" s="176"/>
      <c r="AB14" s="173"/>
      <c r="AC14" s="174"/>
      <c r="AD14" s="175"/>
      <c r="AE14" s="176"/>
      <c r="AF14" s="173"/>
      <c r="AG14" s="174"/>
      <c r="AH14" s="175"/>
      <c r="AI14" s="176"/>
      <c r="AJ14" s="173">
        <v>1</v>
      </c>
      <c r="AK14" s="174"/>
      <c r="AL14" s="175">
        <v>1</v>
      </c>
      <c r="AM14" s="176"/>
      <c r="AN14" s="173"/>
      <c r="AO14" s="174"/>
      <c r="AP14" s="175"/>
      <c r="AQ14" s="176"/>
      <c r="AR14" s="173"/>
      <c r="AS14" s="174"/>
      <c r="AT14" s="175"/>
      <c r="AU14" s="177"/>
      <c r="AV14" s="295"/>
      <c r="AW14" s="173"/>
      <c r="AX14" s="174"/>
      <c r="AY14" s="175"/>
      <c r="AZ14" s="176">
        <v>2</v>
      </c>
      <c r="BA14" s="173"/>
      <c r="BB14" s="174"/>
      <c r="BC14" s="175"/>
      <c r="BD14" s="176"/>
      <c r="BE14" s="173"/>
      <c r="BF14" s="174">
        <v>3</v>
      </c>
      <c r="BG14" s="175"/>
      <c r="BH14" s="176"/>
      <c r="BI14" s="173"/>
      <c r="BJ14" s="174"/>
      <c r="BK14" s="175"/>
      <c r="BL14" s="176">
        <v>3</v>
      </c>
      <c r="BM14" s="173"/>
      <c r="BN14" s="174">
        <v>2</v>
      </c>
      <c r="BO14" s="175"/>
      <c r="BP14" s="176"/>
      <c r="BQ14" s="173"/>
      <c r="BR14" s="174"/>
      <c r="BS14" s="175"/>
      <c r="BT14" s="176"/>
      <c r="BU14" s="173"/>
      <c r="BV14" s="174">
        <v>1</v>
      </c>
      <c r="BW14" s="175"/>
      <c r="BX14" s="176">
        <v>1</v>
      </c>
      <c r="BY14" s="173"/>
      <c r="BZ14" s="174"/>
      <c r="CA14" s="175"/>
      <c r="CB14" s="176"/>
      <c r="CC14" s="173"/>
      <c r="CD14" s="174"/>
      <c r="CE14" s="175"/>
      <c r="CF14" s="176"/>
      <c r="CG14" s="173"/>
      <c r="CH14" s="174"/>
      <c r="CI14" s="175"/>
      <c r="CJ14" s="176"/>
      <c r="CK14" s="178"/>
      <c r="CL14" s="179"/>
      <c r="CM14" s="175"/>
      <c r="CN14" s="177"/>
      <c r="CO14" s="155"/>
      <c r="DD14" s="149"/>
      <c r="DE14" s="156" t="s">
        <v>97</v>
      </c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</row>
    <row r="15" spans="1:122" ht="15" x14ac:dyDescent="0.25">
      <c r="A15" s="352"/>
      <c r="B15" s="168" t="s">
        <v>93</v>
      </c>
      <c r="C15" s="169"/>
      <c r="D15" s="180"/>
      <c r="E15" s="174"/>
      <c r="F15" s="175"/>
      <c r="G15" s="176"/>
      <c r="H15" s="173"/>
      <c r="I15" s="174"/>
      <c r="J15" s="175"/>
      <c r="K15" s="176"/>
      <c r="L15" s="181"/>
      <c r="M15" s="171"/>
      <c r="N15" s="171"/>
      <c r="O15" s="172"/>
      <c r="P15" s="173">
        <v>1</v>
      </c>
      <c r="Q15" s="174"/>
      <c r="R15" s="175">
        <v>1</v>
      </c>
      <c r="S15" s="176"/>
      <c r="T15" s="173"/>
      <c r="U15" s="174"/>
      <c r="V15" s="175"/>
      <c r="W15" s="176"/>
      <c r="X15" s="173">
        <v>2</v>
      </c>
      <c r="Y15" s="174"/>
      <c r="Z15" s="175">
        <v>2</v>
      </c>
      <c r="AA15" s="176"/>
      <c r="AB15" s="173"/>
      <c r="AC15" s="174"/>
      <c r="AD15" s="175"/>
      <c r="AE15" s="176"/>
      <c r="AF15" s="173">
        <v>3</v>
      </c>
      <c r="AG15" s="174"/>
      <c r="AH15" s="175">
        <v>3</v>
      </c>
      <c r="AI15" s="176"/>
      <c r="AJ15" s="173"/>
      <c r="AK15" s="174"/>
      <c r="AL15" s="175"/>
      <c r="AM15" s="176"/>
      <c r="AN15" s="173"/>
      <c r="AO15" s="174">
        <v>2</v>
      </c>
      <c r="AP15" s="175"/>
      <c r="AQ15" s="176"/>
      <c r="AR15" s="173"/>
      <c r="AS15" s="174">
        <v>1</v>
      </c>
      <c r="AT15" s="175"/>
      <c r="AU15" s="177">
        <v>3</v>
      </c>
      <c r="AV15" s="295"/>
      <c r="AW15" s="173"/>
      <c r="AX15" s="174"/>
      <c r="AY15" s="175"/>
      <c r="AZ15" s="176"/>
      <c r="BA15" s="173"/>
      <c r="BB15" s="174"/>
      <c r="BC15" s="175"/>
      <c r="BD15" s="176"/>
      <c r="BE15" s="173"/>
      <c r="BF15" s="174"/>
      <c r="BG15" s="175"/>
      <c r="BH15" s="176"/>
      <c r="BI15" s="173"/>
      <c r="BJ15" s="174"/>
      <c r="BK15" s="175"/>
      <c r="BL15" s="176">
        <v>1</v>
      </c>
      <c r="BM15" s="173"/>
      <c r="BN15" s="174"/>
      <c r="BO15" s="175"/>
      <c r="BP15" s="176">
        <v>2</v>
      </c>
      <c r="BQ15" s="173"/>
      <c r="BR15" s="174"/>
      <c r="BS15" s="175"/>
      <c r="BT15" s="176"/>
      <c r="BU15" s="173"/>
      <c r="BV15" s="174">
        <v>3</v>
      </c>
      <c r="BW15" s="175"/>
      <c r="BX15" s="176"/>
      <c r="BY15" s="173"/>
      <c r="BZ15" s="174"/>
      <c r="CA15" s="175"/>
      <c r="CB15" s="176"/>
      <c r="CC15" s="173"/>
      <c r="CD15" s="174"/>
      <c r="CE15" s="175"/>
      <c r="CF15" s="176"/>
      <c r="CG15" s="173"/>
      <c r="CH15" s="174"/>
      <c r="CI15" s="175"/>
      <c r="CJ15" s="176"/>
      <c r="CK15" s="178"/>
      <c r="CL15" s="179"/>
      <c r="CM15" s="175"/>
      <c r="CN15" s="177"/>
      <c r="CO15" s="155"/>
      <c r="DD15" s="149"/>
      <c r="DE15" s="156" t="s">
        <v>98</v>
      </c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</row>
    <row r="16" spans="1:122" ht="15" x14ac:dyDescent="0.25">
      <c r="A16" s="352"/>
      <c r="B16" s="168" t="s">
        <v>94</v>
      </c>
      <c r="C16" s="169"/>
      <c r="D16" s="180"/>
      <c r="E16" s="174">
        <v>2</v>
      </c>
      <c r="F16" s="175"/>
      <c r="G16" s="176"/>
      <c r="H16" s="173"/>
      <c r="I16" s="174">
        <v>1</v>
      </c>
      <c r="J16" s="175"/>
      <c r="K16" s="176"/>
      <c r="L16" s="173"/>
      <c r="M16" s="174"/>
      <c r="N16" s="175"/>
      <c r="O16" s="176"/>
      <c r="P16" s="181"/>
      <c r="Q16" s="171"/>
      <c r="R16" s="171"/>
      <c r="S16" s="172"/>
      <c r="T16" s="173"/>
      <c r="U16" s="174"/>
      <c r="V16" s="175"/>
      <c r="W16" s="176"/>
      <c r="X16" s="173">
        <v>2</v>
      </c>
      <c r="Y16" s="174"/>
      <c r="Z16" s="175"/>
      <c r="AA16" s="176"/>
      <c r="AB16" s="173"/>
      <c r="AC16" s="174"/>
      <c r="AD16" s="175"/>
      <c r="AE16" s="176"/>
      <c r="AF16" s="173">
        <v>3</v>
      </c>
      <c r="AG16" s="174"/>
      <c r="AH16" s="175">
        <v>3</v>
      </c>
      <c r="AI16" s="176"/>
      <c r="AJ16" s="173">
        <v>1</v>
      </c>
      <c r="AK16" s="174"/>
      <c r="AL16" s="175"/>
      <c r="AM16" s="176"/>
      <c r="AN16" s="173"/>
      <c r="AO16" s="174"/>
      <c r="AP16" s="175"/>
      <c r="AQ16" s="176">
        <v>3</v>
      </c>
      <c r="AR16" s="173"/>
      <c r="AS16" s="174">
        <v>3</v>
      </c>
      <c r="AT16" s="175"/>
      <c r="AU16" s="177">
        <v>2</v>
      </c>
      <c r="AV16" s="295"/>
      <c r="AW16" s="173"/>
      <c r="AX16" s="174"/>
      <c r="AY16" s="175">
        <v>1</v>
      </c>
      <c r="AZ16" s="176"/>
      <c r="BA16" s="173"/>
      <c r="BB16" s="174"/>
      <c r="BC16" s="175"/>
      <c r="BD16" s="176"/>
      <c r="BE16" s="173"/>
      <c r="BF16" s="174"/>
      <c r="BG16" s="175"/>
      <c r="BH16" s="176"/>
      <c r="BI16" s="173"/>
      <c r="BJ16" s="174"/>
      <c r="BK16" s="175"/>
      <c r="BL16" s="176"/>
      <c r="BM16" s="173"/>
      <c r="BN16" s="174"/>
      <c r="BO16" s="175"/>
      <c r="BP16" s="176"/>
      <c r="BQ16" s="173"/>
      <c r="BR16" s="174"/>
      <c r="BS16" s="175"/>
      <c r="BT16" s="176">
        <v>1</v>
      </c>
      <c r="BU16" s="173"/>
      <c r="BV16" s="174"/>
      <c r="BW16" s="175"/>
      <c r="BX16" s="176"/>
      <c r="BY16" s="173"/>
      <c r="BZ16" s="174"/>
      <c r="CA16" s="175">
        <v>2</v>
      </c>
      <c r="CB16" s="176"/>
      <c r="CC16" s="173"/>
      <c r="CD16" s="174"/>
      <c r="CE16" s="175"/>
      <c r="CF16" s="176"/>
      <c r="CG16" s="173"/>
      <c r="CH16" s="174"/>
      <c r="CI16" s="175"/>
      <c r="CJ16" s="176"/>
      <c r="CK16" s="178"/>
      <c r="CL16" s="179"/>
      <c r="CM16" s="175"/>
      <c r="CN16" s="177"/>
      <c r="CO16" s="155"/>
      <c r="DD16" s="149"/>
      <c r="DE16" s="156" t="s">
        <v>99</v>
      </c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</row>
    <row r="17" spans="1:122" ht="15" x14ac:dyDescent="0.25">
      <c r="A17" s="352"/>
      <c r="B17" s="168" t="s">
        <v>95</v>
      </c>
      <c r="C17" s="169"/>
      <c r="D17" s="180"/>
      <c r="E17" s="174"/>
      <c r="F17" s="175"/>
      <c r="G17" s="176"/>
      <c r="H17" s="173"/>
      <c r="I17" s="174"/>
      <c r="J17" s="175"/>
      <c r="K17" s="176"/>
      <c r="L17" s="173"/>
      <c r="M17" s="174"/>
      <c r="N17" s="175"/>
      <c r="O17" s="176"/>
      <c r="P17" s="173"/>
      <c r="Q17" s="174"/>
      <c r="R17" s="175"/>
      <c r="S17" s="176"/>
      <c r="T17" s="181"/>
      <c r="U17" s="171"/>
      <c r="V17" s="171"/>
      <c r="W17" s="172"/>
      <c r="X17" s="173">
        <v>2</v>
      </c>
      <c r="Y17" s="174"/>
      <c r="Z17" s="175">
        <v>3</v>
      </c>
      <c r="AA17" s="176"/>
      <c r="AB17" s="173"/>
      <c r="AC17" s="174"/>
      <c r="AD17" s="175"/>
      <c r="AE17" s="176"/>
      <c r="AF17" s="173"/>
      <c r="AG17" s="174"/>
      <c r="AH17" s="175"/>
      <c r="AI17" s="176"/>
      <c r="AJ17" s="173"/>
      <c r="AK17" s="174"/>
      <c r="AL17" s="175">
        <v>1</v>
      </c>
      <c r="AM17" s="176"/>
      <c r="AN17" s="173"/>
      <c r="AO17" s="174">
        <v>3</v>
      </c>
      <c r="AP17" s="175"/>
      <c r="AQ17" s="176">
        <v>1</v>
      </c>
      <c r="AR17" s="173"/>
      <c r="AS17" s="174">
        <v>2</v>
      </c>
      <c r="AT17" s="175"/>
      <c r="AU17" s="177">
        <v>2</v>
      </c>
      <c r="AV17" s="295"/>
      <c r="AW17" s="173">
        <v>1</v>
      </c>
      <c r="AX17" s="174"/>
      <c r="AY17" s="175">
        <v>2</v>
      </c>
      <c r="AZ17" s="176"/>
      <c r="BA17" s="173"/>
      <c r="BB17" s="174"/>
      <c r="BC17" s="175"/>
      <c r="BD17" s="176"/>
      <c r="BE17" s="173"/>
      <c r="BF17" s="174"/>
      <c r="BG17" s="175"/>
      <c r="BH17" s="176"/>
      <c r="BI17" s="173"/>
      <c r="BJ17" s="174">
        <v>1</v>
      </c>
      <c r="BK17" s="175"/>
      <c r="BL17" s="176">
        <v>3</v>
      </c>
      <c r="BM17" s="173"/>
      <c r="BN17" s="174"/>
      <c r="BO17" s="175"/>
      <c r="BP17" s="176"/>
      <c r="BQ17" s="173"/>
      <c r="BR17" s="174"/>
      <c r="BS17" s="175"/>
      <c r="BT17" s="176"/>
      <c r="BU17" s="173"/>
      <c r="BV17" s="174"/>
      <c r="BW17" s="175"/>
      <c r="BX17" s="176"/>
      <c r="BY17" s="173"/>
      <c r="BZ17" s="174"/>
      <c r="CA17" s="175"/>
      <c r="CB17" s="176"/>
      <c r="CC17" s="173"/>
      <c r="CD17" s="174"/>
      <c r="CE17" s="175"/>
      <c r="CF17" s="176"/>
      <c r="CG17" s="173"/>
      <c r="CH17" s="174"/>
      <c r="CI17" s="175"/>
      <c r="CJ17" s="176"/>
      <c r="CK17" s="178"/>
      <c r="CL17" s="179"/>
      <c r="CM17" s="175"/>
      <c r="CN17" s="177"/>
      <c r="CO17" s="155"/>
      <c r="DD17" s="149"/>
      <c r="DE17" s="156" t="s">
        <v>100</v>
      </c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</row>
    <row r="18" spans="1:122" ht="15" x14ac:dyDescent="0.25">
      <c r="A18" s="352"/>
      <c r="B18" s="168" t="s">
        <v>96</v>
      </c>
      <c r="C18" s="169"/>
      <c r="D18" s="180"/>
      <c r="E18" s="174"/>
      <c r="F18" s="175"/>
      <c r="G18" s="176"/>
      <c r="H18" s="173"/>
      <c r="I18" s="174"/>
      <c r="J18" s="175"/>
      <c r="K18" s="176"/>
      <c r="L18" s="173"/>
      <c r="M18" s="174"/>
      <c r="N18" s="175"/>
      <c r="O18" s="176"/>
      <c r="P18" s="173"/>
      <c r="Q18" s="174"/>
      <c r="R18" s="175"/>
      <c r="S18" s="176"/>
      <c r="T18" s="173"/>
      <c r="U18" s="174"/>
      <c r="V18" s="175">
        <v>2</v>
      </c>
      <c r="W18" s="176"/>
      <c r="X18" s="181"/>
      <c r="Y18" s="171"/>
      <c r="Z18" s="171"/>
      <c r="AA18" s="172"/>
      <c r="AB18" s="173">
        <v>2</v>
      </c>
      <c r="AC18" s="174"/>
      <c r="AD18" s="175"/>
      <c r="AE18" s="176"/>
      <c r="AF18" s="173">
        <v>3</v>
      </c>
      <c r="AG18" s="174"/>
      <c r="AH18" s="175">
        <v>3</v>
      </c>
      <c r="AI18" s="176"/>
      <c r="AJ18" s="173">
        <v>1</v>
      </c>
      <c r="AK18" s="174"/>
      <c r="AL18" s="175">
        <v>1</v>
      </c>
      <c r="AM18" s="176"/>
      <c r="AN18" s="173"/>
      <c r="AO18" s="174">
        <v>2</v>
      </c>
      <c r="AP18" s="175"/>
      <c r="AQ18" s="176"/>
      <c r="AR18" s="173"/>
      <c r="AS18" s="174">
        <v>1</v>
      </c>
      <c r="AT18" s="175"/>
      <c r="AU18" s="177"/>
      <c r="AV18" s="295"/>
      <c r="AW18" s="173"/>
      <c r="AX18" s="174"/>
      <c r="AY18" s="175"/>
      <c r="AZ18" s="176"/>
      <c r="BA18" s="173"/>
      <c r="BB18" s="174"/>
      <c r="BC18" s="175"/>
      <c r="BD18" s="176"/>
      <c r="BE18" s="173"/>
      <c r="BF18" s="174"/>
      <c r="BG18" s="175"/>
      <c r="BH18" s="176"/>
      <c r="BI18" s="173"/>
      <c r="BJ18" s="174">
        <v>3</v>
      </c>
      <c r="BK18" s="175"/>
      <c r="BL18" s="176">
        <v>1</v>
      </c>
      <c r="BM18" s="173"/>
      <c r="BN18" s="174"/>
      <c r="BO18" s="175"/>
      <c r="BP18" s="176"/>
      <c r="BQ18" s="173"/>
      <c r="BR18" s="174"/>
      <c r="BS18" s="175"/>
      <c r="BT18" s="176">
        <v>3</v>
      </c>
      <c r="BU18" s="173"/>
      <c r="BV18" s="174"/>
      <c r="BW18" s="175"/>
      <c r="BX18" s="176"/>
      <c r="BY18" s="173"/>
      <c r="BZ18" s="174"/>
      <c r="CA18" s="175"/>
      <c r="CB18" s="176"/>
      <c r="CC18" s="173"/>
      <c r="CD18" s="174"/>
      <c r="CE18" s="175"/>
      <c r="CF18" s="176">
        <v>2</v>
      </c>
      <c r="CG18" s="173"/>
      <c r="CH18" s="174"/>
      <c r="CI18" s="175"/>
      <c r="CJ18" s="176"/>
      <c r="CK18" s="178"/>
      <c r="CL18" s="179"/>
      <c r="CM18" s="175"/>
      <c r="CN18" s="177"/>
      <c r="CO18" s="155"/>
      <c r="DD18" s="149"/>
      <c r="DE18" s="156" t="s">
        <v>101</v>
      </c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</row>
    <row r="19" spans="1:122" ht="15" x14ac:dyDescent="0.25">
      <c r="A19" s="352"/>
      <c r="B19" s="168" t="s">
        <v>97</v>
      </c>
      <c r="C19" s="169"/>
      <c r="D19" s="180"/>
      <c r="E19" s="174"/>
      <c r="F19" s="175"/>
      <c r="G19" s="176"/>
      <c r="H19" s="173"/>
      <c r="I19" s="174"/>
      <c r="J19" s="175"/>
      <c r="K19" s="176"/>
      <c r="L19" s="173"/>
      <c r="M19" s="174"/>
      <c r="N19" s="175"/>
      <c r="O19" s="176">
        <v>2</v>
      </c>
      <c r="P19" s="173"/>
      <c r="Q19" s="174"/>
      <c r="R19" s="175"/>
      <c r="S19" s="176"/>
      <c r="T19" s="173">
        <v>2</v>
      </c>
      <c r="U19" s="174"/>
      <c r="V19" s="175">
        <v>2</v>
      </c>
      <c r="W19" s="176"/>
      <c r="X19" s="173"/>
      <c r="Y19" s="174"/>
      <c r="Z19" s="175"/>
      <c r="AA19" s="176"/>
      <c r="AB19" s="181"/>
      <c r="AC19" s="171"/>
      <c r="AD19" s="171"/>
      <c r="AE19" s="172"/>
      <c r="AF19" s="173">
        <v>3</v>
      </c>
      <c r="AG19" s="174"/>
      <c r="AH19" s="175">
        <v>3</v>
      </c>
      <c r="AI19" s="176"/>
      <c r="AJ19" s="173">
        <v>1</v>
      </c>
      <c r="AK19" s="174"/>
      <c r="AL19" s="175">
        <v>1</v>
      </c>
      <c r="AM19" s="176"/>
      <c r="AN19" s="173"/>
      <c r="AO19" s="174"/>
      <c r="AP19" s="175"/>
      <c r="AQ19" s="176">
        <v>3</v>
      </c>
      <c r="AR19" s="173"/>
      <c r="AS19" s="174">
        <v>2</v>
      </c>
      <c r="AT19" s="175"/>
      <c r="AU19" s="177">
        <v>1</v>
      </c>
      <c r="AV19" s="295"/>
      <c r="AW19" s="173"/>
      <c r="AX19" s="174"/>
      <c r="AY19" s="175"/>
      <c r="AZ19" s="176"/>
      <c r="BA19" s="173"/>
      <c r="BB19" s="174"/>
      <c r="BC19" s="175"/>
      <c r="BD19" s="176"/>
      <c r="BE19" s="173"/>
      <c r="BF19" s="174"/>
      <c r="BG19" s="175"/>
      <c r="BH19" s="176"/>
      <c r="BI19" s="173"/>
      <c r="BJ19" s="174">
        <v>1</v>
      </c>
      <c r="BK19" s="175"/>
      <c r="BL19" s="176"/>
      <c r="BM19" s="173"/>
      <c r="BN19" s="174">
        <v>3</v>
      </c>
      <c r="BO19" s="175"/>
      <c r="BP19" s="176"/>
      <c r="BQ19" s="173"/>
      <c r="BR19" s="174"/>
      <c r="BS19" s="175"/>
      <c r="BT19" s="176"/>
      <c r="BU19" s="173"/>
      <c r="BV19" s="174"/>
      <c r="BW19" s="175"/>
      <c r="BX19" s="176"/>
      <c r="BY19" s="173"/>
      <c r="BZ19" s="174"/>
      <c r="CA19" s="175"/>
      <c r="CB19" s="176"/>
      <c r="CC19" s="173"/>
      <c r="CD19" s="174"/>
      <c r="CE19" s="175"/>
      <c r="CF19" s="176"/>
      <c r="CG19" s="173"/>
      <c r="CH19" s="174"/>
      <c r="CI19" s="175"/>
      <c r="CJ19" s="176"/>
      <c r="CK19" s="178"/>
      <c r="CL19" s="179"/>
      <c r="CM19" s="175"/>
      <c r="CN19" s="177"/>
      <c r="CO19" s="155"/>
      <c r="DD19" s="149"/>
      <c r="DE19" s="156" t="s">
        <v>107</v>
      </c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</row>
    <row r="20" spans="1:122" ht="15" x14ac:dyDescent="0.25">
      <c r="A20" s="352"/>
      <c r="B20" s="168" t="s">
        <v>98</v>
      </c>
      <c r="C20" s="169"/>
      <c r="D20" s="180">
        <v>3</v>
      </c>
      <c r="E20" s="174"/>
      <c r="F20" s="175">
        <v>1</v>
      </c>
      <c r="G20" s="176"/>
      <c r="H20" s="173"/>
      <c r="I20" s="174"/>
      <c r="J20" s="175">
        <v>2</v>
      </c>
      <c r="K20" s="176"/>
      <c r="L20" s="173"/>
      <c r="M20" s="174"/>
      <c r="N20" s="175"/>
      <c r="O20" s="176"/>
      <c r="P20" s="173"/>
      <c r="Q20" s="174"/>
      <c r="R20" s="175"/>
      <c r="S20" s="176"/>
      <c r="T20" s="173"/>
      <c r="U20" s="174"/>
      <c r="V20" s="175"/>
      <c r="W20" s="176"/>
      <c r="X20" s="173"/>
      <c r="Y20" s="174"/>
      <c r="Z20" s="175">
        <v>3</v>
      </c>
      <c r="AA20" s="176"/>
      <c r="AB20" s="173">
        <v>2</v>
      </c>
      <c r="AC20" s="174"/>
      <c r="AD20" s="175"/>
      <c r="AE20" s="176"/>
      <c r="AF20" s="181"/>
      <c r="AG20" s="171"/>
      <c r="AH20" s="171"/>
      <c r="AI20" s="172"/>
      <c r="AJ20" s="173">
        <v>1</v>
      </c>
      <c r="AK20" s="174"/>
      <c r="AL20" s="175"/>
      <c r="AM20" s="176"/>
      <c r="AN20" s="173"/>
      <c r="AO20" s="174"/>
      <c r="AP20" s="175"/>
      <c r="AQ20" s="176"/>
      <c r="AR20" s="173"/>
      <c r="AS20" s="174">
        <v>1</v>
      </c>
      <c r="AT20" s="175"/>
      <c r="AU20" s="177"/>
      <c r="AV20" s="295"/>
      <c r="AW20" s="173"/>
      <c r="AX20" s="174"/>
      <c r="AY20" s="175"/>
      <c r="AZ20" s="176"/>
      <c r="BA20" s="173"/>
      <c r="BB20" s="174"/>
      <c r="BC20" s="175"/>
      <c r="BD20" s="176"/>
      <c r="BE20" s="173"/>
      <c r="BF20" s="174"/>
      <c r="BG20" s="175"/>
      <c r="BH20" s="176"/>
      <c r="BI20" s="173"/>
      <c r="BJ20" s="174"/>
      <c r="BK20" s="175"/>
      <c r="BL20" s="176"/>
      <c r="BM20" s="173"/>
      <c r="BN20" s="174">
        <v>3</v>
      </c>
      <c r="BO20" s="175"/>
      <c r="BP20" s="176"/>
      <c r="BQ20" s="173"/>
      <c r="BR20" s="174"/>
      <c r="BS20" s="175"/>
      <c r="BT20" s="176"/>
      <c r="BU20" s="173"/>
      <c r="BV20" s="174">
        <v>2</v>
      </c>
      <c r="BW20" s="175"/>
      <c r="BX20" s="176"/>
      <c r="BY20" s="173"/>
      <c r="BZ20" s="174"/>
      <c r="CA20" s="175"/>
      <c r="CB20" s="176"/>
      <c r="CC20" s="173"/>
      <c r="CD20" s="174"/>
      <c r="CE20" s="175"/>
      <c r="CF20" s="176"/>
      <c r="CG20" s="173"/>
      <c r="CH20" s="174"/>
      <c r="CI20" s="175"/>
      <c r="CJ20" s="176"/>
      <c r="CK20" s="178"/>
      <c r="CL20" s="179"/>
      <c r="CM20" s="175"/>
      <c r="CN20" s="177"/>
      <c r="CO20" s="155"/>
      <c r="DD20" s="149"/>
      <c r="DE20" s="156" t="s">
        <v>108</v>
      </c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</row>
    <row r="21" spans="1:122" ht="15" x14ac:dyDescent="0.25">
      <c r="A21" s="352"/>
      <c r="B21" s="168" t="s">
        <v>99</v>
      </c>
      <c r="C21" s="169"/>
      <c r="D21" s="180"/>
      <c r="E21" s="174"/>
      <c r="F21" s="175"/>
      <c r="G21" s="176"/>
      <c r="H21" s="173"/>
      <c r="I21" s="174"/>
      <c r="J21" s="175"/>
      <c r="K21" s="176"/>
      <c r="L21" s="173"/>
      <c r="M21" s="174"/>
      <c r="N21" s="175"/>
      <c r="O21" s="176"/>
      <c r="P21" s="173">
        <v>3</v>
      </c>
      <c r="Q21" s="174"/>
      <c r="R21" s="175"/>
      <c r="S21" s="176"/>
      <c r="T21" s="173">
        <v>2</v>
      </c>
      <c r="U21" s="174">
        <v>1</v>
      </c>
      <c r="V21" s="175"/>
      <c r="W21" s="176"/>
      <c r="X21" s="173">
        <v>1</v>
      </c>
      <c r="Y21" s="174"/>
      <c r="Z21" s="175"/>
      <c r="AA21" s="176"/>
      <c r="AB21" s="173"/>
      <c r="AC21" s="174"/>
      <c r="AD21" s="175">
        <v>3</v>
      </c>
      <c r="AE21" s="176"/>
      <c r="AF21" s="173"/>
      <c r="AG21" s="174"/>
      <c r="AH21" s="175"/>
      <c r="AI21" s="176"/>
      <c r="AJ21" s="181"/>
      <c r="AK21" s="171"/>
      <c r="AL21" s="171"/>
      <c r="AM21" s="172"/>
      <c r="AN21" s="173"/>
      <c r="AO21" s="174"/>
      <c r="AP21" s="175"/>
      <c r="AQ21" s="176"/>
      <c r="AR21" s="173"/>
      <c r="AS21" s="174">
        <v>3</v>
      </c>
      <c r="AT21" s="175"/>
      <c r="AU21" s="177">
        <v>1</v>
      </c>
      <c r="AV21" s="295"/>
      <c r="AW21" s="173"/>
      <c r="AX21" s="174"/>
      <c r="AY21" s="175"/>
      <c r="AZ21" s="176"/>
      <c r="BA21" s="173"/>
      <c r="BB21" s="174"/>
      <c r="BC21" s="175"/>
      <c r="BD21" s="176"/>
      <c r="BE21" s="173"/>
      <c r="BF21" s="174"/>
      <c r="BG21" s="175"/>
      <c r="BH21" s="176"/>
      <c r="BI21" s="173"/>
      <c r="BJ21" s="174">
        <v>2</v>
      </c>
      <c r="BK21" s="175"/>
      <c r="BL21" s="176">
        <v>2</v>
      </c>
      <c r="BM21" s="173"/>
      <c r="BN21" s="174"/>
      <c r="BO21" s="175"/>
      <c r="BP21" s="176"/>
      <c r="BQ21" s="173"/>
      <c r="BR21" s="174"/>
      <c r="BS21" s="175"/>
      <c r="BT21" s="176"/>
      <c r="BU21" s="173"/>
      <c r="BV21" s="174">
        <v>1</v>
      </c>
      <c r="BW21" s="175"/>
      <c r="BX21" s="176"/>
      <c r="BY21" s="173"/>
      <c r="BZ21" s="174"/>
      <c r="CA21" s="175"/>
      <c r="CB21" s="176"/>
      <c r="CC21" s="173"/>
      <c r="CD21" s="174"/>
      <c r="CE21" s="175"/>
      <c r="CF21" s="176"/>
      <c r="CG21" s="173"/>
      <c r="CH21" s="174"/>
      <c r="CI21" s="175"/>
      <c r="CJ21" s="176"/>
      <c r="CK21" s="178">
        <v>2</v>
      </c>
      <c r="CL21" s="179"/>
      <c r="CM21" s="175"/>
      <c r="CN21" s="177"/>
      <c r="CO21" s="155"/>
      <c r="DD21" s="149"/>
      <c r="DE21" s="156" t="s">
        <v>109</v>
      </c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</row>
    <row r="22" spans="1:122" ht="15" x14ac:dyDescent="0.25">
      <c r="A22" s="352"/>
      <c r="B22" s="168" t="s">
        <v>100</v>
      </c>
      <c r="C22" s="169"/>
      <c r="D22" s="180"/>
      <c r="E22" s="174">
        <v>2</v>
      </c>
      <c r="F22" s="175"/>
      <c r="G22" s="176"/>
      <c r="H22" s="173"/>
      <c r="I22" s="174"/>
      <c r="J22" s="175"/>
      <c r="K22" s="176"/>
      <c r="L22" s="173"/>
      <c r="M22" s="174">
        <v>3</v>
      </c>
      <c r="N22" s="175"/>
      <c r="O22" s="176"/>
      <c r="P22" s="173"/>
      <c r="Q22" s="174"/>
      <c r="R22" s="175"/>
      <c r="S22" s="176"/>
      <c r="T22" s="173"/>
      <c r="U22" s="174"/>
      <c r="V22" s="175"/>
      <c r="W22" s="176"/>
      <c r="X22" s="173"/>
      <c r="Y22" s="174"/>
      <c r="Z22" s="175"/>
      <c r="AA22" s="176"/>
      <c r="AB22" s="173">
        <v>3</v>
      </c>
      <c r="AC22" s="174"/>
      <c r="AD22" s="175">
        <v>3</v>
      </c>
      <c r="AE22" s="176"/>
      <c r="AF22" s="173"/>
      <c r="AG22" s="174"/>
      <c r="AH22" s="175"/>
      <c r="AI22" s="176"/>
      <c r="AJ22" s="173">
        <v>1</v>
      </c>
      <c r="AK22" s="174"/>
      <c r="AL22" s="175">
        <v>1</v>
      </c>
      <c r="AM22" s="176"/>
      <c r="AN22" s="181"/>
      <c r="AO22" s="171"/>
      <c r="AP22" s="171"/>
      <c r="AQ22" s="172"/>
      <c r="AR22" s="173"/>
      <c r="AS22" s="174">
        <v>1</v>
      </c>
      <c r="AT22" s="175"/>
      <c r="AU22" s="177"/>
      <c r="AV22" s="295"/>
      <c r="AW22" s="173"/>
      <c r="AX22" s="174"/>
      <c r="AY22" s="175"/>
      <c r="AZ22" s="176"/>
      <c r="BA22" s="173"/>
      <c r="BB22" s="174"/>
      <c r="BC22" s="175"/>
      <c r="BD22" s="176"/>
      <c r="BE22" s="173"/>
      <c r="BF22" s="174"/>
      <c r="BG22" s="175"/>
      <c r="BH22" s="176"/>
      <c r="BI22" s="173"/>
      <c r="BJ22" s="174"/>
      <c r="BK22" s="175"/>
      <c r="BL22" s="176"/>
      <c r="BM22" s="173"/>
      <c r="BN22" s="174"/>
      <c r="BO22" s="175"/>
      <c r="BP22" s="176"/>
      <c r="BQ22" s="173"/>
      <c r="BR22" s="174"/>
      <c r="BS22" s="175"/>
      <c r="BT22" s="176"/>
      <c r="BU22" s="173"/>
      <c r="BV22" s="174"/>
      <c r="BW22" s="175"/>
      <c r="BX22" s="176"/>
      <c r="BY22" s="173"/>
      <c r="BZ22" s="174"/>
      <c r="CA22" s="175"/>
      <c r="CB22" s="176"/>
      <c r="CC22" s="173"/>
      <c r="CD22" s="174"/>
      <c r="CE22" s="175"/>
      <c r="CF22" s="176"/>
      <c r="CG22" s="173"/>
      <c r="CH22" s="174"/>
      <c r="CI22" s="175"/>
      <c r="CJ22" s="176"/>
      <c r="CK22" s="178">
        <v>1</v>
      </c>
      <c r="CL22" s="179">
        <v>2</v>
      </c>
      <c r="CM22" s="175"/>
      <c r="CN22" s="177"/>
      <c r="CO22" s="155"/>
      <c r="DD22" s="149"/>
      <c r="DE22" s="156" t="s">
        <v>110</v>
      </c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</row>
    <row r="23" spans="1:122" ht="15" x14ac:dyDescent="0.25">
      <c r="A23" s="352"/>
      <c r="B23" s="168" t="s">
        <v>101</v>
      </c>
      <c r="C23" s="169"/>
      <c r="D23" s="180"/>
      <c r="E23" s="174"/>
      <c r="F23" s="175"/>
      <c r="G23" s="176"/>
      <c r="H23" s="173"/>
      <c r="I23" s="174"/>
      <c r="J23" s="175"/>
      <c r="K23" s="176"/>
      <c r="L23" s="173"/>
      <c r="M23" s="174"/>
      <c r="N23" s="175"/>
      <c r="O23" s="176"/>
      <c r="P23" s="173"/>
      <c r="Q23" s="174"/>
      <c r="R23" s="175"/>
      <c r="S23" s="176"/>
      <c r="T23" s="173"/>
      <c r="U23" s="174">
        <v>2</v>
      </c>
      <c r="V23" s="175"/>
      <c r="W23" s="176"/>
      <c r="X23" s="173">
        <v>2</v>
      </c>
      <c r="Y23" s="174"/>
      <c r="Z23" s="175"/>
      <c r="AA23" s="176"/>
      <c r="AB23" s="173"/>
      <c r="AC23" s="174"/>
      <c r="AD23" s="175">
        <v>3</v>
      </c>
      <c r="AE23" s="176"/>
      <c r="AF23" s="173"/>
      <c r="AG23" s="174"/>
      <c r="AH23" s="175"/>
      <c r="AI23" s="176"/>
      <c r="AJ23" s="173">
        <v>1</v>
      </c>
      <c r="AK23" s="174"/>
      <c r="AL23" s="175">
        <v>1</v>
      </c>
      <c r="AM23" s="176"/>
      <c r="AN23" s="173"/>
      <c r="AO23" s="174"/>
      <c r="AP23" s="175"/>
      <c r="AQ23" s="176"/>
      <c r="AR23" s="181"/>
      <c r="AS23" s="171"/>
      <c r="AT23" s="171"/>
      <c r="AU23" s="182"/>
      <c r="AV23" s="295"/>
      <c r="AW23" s="173"/>
      <c r="AX23" s="174"/>
      <c r="AY23" s="175"/>
      <c r="AZ23" s="176"/>
      <c r="BA23" s="173"/>
      <c r="BB23" s="174"/>
      <c r="BC23" s="175"/>
      <c r="BD23" s="176"/>
      <c r="BE23" s="173"/>
      <c r="BF23" s="174"/>
      <c r="BG23" s="175"/>
      <c r="BH23" s="176"/>
      <c r="BI23" s="173"/>
      <c r="BJ23" s="174">
        <v>1</v>
      </c>
      <c r="BK23" s="175"/>
      <c r="BL23" s="176"/>
      <c r="BM23" s="173"/>
      <c r="BN23" s="174"/>
      <c r="BO23" s="175"/>
      <c r="BP23" s="176"/>
      <c r="BQ23" s="173"/>
      <c r="BR23" s="174"/>
      <c r="BS23" s="175"/>
      <c r="BT23" s="176"/>
      <c r="BU23" s="173"/>
      <c r="BV23" s="174"/>
      <c r="BW23" s="175"/>
      <c r="BX23" s="176"/>
      <c r="BY23" s="173"/>
      <c r="BZ23" s="174"/>
      <c r="CA23" s="175"/>
      <c r="CB23" s="176"/>
      <c r="CC23" s="173"/>
      <c r="CD23" s="174"/>
      <c r="CE23" s="175"/>
      <c r="CF23" s="176"/>
      <c r="CG23" s="173"/>
      <c r="CH23" s="174"/>
      <c r="CI23" s="175"/>
      <c r="CJ23" s="176"/>
      <c r="CK23" s="178">
        <v>3</v>
      </c>
      <c r="CL23" s="179">
        <v>2</v>
      </c>
      <c r="CM23" s="175"/>
      <c r="CN23" s="177"/>
      <c r="CO23" s="155"/>
      <c r="DD23" s="149"/>
      <c r="DE23" s="183" t="s">
        <v>111</v>
      </c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</row>
    <row r="24" spans="1:122" ht="15" x14ac:dyDescent="0.25">
      <c r="A24" s="352"/>
      <c r="B24" s="168"/>
      <c r="C24" s="169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96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  <c r="BJ24" s="283"/>
      <c r="BK24" s="283"/>
      <c r="BL24" s="283"/>
      <c r="BM24" s="283"/>
      <c r="BN24" s="283"/>
      <c r="BO24" s="283"/>
      <c r="BP24" s="283"/>
      <c r="BQ24" s="283"/>
      <c r="BR24" s="283"/>
      <c r="BS24" s="283"/>
      <c r="BT24" s="283"/>
      <c r="BU24" s="283"/>
      <c r="BV24" s="283"/>
      <c r="BW24" s="283"/>
      <c r="BX24" s="283"/>
      <c r="BY24" s="283"/>
      <c r="BZ24" s="283"/>
      <c r="CA24" s="283"/>
      <c r="CB24" s="283"/>
      <c r="CC24" s="283"/>
      <c r="CD24" s="283"/>
      <c r="CE24" s="283"/>
      <c r="CF24" s="283"/>
      <c r="CG24" s="283"/>
      <c r="CH24" s="283"/>
      <c r="CI24" s="283"/>
      <c r="CJ24" s="283"/>
      <c r="CK24" s="283"/>
      <c r="CL24" s="283"/>
      <c r="CM24" s="283"/>
      <c r="CN24" s="327"/>
      <c r="CO24" s="155"/>
      <c r="DD24" s="149"/>
      <c r="DE24" s="183" t="s">
        <v>112</v>
      </c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</row>
    <row r="25" spans="1:122" ht="15" x14ac:dyDescent="0.25">
      <c r="A25" s="352"/>
      <c r="B25" s="168" t="s">
        <v>107</v>
      </c>
      <c r="C25" s="169"/>
      <c r="D25" s="180"/>
      <c r="E25" s="174"/>
      <c r="F25" s="175"/>
      <c r="G25" s="176"/>
      <c r="H25" s="173"/>
      <c r="I25" s="174"/>
      <c r="J25" s="175"/>
      <c r="K25" s="176"/>
      <c r="L25" s="173"/>
      <c r="M25" s="174"/>
      <c r="N25" s="175"/>
      <c r="O25" s="176"/>
      <c r="P25" s="173"/>
      <c r="Q25" s="174"/>
      <c r="R25" s="175">
        <v>1</v>
      </c>
      <c r="S25" s="176"/>
      <c r="T25" s="173"/>
      <c r="U25" s="174"/>
      <c r="V25" s="175"/>
      <c r="W25" s="176"/>
      <c r="X25" s="173"/>
      <c r="Y25" s="174"/>
      <c r="Z25" s="175"/>
      <c r="AA25" s="176"/>
      <c r="AB25" s="173"/>
      <c r="AC25" s="174"/>
      <c r="AD25" s="175"/>
      <c r="AE25" s="176"/>
      <c r="AF25" s="173"/>
      <c r="AG25" s="174"/>
      <c r="AH25" s="175"/>
      <c r="AI25" s="176"/>
      <c r="AJ25" s="173"/>
      <c r="AK25" s="174"/>
      <c r="AL25" s="175"/>
      <c r="AM25" s="176"/>
      <c r="AN25" s="173"/>
      <c r="AO25" s="174">
        <v>2</v>
      </c>
      <c r="AP25" s="175"/>
      <c r="AQ25" s="176">
        <v>2</v>
      </c>
      <c r="AR25" s="173"/>
      <c r="AS25" s="174">
        <v>1</v>
      </c>
      <c r="AT25" s="175"/>
      <c r="AU25" s="177">
        <v>1</v>
      </c>
      <c r="AV25" s="295"/>
      <c r="AW25" s="181"/>
      <c r="AX25" s="171"/>
      <c r="AY25" s="171"/>
      <c r="AZ25" s="172"/>
      <c r="BA25" s="173"/>
      <c r="BB25" s="174"/>
      <c r="BC25" s="175"/>
      <c r="BD25" s="176"/>
      <c r="BE25" s="173"/>
      <c r="BF25" s="174"/>
      <c r="BG25" s="175"/>
      <c r="BH25" s="176"/>
      <c r="BI25" s="173"/>
      <c r="BJ25" s="174">
        <v>3</v>
      </c>
      <c r="BK25" s="175"/>
      <c r="BL25" s="176">
        <v>3</v>
      </c>
      <c r="BM25" s="173"/>
      <c r="BN25" s="174"/>
      <c r="BO25" s="175"/>
      <c r="BP25" s="176"/>
      <c r="BQ25" s="173">
        <v>2</v>
      </c>
      <c r="BR25" s="174"/>
      <c r="BS25" s="175">
        <v>3</v>
      </c>
      <c r="BT25" s="176"/>
      <c r="BU25" s="173"/>
      <c r="BV25" s="174"/>
      <c r="BW25" s="175"/>
      <c r="BX25" s="176"/>
      <c r="BY25" s="173">
        <v>3</v>
      </c>
      <c r="BZ25" s="174">
        <v>2</v>
      </c>
      <c r="CA25" s="175"/>
      <c r="CB25" s="176"/>
      <c r="CC25" s="173"/>
      <c r="CD25" s="174"/>
      <c r="CE25" s="175"/>
      <c r="CF25" s="176"/>
      <c r="CG25" s="173">
        <v>1</v>
      </c>
      <c r="CH25" s="174"/>
      <c r="CI25" s="175"/>
      <c r="CJ25" s="176"/>
      <c r="CK25" s="178"/>
      <c r="CL25" s="179"/>
      <c r="CM25" s="175"/>
      <c r="CN25" s="177"/>
      <c r="CO25" s="155"/>
      <c r="DD25" s="149"/>
      <c r="DE25" s="183" t="s">
        <v>113</v>
      </c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</row>
    <row r="26" spans="1:122" ht="15" x14ac:dyDescent="0.25">
      <c r="A26" s="352"/>
      <c r="B26" s="168" t="s">
        <v>108</v>
      </c>
      <c r="C26" s="169"/>
      <c r="D26" s="180"/>
      <c r="E26" s="174">
        <v>3</v>
      </c>
      <c r="F26" s="175"/>
      <c r="G26" s="176"/>
      <c r="H26" s="173"/>
      <c r="I26" s="174"/>
      <c r="J26" s="175"/>
      <c r="K26" s="176"/>
      <c r="L26" s="173"/>
      <c r="M26" s="174"/>
      <c r="N26" s="175"/>
      <c r="O26" s="176"/>
      <c r="P26" s="173"/>
      <c r="Q26" s="174"/>
      <c r="R26" s="175"/>
      <c r="S26" s="176"/>
      <c r="T26" s="173"/>
      <c r="U26" s="174"/>
      <c r="V26" s="175"/>
      <c r="W26" s="176">
        <v>3</v>
      </c>
      <c r="X26" s="173">
        <v>3</v>
      </c>
      <c r="Y26" s="174"/>
      <c r="Z26" s="175"/>
      <c r="AA26" s="176"/>
      <c r="AB26" s="173"/>
      <c r="AC26" s="174"/>
      <c r="AD26" s="175"/>
      <c r="AE26" s="176"/>
      <c r="AF26" s="173"/>
      <c r="AG26" s="174"/>
      <c r="AH26" s="175"/>
      <c r="AI26" s="176"/>
      <c r="AJ26" s="173"/>
      <c r="AK26" s="174"/>
      <c r="AL26" s="175"/>
      <c r="AM26" s="176"/>
      <c r="AN26" s="173"/>
      <c r="AO26" s="174">
        <v>1</v>
      </c>
      <c r="AP26" s="175"/>
      <c r="AQ26" s="176">
        <v>2</v>
      </c>
      <c r="AR26" s="173"/>
      <c r="AS26" s="174">
        <v>2</v>
      </c>
      <c r="AT26" s="175"/>
      <c r="AU26" s="177">
        <v>1</v>
      </c>
      <c r="AV26" s="295"/>
      <c r="AW26" s="173">
        <v>1</v>
      </c>
      <c r="AX26" s="174"/>
      <c r="AY26" s="175"/>
      <c r="AZ26" s="176"/>
      <c r="BA26" s="181"/>
      <c r="BB26" s="171"/>
      <c r="BC26" s="171"/>
      <c r="BD26" s="172"/>
      <c r="BE26" s="173"/>
      <c r="BF26" s="174"/>
      <c r="BG26" s="175">
        <v>2</v>
      </c>
      <c r="BH26" s="176"/>
      <c r="BI26" s="173"/>
      <c r="BJ26" s="174"/>
      <c r="BK26" s="175"/>
      <c r="BL26" s="176"/>
      <c r="BM26" s="173"/>
      <c r="BN26" s="174"/>
      <c r="BO26" s="175">
        <v>3</v>
      </c>
      <c r="BP26" s="176"/>
      <c r="BQ26" s="173"/>
      <c r="BR26" s="174"/>
      <c r="BS26" s="175"/>
      <c r="BT26" s="176"/>
      <c r="BU26" s="173"/>
      <c r="BV26" s="174"/>
      <c r="BW26" s="175"/>
      <c r="BX26" s="176"/>
      <c r="BY26" s="173"/>
      <c r="BZ26" s="174"/>
      <c r="CA26" s="175"/>
      <c r="CB26" s="176"/>
      <c r="CC26" s="173"/>
      <c r="CD26" s="174"/>
      <c r="CE26" s="175"/>
      <c r="CF26" s="176"/>
      <c r="CG26" s="173">
        <v>2</v>
      </c>
      <c r="CH26" s="174"/>
      <c r="CI26" s="175">
        <v>1</v>
      </c>
      <c r="CJ26" s="176"/>
      <c r="CK26" s="178"/>
      <c r="CL26" s="179"/>
      <c r="CM26" s="175"/>
      <c r="CN26" s="177"/>
      <c r="CO26" s="155"/>
      <c r="DD26" s="149"/>
      <c r="DE26" s="183" t="s">
        <v>114</v>
      </c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</row>
    <row r="27" spans="1:122" ht="15" x14ac:dyDescent="0.25">
      <c r="A27" s="352"/>
      <c r="B27" s="168" t="s">
        <v>109</v>
      </c>
      <c r="C27" s="169"/>
      <c r="D27" s="180"/>
      <c r="E27" s="174">
        <v>1</v>
      </c>
      <c r="F27" s="175"/>
      <c r="G27" s="176">
        <v>1</v>
      </c>
      <c r="H27" s="173"/>
      <c r="I27" s="174">
        <v>2</v>
      </c>
      <c r="J27" s="175"/>
      <c r="K27" s="176"/>
      <c r="L27" s="173"/>
      <c r="M27" s="174"/>
      <c r="N27" s="175"/>
      <c r="O27" s="176"/>
      <c r="P27" s="173"/>
      <c r="Q27" s="174"/>
      <c r="R27" s="175"/>
      <c r="S27" s="176"/>
      <c r="T27" s="173"/>
      <c r="U27" s="174"/>
      <c r="V27" s="175"/>
      <c r="W27" s="176"/>
      <c r="X27" s="173"/>
      <c r="Y27" s="174"/>
      <c r="Z27" s="175"/>
      <c r="AA27" s="176"/>
      <c r="AB27" s="173"/>
      <c r="AC27" s="174"/>
      <c r="AD27" s="175"/>
      <c r="AE27" s="176"/>
      <c r="AF27" s="173"/>
      <c r="AG27" s="174"/>
      <c r="AH27" s="175"/>
      <c r="AI27" s="176"/>
      <c r="AJ27" s="173"/>
      <c r="AK27" s="174"/>
      <c r="AL27" s="175"/>
      <c r="AM27" s="176"/>
      <c r="AN27" s="173"/>
      <c r="AO27" s="174">
        <v>3</v>
      </c>
      <c r="AP27" s="175"/>
      <c r="AQ27" s="176">
        <v>2</v>
      </c>
      <c r="AR27" s="173"/>
      <c r="AS27" s="174"/>
      <c r="AT27" s="175"/>
      <c r="AU27" s="177">
        <v>3</v>
      </c>
      <c r="AV27" s="295"/>
      <c r="AW27" s="173">
        <v>2</v>
      </c>
      <c r="AX27" s="174"/>
      <c r="AY27" s="175">
        <v>3</v>
      </c>
      <c r="AZ27" s="176"/>
      <c r="BA27" s="173"/>
      <c r="BB27" s="174"/>
      <c r="BC27" s="175"/>
      <c r="BD27" s="176"/>
      <c r="BE27" s="181"/>
      <c r="BF27" s="171"/>
      <c r="BG27" s="171"/>
      <c r="BH27" s="172"/>
      <c r="BI27" s="173"/>
      <c r="BJ27" s="174"/>
      <c r="BK27" s="175"/>
      <c r="BL27" s="176"/>
      <c r="BM27" s="173"/>
      <c r="BN27" s="174"/>
      <c r="BO27" s="175"/>
      <c r="BP27" s="176"/>
      <c r="BQ27" s="173"/>
      <c r="BR27" s="174"/>
      <c r="BS27" s="175"/>
      <c r="BT27" s="176"/>
      <c r="BU27" s="173"/>
      <c r="BV27" s="174"/>
      <c r="BW27" s="175">
        <v>2</v>
      </c>
      <c r="BX27" s="176"/>
      <c r="BY27" s="173">
        <v>3</v>
      </c>
      <c r="BZ27" s="174"/>
      <c r="CA27" s="175"/>
      <c r="CB27" s="176"/>
      <c r="CC27" s="173"/>
      <c r="CD27" s="174"/>
      <c r="CE27" s="175"/>
      <c r="CF27" s="176"/>
      <c r="CG27" s="173">
        <v>1</v>
      </c>
      <c r="CH27" s="174"/>
      <c r="CI27" s="175">
        <v>1</v>
      </c>
      <c r="CJ27" s="176"/>
      <c r="CK27" s="178"/>
      <c r="CL27" s="179"/>
      <c r="CM27" s="175"/>
      <c r="CN27" s="177"/>
      <c r="CO27" s="155"/>
      <c r="DD27" s="149"/>
      <c r="DE27" s="183" t="s">
        <v>115</v>
      </c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</row>
    <row r="28" spans="1:122" ht="15" x14ac:dyDescent="0.25">
      <c r="A28" s="352"/>
      <c r="B28" s="168" t="s">
        <v>110</v>
      </c>
      <c r="C28" s="169"/>
      <c r="D28" s="180"/>
      <c r="E28" s="174">
        <v>1</v>
      </c>
      <c r="F28" s="175"/>
      <c r="G28" s="176">
        <v>1</v>
      </c>
      <c r="H28" s="173"/>
      <c r="I28" s="174"/>
      <c r="J28" s="175"/>
      <c r="K28" s="176"/>
      <c r="L28" s="173"/>
      <c r="M28" s="174"/>
      <c r="N28" s="175"/>
      <c r="O28" s="176"/>
      <c r="P28" s="173"/>
      <c r="Q28" s="174"/>
      <c r="R28" s="175"/>
      <c r="S28" s="176"/>
      <c r="T28" s="173"/>
      <c r="U28" s="174"/>
      <c r="V28" s="175"/>
      <c r="W28" s="176"/>
      <c r="X28" s="173"/>
      <c r="Y28" s="174"/>
      <c r="Z28" s="175"/>
      <c r="AA28" s="176"/>
      <c r="AB28" s="173"/>
      <c r="AC28" s="174"/>
      <c r="AD28" s="175"/>
      <c r="AE28" s="176"/>
      <c r="AF28" s="173"/>
      <c r="AG28" s="174"/>
      <c r="AH28" s="175"/>
      <c r="AI28" s="176"/>
      <c r="AJ28" s="173"/>
      <c r="AK28" s="174"/>
      <c r="AL28" s="175"/>
      <c r="AM28" s="176"/>
      <c r="AN28" s="173"/>
      <c r="AO28" s="174">
        <v>3</v>
      </c>
      <c r="AP28" s="175"/>
      <c r="AQ28" s="176">
        <v>3</v>
      </c>
      <c r="AR28" s="173"/>
      <c r="AS28" s="174">
        <v>2</v>
      </c>
      <c r="AT28" s="175"/>
      <c r="AU28" s="177">
        <v>2</v>
      </c>
      <c r="AV28" s="295"/>
      <c r="AW28" s="173"/>
      <c r="AX28" s="174"/>
      <c r="AY28" s="175"/>
      <c r="AZ28" s="176"/>
      <c r="BA28" s="173">
        <v>2</v>
      </c>
      <c r="BB28" s="174"/>
      <c r="BC28" s="175">
        <v>3</v>
      </c>
      <c r="BD28" s="176"/>
      <c r="BE28" s="173"/>
      <c r="BF28" s="174"/>
      <c r="BG28" s="175"/>
      <c r="BH28" s="176"/>
      <c r="BI28" s="181"/>
      <c r="BJ28" s="171"/>
      <c r="BK28" s="171"/>
      <c r="BL28" s="172"/>
      <c r="BM28" s="173"/>
      <c r="BN28" s="174"/>
      <c r="BO28" s="175"/>
      <c r="BP28" s="176"/>
      <c r="BQ28" s="173"/>
      <c r="BR28" s="174"/>
      <c r="BS28" s="175"/>
      <c r="BT28" s="176"/>
      <c r="BU28" s="173"/>
      <c r="BV28" s="174"/>
      <c r="BW28" s="175"/>
      <c r="BX28" s="176"/>
      <c r="BY28" s="173"/>
      <c r="BZ28" s="174"/>
      <c r="CA28" s="175"/>
      <c r="CB28" s="176"/>
      <c r="CC28" s="173">
        <v>1</v>
      </c>
      <c r="CD28" s="174"/>
      <c r="CE28" s="175">
        <v>1</v>
      </c>
      <c r="CF28" s="176"/>
      <c r="CG28" s="173">
        <v>3</v>
      </c>
      <c r="CH28" s="174"/>
      <c r="CI28" s="175">
        <v>2</v>
      </c>
      <c r="CJ28" s="176"/>
      <c r="CK28" s="178"/>
      <c r="CL28" s="179"/>
      <c r="CM28" s="175"/>
      <c r="CN28" s="177"/>
      <c r="CO28" s="155"/>
      <c r="DD28" s="149"/>
      <c r="DE28" s="183" t="s">
        <v>116</v>
      </c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</row>
    <row r="29" spans="1:122" ht="15" x14ac:dyDescent="0.25">
      <c r="A29" s="352"/>
      <c r="B29" s="184" t="s">
        <v>111</v>
      </c>
      <c r="C29" s="185"/>
      <c r="D29" s="180"/>
      <c r="E29" s="174"/>
      <c r="F29" s="175"/>
      <c r="G29" s="176"/>
      <c r="H29" s="173"/>
      <c r="I29" s="174"/>
      <c r="J29" s="175"/>
      <c r="K29" s="176">
        <v>1</v>
      </c>
      <c r="L29" s="173"/>
      <c r="M29" s="174"/>
      <c r="N29" s="175"/>
      <c r="O29" s="176"/>
      <c r="P29" s="173"/>
      <c r="Q29" s="174"/>
      <c r="R29" s="175"/>
      <c r="S29" s="176"/>
      <c r="T29" s="173"/>
      <c r="U29" s="174"/>
      <c r="V29" s="175"/>
      <c r="W29" s="176">
        <v>3</v>
      </c>
      <c r="X29" s="173"/>
      <c r="Y29" s="174"/>
      <c r="Z29" s="175"/>
      <c r="AA29" s="176"/>
      <c r="AB29" s="173"/>
      <c r="AC29" s="174"/>
      <c r="AD29" s="175"/>
      <c r="AE29" s="176"/>
      <c r="AF29" s="173"/>
      <c r="AG29" s="174"/>
      <c r="AH29" s="175"/>
      <c r="AI29" s="176"/>
      <c r="AJ29" s="173"/>
      <c r="AK29" s="174"/>
      <c r="AL29" s="175"/>
      <c r="AM29" s="176"/>
      <c r="AN29" s="173"/>
      <c r="AO29" s="174">
        <v>1</v>
      </c>
      <c r="AP29" s="175"/>
      <c r="AQ29" s="176"/>
      <c r="AR29" s="173"/>
      <c r="AS29" s="174"/>
      <c r="AT29" s="175"/>
      <c r="AU29" s="177">
        <v>2</v>
      </c>
      <c r="AV29" s="295"/>
      <c r="AW29" s="173"/>
      <c r="AX29" s="174"/>
      <c r="AY29" s="175"/>
      <c r="AZ29" s="176"/>
      <c r="BA29" s="173">
        <v>2</v>
      </c>
      <c r="BB29" s="174"/>
      <c r="BC29" s="175">
        <v>3</v>
      </c>
      <c r="BD29" s="176"/>
      <c r="BE29" s="173">
        <v>3</v>
      </c>
      <c r="BF29" s="174"/>
      <c r="BG29" s="175">
        <v>2</v>
      </c>
      <c r="BH29" s="176"/>
      <c r="BI29" s="173"/>
      <c r="BJ29" s="174"/>
      <c r="BK29" s="175"/>
      <c r="BL29" s="176"/>
      <c r="BM29" s="181"/>
      <c r="BN29" s="171"/>
      <c r="BO29" s="171"/>
      <c r="BP29" s="172"/>
      <c r="BQ29" s="173"/>
      <c r="BR29" s="174"/>
      <c r="BS29" s="175"/>
      <c r="BT29" s="176"/>
      <c r="BU29" s="173"/>
      <c r="BV29" s="174"/>
      <c r="BW29" s="175"/>
      <c r="BX29" s="176"/>
      <c r="BY29" s="173"/>
      <c r="BZ29" s="174"/>
      <c r="CA29" s="175"/>
      <c r="CB29" s="176"/>
      <c r="CC29" s="173"/>
      <c r="CD29" s="174"/>
      <c r="CE29" s="175"/>
      <c r="CF29" s="176"/>
      <c r="CG29" s="173">
        <v>1</v>
      </c>
      <c r="CH29" s="174"/>
      <c r="CI29" s="175">
        <v>1</v>
      </c>
      <c r="CJ29" s="176"/>
      <c r="CK29" s="178"/>
      <c r="CL29" s="179"/>
      <c r="CM29" s="175"/>
      <c r="CN29" s="177"/>
      <c r="CO29" s="155"/>
      <c r="DD29" s="149"/>
      <c r="DE29" s="183" t="s">
        <v>120</v>
      </c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</row>
    <row r="30" spans="1:122" ht="15" x14ac:dyDescent="0.25">
      <c r="A30" s="352"/>
      <c r="B30" s="184" t="s">
        <v>112</v>
      </c>
      <c r="C30" s="185"/>
      <c r="D30" s="180"/>
      <c r="E30" s="174"/>
      <c r="F30" s="175"/>
      <c r="G30" s="176"/>
      <c r="H30" s="173"/>
      <c r="I30" s="174"/>
      <c r="J30" s="175"/>
      <c r="K30" s="176"/>
      <c r="L30" s="173"/>
      <c r="M30" s="174"/>
      <c r="N30" s="175"/>
      <c r="O30" s="176"/>
      <c r="P30" s="173"/>
      <c r="Q30" s="174"/>
      <c r="R30" s="175"/>
      <c r="S30" s="176"/>
      <c r="T30" s="173"/>
      <c r="U30" s="174"/>
      <c r="V30" s="175"/>
      <c r="W30" s="176">
        <v>2</v>
      </c>
      <c r="X30" s="173"/>
      <c r="Y30" s="174"/>
      <c r="Z30" s="175"/>
      <c r="AA30" s="176"/>
      <c r="AB30" s="173"/>
      <c r="AC30" s="174"/>
      <c r="AD30" s="175"/>
      <c r="AE30" s="176"/>
      <c r="AF30" s="173"/>
      <c r="AG30" s="174"/>
      <c r="AH30" s="175"/>
      <c r="AI30" s="176"/>
      <c r="AJ30" s="173"/>
      <c r="AK30" s="174"/>
      <c r="AL30" s="175"/>
      <c r="AM30" s="176"/>
      <c r="AN30" s="173"/>
      <c r="AO30" s="174">
        <v>1</v>
      </c>
      <c r="AP30" s="175"/>
      <c r="AQ30" s="176">
        <v>3</v>
      </c>
      <c r="AR30" s="173"/>
      <c r="AS30" s="174">
        <v>2</v>
      </c>
      <c r="AT30" s="175"/>
      <c r="AU30" s="177">
        <v>1</v>
      </c>
      <c r="AV30" s="295"/>
      <c r="AW30" s="173">
        <v>2</v>
      </c>
      <c r="AX30" s="174"/>
      <c r="AY30" s="175">
        <v>2</v>
      </c>
      <c r="AZ30" s="176"/>
      <c r="BA30" s="173"/>
      <c r="BB30" s="174"/>
      <c r="BC30" s="175"/>
      <c r="BD30" s="176"/>
      <c r="BE30" s="173"/>
      <c r="BF30" s="174"/>
      <c r="BG30" s="175"/>
      <c r="BH30" s="176"/>
      <c r="BI30" s="173"/>
      <c r="BJ30" s="174"/>
      <c r="BK30" s="175"/>
      <c r="BL30" s="176"/>
      <c r="BM30" s="173"/>
      <c r="BN30" s="174"/>
      <c r="BO30" s="175"/>
      <c r="BP30" s="176"/>
      <c r="BQ30" s="181"/>
      <c r="BR30" s="171"/>
      <c r="BS30" s="171"/>
      <c r="BT30" s="172"/>
      <c r="BU30" s="173"/>
      <c r="BV30" s="174"/>
      <c r="BW30" s="175">
        <v>1</v>
      </c>
      <c r="BX30" s="176"/>
      <c r="BY30" s="173">
        <v>1</v>
      </c>
      <c r="BZ30" s="174"/>
      <c r="CA30" s="175"/>
      <c r="CB30" s="176"/>
      <c r="CC30" s="173"/>
      <c r="CD30" s="174"/>
      <c r="CE30" s="175"/>
      <c r="CF30" s="176"/>
      <c r="CG30" s="173"/>
      <c r="CH30" s="174"/>
      <c r="CI30" s="175"/>
      <c r="CJ30" s="176"/>
      <c r="CK30" s="178"/>
      <c r="CL30" s="179"/>
      <c r="CM30" s="175"/>
      <c r="CN30" s="177"/>
      <c r="CO30" s="155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</row>
    <row r="31" spans="1:122" ht="15" x14ac:dyDescent="0.25">
      <c r="A31" s="352"/>
      <c r="B31" s="184" t="s">
        <v>113</v>
      </c>
      <c r="C31" s="185"/>
      <c r="D31" s="180"/>
      <c r="E31" s="174"/>
      <c r="F31" s="175"/>
      <c r="G31" s="176"/>
      <c r="H31" s="173"/>
      <c r="I31" s="174"/>
      <c r="J31" s="175"/>
      <c r="K31" s="176"/>
      <c r="L31" s="173"/>
      <c r="M31" s="174"/>
      <c r="N31" s="175"/>
      <c r="O31" s="176"/>
      <c r="P31" s="173">
        <v>3</v>
      </c>
      <c r="Q31" s="174"/>
      <c r="R31" s="175"/>
      <c r="S31" s="176"/>
      <c r="T31" s="173"/>
      <c r="U31" s="174"/>
      <c r="V31" s="175"/>
      <c r="W31" s="176"/>
      <c r="X31" s="173"/>
      <c r="Y31" s="174"/>
      <c r="Z31" s="175"/>
      <c r="AA31" s="176"/>
      <c r="AB31" s="173"/>
      <c r="AC31" s="174"/>
      <c r="AD31" s="175"/>
      <c r="AE31" s="176"/>
      <c r="AF31" s="173"/>
      <c r="AG31" s="174"/>
      <c r="AH31" s="175"/>
      <c r="AI31" s="176"/>
      <c r="AJ31" s="173"/>
      <c r="AK31" s="174">
        <v>3</v>
      </c>
      <c r="AL31" s="175"/>
      <c r="AM31" s="176">
        <v>1</v>
      </c>
      <c r="AN31" s="173"/>
      <c r="AO31" s="174">
        <v>2</v>
      </c>
      <c r="AP31" s="175"/>
      <c r="AQ31" s="176"/>
      <c r="AR31" s="173"/>
      <c r="AS31" s="174">
        <v>1</v>
      </c>
      <c r="AT31" s="175"/>
      <c r="AU31" s="177"/>
      <c r="AV31" s="295"/>
      <c r="AW31" s="173">
        <v>1</v>
      </c>
      <c r="AX31" s="174"/>
      <c r="AY31" s="175">
        <v>1</v>
      </c>
      <c r="AZ31" s="176"/>
      <c r="BA31" s="173"/>
      <c r="BB31" s="174"/>
      <c r="BC31" s="175"/>
      <c r="BD31" s="176"/>
      <c r="BE31" s="173"/>
      <c r="BF31" s="174"/>
      <c r="BG31" s="175"/>
      <c r="BH31" s="176"/>
      <c r="BI31" s="173"/>
      <c r="BJ31" s="174"/>
      <c r="BK31" s="175"/>
      <c r="BL31" s="176"/>
      <c r="BM31" s="173"/>
      <c r="BN31" s="174"/>
      <c r="BO31" s="175"/>
      <c r="BP31" s="176"/>
      <c r="BQ31" s="173"/>
      <c r="BR31" s="174"/>
      <c r="BS31" s="175">
        <v>3</v>
      </c>
      <c r="BT31" s="176"/>
      <c r="BU31" s="181"/>
      <c r="BV31" s="171"/>
      <c r="BW31" s="171"/>
      <c r="BX31" s="172"/>
      <c r="BY31" s="173">
        <v>2</v>
      </c>
      <c r="BZ31" s="174"/>
      <c r="CA31" s="175">
        <v>2</v>
      </c>
      <c r="CB31" s="176"/>
      <c r="CC31" s="173"/>
      <c r="CD31" s="174"/>
      <c r="CE31" s="175"/>
      <c r="CF31" s="176"/>
      <c r="CG31" s="173"/>
      <c r="CH31" s="174"/>
      <c r="CI31" s="175"/>
      <c r="CJ31" s="176"/>
      <c r="CK31" s="178"/>
      <c r="CL31" s="179"/>
      <c r="CM31" s="175"/>
      <c r="CN31" s="177"/>
      <c r="CO31" s="155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</row>
    <row r="32" spans="1:122" ht="15" x14ac:dyDescent="0.25">
      <c r="A32" s="352"/>
      <c r="B32" s="184" t="s">
        <v>114</v>
      </c>
      <c r="C32" s="185"/>
      <c r="D32" s="180"/>
      <c r="E32" s="174"/>
      <c r="F32" s="175"/>
      <c r="G32" s="176"/>
      <c r="H32" s="173"/>
      <c r="I32" s="174"/>
      <c r="J32" s="175"/>
      <c r="K32" s="176"/>
      <c r="L32" s="173"/>
      <c r="M32" s="174"/>
      <c r="N32" s="175"/>
      <c r="O32" s="176"/>
      <c r="P32" s="173">
        <v>3</v>
      </c>
      <c r="Q32" s="174"/>
      <c r="R32" s="175">
        <v>3</v>
      </c>
      <c r="S32" s="176"/>
      <c r="T32" s="173"/>
      <c r="U32" s="174">
        <v>3</v>
      </c>
      <c r="V32" s="175"/>
      <c r="W32" s="176">
        <v>3</v>
      </c>
      <c r="X32" s="173"/>
      <c r="Y32" s="174"/>
      <c r="Z32" s="175"/>
      <c r="AA32" s="176"/>
      <c r="AB32" s="173"/>
      <c r="AC32" s="174"/>
      <c r="AD32" s="175"/>
      <c r="AE32" s="176"/>
      <c r="AF32" s="173"/>
      <c r="AG32" s="174"/>
      <c r="AH32" s="175"/>
      <c r="AI32" s="176"/>
      <c r="AJ32" s="173"/>
      <c r="AK32" s="174"/>
      <c r="AL32" s="175"/>
      <c r="AM32" s="176"/>
      <c r="AN32" s="173"/>
      <c r="AO32" s="174">
        <v>1</v>
      </c>
      <c r="AP32" s="175"/>
      <c r="AQ32" s="176">
        <v>1</v>
      </c>
      <c r="AR32" s="173"/>
      <c r="AS32" s="174">
        <v>2</v>
      </c>
      <c r="AT32" s="175"/>
      <c r="AU32" s="177">
        <v>2</v>
      </c>
      <c r="AV32" s="295"/>
      <c r="AW32" s="173">
        <v>1</v>
      </c>
      <c r="AX32" s="174"/>
      <c r="AY32" s="175">
        <v>1</v>
      </c>
      <c r="AZ32" s="176"/>
      <c r="BA32" s="173"/>
      <c r="BB32" s="174"/>
      <c r="BC32" s="175"/>
      <c r="BD32" s="176"/>
      <c r="BE32" s="173"/>
      <c r="BF32" s="174"/>
      <c r="BG32" s="175"/>
      <c r="BH32" s="176"/>
      <c r="BI32" s="173"/>
      <c r="BJ32" s="174"/>
      <c r="BK32" s="175"/>
      <c r="BL32" s="176"/>
      <c r="BM32" s="173"/>
      <c r="BN32" s="174"/>
      <c r="BO32" s="175"/>
      <c r="BP32" s="176"/>
      <c r="BQ32" s="173">
        <v>2</v>
      </c>
      <c r="BR32" s="174"/>
      <c r="BS32" s="175">
        <v>2</v>
      </c>
      <c r="BT32" s="176"/>
      <c r="BU32" s="173"/>
      <c r="BV32" s="174"/>
      <c r="BW32" s="175"/>
      <c r="BX32" s="176"/>
      <c r="BY32" s="181"/>
      <c r="BZ32" s="171"/>
      <c r="CA32" s="171"/>
      <c r="CB32" s="172"/>
      <c r="CC32" s="173"/>
      <c r="CD32" s="174"/>
      <c r="CE32" s="175"/>
      <c r="CF32" s="176"/>
      <c r="CG32" s="173"/>
      <c r="CH32" s="174"/>
      <c r="CI32" s="175"/>
      <c r="CJ32" s="176"/>
      <c r="CK32" s="178"/>
      <c r="CL32" s="179"/>
      <c r="CM32" s="175"/>
      <c r="CN32" s="177"/>
      <c r="CO32" s="155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</row>
    <row r="33" spans="1:135" ht="15" x14ac:dyDescent="0.25">
      <c r="A33" s="352"/>
      <c r="B33" s="184" t="s">
        <v>115</v>
      </c>
      <c r="C33" s="185"/>
      <c r="D33" s="180"/>
      <c r="E33" s="174"/>
      <c r="F33" s="175"/>
      <c r="G33" s="176"/>
      <c r="H33" s="173"/>
      <c r="I33" s="174"/>
      <c r="J33" s="175"/>
      <c r="K33" s="176"/>
      <c r="L33" s="173"/>
      <c r="M33" s="174"/>
      <c r="N33" s="175"/>
      <c r="O33" s="176"/>
      <c r="P33" s="173"/>
      <c r="Q33" s="174"/>
      <c r="R33" s="175"/>
      <c r="S33" s="176"/>
      <c r="T33" s="173"/>
      <c r="U33" s="174"/>
      <c r="V33" s="175"/>
      <c r="W33" s="176"/>
      <c r="X33" s="173"/>
      <c r="Y33" s="174"/>
      <c r="Z33" s="175"/>
      <c r="AA33" s="176"/>
      <c r="AB33" s="173"/>
      <c r="AC33" s="174"/>
      <c r="AD33" s="175"/>
      <c r="AE33" s="176"/>
      <c r="AF33" s="173"/>
      <c r="AG33" s="174"/>
      <c r="AH33" s="175"/>
      <c r="AI33" s="176"/>
      <c r="AJ33" s="173"/>
      <c r="AK33" s="174"/>
      <c r="AL33" s="175"/>
      <c r="AM33" s="176"/>
      <c r="AN33" s="173"/>
      <c r="AO33" s="174"/>
      <c r="AP33" s="175"/>
      <c r="AQ33" s="176"/>
      <c r="AR33" s="173"/>
      <c r="AS33" s="174"/>
      <c r="AT33" s="175"/>
      <c r="AU33" s="177"/>
      <c r="AV33" s="295"/>
      <c r="AW33" s="173"/>
      <c r="AX33" s="174">
        <v>3</v>
      </c>
      <c r="AY33" s="175"/>
      <c r="AZ33" s="176"/>
      <c r="BA33" s="173"/>
      <c r="BB33" s="174"/>
      <c r="BC33" s="175"/>
      <c r="BD33" s="176"/>
      <c r="BE33" s="173">
        <v>1</v>
      </c>
      <c r="BF33" s="174"/>
      <c r="BG33" s="175">
        <v>1</v>
      </c>
      <c r="BH33" s="176"/>
      <c r="BI33" s="173">
        <v>3</v>
      </c>
      <c r="BJ33" s="174"/>
      <c r="BK33" s="175">
        <v>3</v>
      </c>
      <c r="BL33" s="176"/>
      <c r="BM33" s="173"/>
      <c r="BN33" s="174"/>
      <c r="BO33" s="175"/>
      <c r="BP33" s="176">
        <v>3</v>
      </c>
      <c r="BQ33" s="173"/>
      <c r="BR33" s="174">
        <v>2</v>
      </c>
      <c r="BS33" s="175"/>
      <c r="BT33" s="176">
        <v>2</v>
      </c>
      <c r="BU33" s="173"/>
      <c r="BV33" s="174">
        <v>1</v>
      </c>
      <c r="BW33" s="175"/>
      <c r="BX33" s="176">
        <v>1</v>
      </c>
      <c r="BY33" s="173"/>
      <c r="BZ33" s="174"/>
      <c r="CA33" s="175"/>
      <c r="CB33" s="176"/>
      <c r="CC33" s="181"/>
      <c r="CD33" s="171"/>
      <c r="CE33" s="171"/>
      <c r="CF33" s="172"/>
      <c r="CG33" s="173">
        <v>2</v>
      </c>
      <c r="CH33" s="174"/>
      <c r="CI33" s="175">
        <v>2</v>
      </c>
      <c r="CJ33" s="176"/>
      <c r="CK33" s="178"/>
      <c r="CL33" s="179"/>
      <c r="CM33" s="175"/>
      <c r="CN33" s="177"/>
      <c r="CO33" s="155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</row>
    <row r="34" spans="1:135" ht="15" x14ac:dyDescent="0.25">
      <c r="A34" s="352"/>
      <c r="B34" s="184" t="s">
        <v>116</v>
      </c>
      <c r="C34" s="185"/>
      <c r="D34" s="180"/>
      <c r="E34" s="174"/>
      <c r="F34" s="175"/>
      <c r="G34" s="176"/>
      <c r="H34" s="173"/>
      <c r="I34" s="174"/>
      <c r="J34" s="175"/>
      <c r="K34" s="176"/>
      <c r="L34" s="173"/>
      <c r="M34" s="174"/>
      <c r="N34" s="175"/>
      <c r="O34" s="176"/>
      <c r="P34" s="173"/>
      <c r="Q34" s="174"/>
      <c r="R34" s="175"/>
      <c r="S34" s="176"/>
      <c r="T34" s="173"/>
      <c r="U34" s="174"/>
      <c r="V34" s="175"/>
      <c r="W34" s="176">
        <v>3</v>
      </c>
      <c r="X34" s="173">
        <v>1</v>
      </c>
      <c r="Y34" s="174"/>
      <c r="Z34" s="175"/>
      <c r="AA34" s="176"/>
      <c r="AB34" s="173"/>
      <c r="AC34" s="174"/>
      <c r="AD34" s="175"/>
      <c r="AE34" s="176"/>
      <c r="AF34" s="173"/>
      <c r="AG34" s="174"/>
      <c r="AH34" s="175"/>
      <c r="AI34" s="176"/>
      <c r="AJ34" s="173"/>
      <c r="AK34" s="174"/>
      <c r="AL34" s="175"/>
      <c r="AM34" s="176"/>
      <c r="AN34" s="173"/>
      <c r="AO34" s="174">
        <v>2</v>
      </c>
      <c r="AP34" s="175"/>
      <c r="AQ34" s="176">
        <v>2</v>
      </c>
      <c r="AR34" s="173"/>
      <c r="AS34" s="174">
        <v>1</v>
      </c>
      <c r="AT34" s="175"/>
      <c r="AU34" s="177">
        <v>1</v>
      </c>
      <c r="AV34" s="295"/>
      <c r="AW34" s="173"/>
      <c r="AX34" s="174"/>
      <c r="AY34" s="175">
        <v>2</v>
      </c>
      <c r="AZ34" s="176"/>
      <c r="BA34" s="173"/>
      <c r="BB34" s="174"/>
      <c r="BC34" s="175"/>
      <c r="BD34" s="176"/>
      <c r="BE34" s="173">
        <v>2</v>
      </c>
      <c r="BF34" s="174"/>
      <c r="BG34" s="175">
        <v>1</v>
      </c>
      <c r="BH34" s="176"/>
      <c r="BI34" s="173"/>
      <c r="BJ34" s="174"/>
      <c r="BK34" s="175"/>
      <c r="BL34" s="176"/>
      <c r="BM34" s="173"/>
      <c r="BN34" s="174">
        <v>3</v>
      </c>
      <c r="BO34" s="175"/>
      <c r="BP34" s="176"/>
      <c r="BQ34" s="173"/>
      <c r="BR34" s="174"/>
      <c r="BS34" s="175"/>
      <c r="BT34" s="176"/>
      <c r="BU34" s="173">
        <v>3</v>
      </c>
      <c r="BV34" s="174"/>
      <c r="BW34" s="175">
        <v>3</v>
      </c>
      <c r="BX34" s="176"/>
      <c r="BY34" s="173"/>
      <c r="BZ34" s="174"/>
      <c r="CA34" s="175"/>
      <c r="CB34" s="176"/>
      <c r="CC34" s="173"/>
      <c r="CD34" s="174"/>
      <c r="CE34" s="175"/>
      <c r="CF34" s="176"/>
      <c r="CG34" s="181"/>
      <c r="CH34" s="171"/>
      <c r="CI34" s="171"/>
      <c r="CJ34" s="172"/>
      <c r="CK34" s="178"/>
      <c r="CL34" s="179"/>
      <c r="CM34" s="175"/>
      <c r="CN34" s="177"/>
      <c r="CO34" s="155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</row>
    <row r="35" spans="1:135" ht="15" hidden="1" customHeight="1" x14ac:dyDescent="0.25">
      <c r="A35" s="352"/>
      <c r="B35" s="186" t="s">
        <v>120</v>
      </c>
      <c r="C35" s="187"/>
      <c r="D35" s="175"/>
      <c r="E35" s="174"/>
      <c r="F35" s="175"/>
      <c r="G35" s="176"/>
      <c r="H35" s="173"/>
      <c r="I35" s="174"/>
      <c r="J35" s="175"/>
      <c r="K35" s="176"/>
      <c r="L35" s="173"/>
      <c r="M35" s="174"/>
      <c r="N35" s="175"/>
      <c r="O35" s="176"/>
      <c r="P35" s="173"/>
      <c r="Q35" s="174"/>
      <c r="R35" s="175"/>
      <c r="S35" s="176"/>
      <c r="T35" s="173"/>
      <c r="U35" s="174"/>
      <c r="V35" s="175"/>
      <c r="W35" s="176"/>
      <c r="X35" s="173"/>
      <c r="Y35" s="174"/>
      <c r="Z35" s="175"/>
      <c r="AA35" s="176"/>
      <c r="AB35" s="173"/>
      <c r="AC35" s="174"/>
      <c r="AD35" s="175"/>
      <c r="AE35" s="174"/>
      <c r="AF35" s="175"/>
      <c r="AG35" s="174"/>
      <c r="AH35" s="175"/>
      <c r="AI35" s="174"/>
      <c r="AJ35" s="175"/>
      <c r="AK35" s="174"/>
      <c r="AL35" s="175"/>
      <c r="AM35" s="174"/>
      <c r="AN35" s="175"/>
      <c r="AO35" s="174"/>
      <c r="AP35" s="175"/>
      <c r="AQ35" s="174"/>
      <c r="AR35" s="175"/>
      <c r="AS35" s="174"/>
      <c r="AT35" s="175"/>
      <c r="AU35" s="177"/>
      <c r="AV35" s="295"/>
      <c r="AW35" s="173"/>
      <c r="AX35" s="174"/>
      <c r="AY35" s="175"/>
      <c r="AZ35" s="174"/>
      <c r="BA35" s="175"/>
      <c r="BB35" s="174"/>
      <c r="BC35" s="175"/>
      <c r="BD35" s="174"/>
      <c r="BE35" s="175"/>
      <c r="BF35" s="174"/>
      <c r="BG35" s="175"/>
      <c r="BH35" s="174"/>
      <c r="BI35" s="175"/>
      <c r="BJ35" s="174"/>
      <c r="BK35" s="175"/>
      <c r="BL35" s="174"/>
      <c r="BM35" s="175"/>
      <c r="BN35" s="174"/>
      <c r="BO35" s="175"/>
      <c r="BP35" s="174"/>
      <c r="BQ35" s="175"/>
      <c r="BR35" s="174"/>
      <c r="BS35" s="175"/>
      <c r="BT35" s="177"/>
      <c r="BU35" s="175"/>
      <c r="BV35" s="174"/>
      <c r="BW35" s="175"/>
      <c r="BX35" s="174"/>
      <c r="BY35" s="175"/>
      <c r="BZ35" s="174"/>
      <c r="CA35" s="175"/>
      <c r="CB35" s="174"/>
      <c r="CC35" s="175"/>
      <c r="CD35" s="174"/>
      <c r="CE35" s="175"/>
      <c r="CF35" s="174"/>
      <c r="CG35" s="175"/>
      <c r="CH35" s="174"/>
      <c r="CI35" s="175"/>
      <c r="CJ35" s="179"/>
      <c r="CK35" s="171"/>
      <c r="CL35" s="171"/>
      <c r="CM35" s="171"/>
      <c r="CN35" s="182"/>
      <c r="CO35" s="155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</row>
    <row r="36" spans="1:135" ht="15" x14ac:dyDescent="0.25">
      <c r="A36" s="352"/>
      <c r="B36" s="186"/>
      <c r="C36" s="185"/>
      <c r="D36" s="188"/>
      <c r="E36" s="189"/>
      <c r="F36" s="189"/>
      <c r="G36" s="190"/>
      <c r="H36" s="191"/>
      <c r="I36" s="189"/>
      <c r="J36" s="189"/>
      <c r="K36" s="190"/>
      <c r="L36" s="191"/>
      <c r="M36" s="189"/>
      <c r="N36" s="189"/>
      <c r="O36" s="190"/>
      <c r="P36" s="191"/>
      <c r="Q36" s="189"/>
      <c r="R36" s="189"/>
      <c r="S36" s="190"/>
      <c r="T36" s="191"/>
      <c r="U36" s="189"/>
      <c r="V36" s="189"/>
      <c r="W36" s="190"/>
      <c r="X36" s="191"/>
      <c r="Y36" s="189"/>
      <c r="Z36" s="189"/>
      <c r="AA36" s="190"/>
      <c r="AB36" s="191"/>
      <c r="AC36" s="189"/>
      <c r="AD36" s="189"/>
      <c r="AE36" s="190"/>
      <c r="AF36" s="191"/>
      <c r="AG36" s="189"/>
      <c r="AH36" s="189"/>
      <c r="AI36" s="190"/>
      <c r="AJ36" s="191"/>
      <c r="AK36" s="189"/>
      <c r="AL36" s="189"/>
      <c r="AM36" s="190"/>
      <c r="AN36" s="191"/>
      <c r="AO36" s="189"/>
      <c r="AP36" s="189"/>
      <c r="AQ36" s="190"/>
      <c r="AR36" s="191"/>
      <c r="AS36" s="189"/>
      <c r="AT36" s="189"/>
      <c r="AU36" s="192"/>
      <c r="AV36" s="295"/>
      <c r="AW36" s="191"/>
      <c r="AX36" s="189"/>
      <c r="AY36" s="189"/>
      <c r="AZ36" s="190"/>
      <c r="BA36" s="191"/>
      <c r="BB36" s="189"/>
      <c r="BC36" s="189"/>
      <c r="BD36" s="190"/>
      <c r="BE36" s="191"/>
      <c r="BF36" s="189"/>
      <c r="BG36" s="189"/>
      <c r="BH36" s="190"/>
      <c r="BI36" s="191"/>
      <c r="BJ36" s="189"/>
      <c r="BK36" s="189"/>
      <c r="BL36" s="190"/>
      <c r="BM36" s="191"/>
      <c r="BN36" s="189"/>
      <c r="BO36" s="189"/>
      <c r="BP36" s="190"/>
      <c r="BQ36" s="191"/>
      <c r="BR36" s="189"/>
      <c r="BS36" s="189"/>
      <c r="BT36" s="190"/>
      <c r="BU36" s="191"/>
      <c r="BV36" s="189"/>
      <c r="BW36" s="189"/>
      <c r="BX36" s="190"/>
      <c r="BY36" s="191"/>
      <c r="BZ36" s="189"/>
      <c r="CA36" s="189"/>
      <c r="CB36" s="190"/>
      <c r="CC36" s="191"/>
      <c r="CD36" s="189"/>
      <c r="CE36" s="189"/>
      <c r="CF36" s="190"/>
      <c r="CG36" s="191"/>
      <c r="CH36" s="189"/>
      <c r="CI36" s="189"/>
      <c r="CJ36" s="190"/>
      <c r="CK36" s="191"/>
      <c r="CL36" s="189"/>
      <c r="CM36" s="189"/>
      <c r="CN36" s="192"/>
      <c r="CO36" s="155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</row>
    <row r="37" spans="1:135" ht="15" x14ac:dyDescent="0.25">
      <c r="A37" s="352"/>
      <c r="B37" s="186" t="s">
        <v>865</v>
      </c>
      <c r="C37" s="194"/>
      <c r="D37" s="188">
        <f>COUNTIF(D14:D35,"&gt;0")</f>
        <v>1</v>
      </c>
      <c r="E37" s="189">
        <f t="shared" ref="E37:AU37" si="0">COUNTIF(E14:E35,"&gt;0")</f>
        <v>5</v>
      </c>
      <c r="F37" s="189">
        <f t="shared" si="0"/>
        <v>1</v>
      </c>
      <c r="G37" s="190">
        <f t="shared" si="0"/>
        <v>2</v>
      </c>
      <c r="H37" s="191">
        <f t="shared" si="0"/>
        <v>0</v>
      </c>
      <c r="I37" s="189">
        <f t="shared" si="0"/>
        <v>2</v>
      </c>
      <c r="J37" s="189">
        <f t="shared" si="0"/>
        <v>1</v>
      </c>
      <c r="K37" s="190">
        <f t="shared" si="0"/>
        <v>1</v>
      </c>
      <c r="L37" s="191">
        <f t="shared" si="0"/>
        <v>0</v>
      </c>
      <c r="M37" s="189">
        <f t="shared" si="0"/>
        <v>1</v>
      </c>
      <c r="N37" s="189">
        <f t="shared" si="0"/>
        <v>0</v>
      </c>
      <c r="O37" s="190">
        <f t="shared" si="0"/>
        <v>1</v>
      </c>
      <c r="P37" s="191">
        <f t="shared" si="0"/>
        <v>4</v>
      </c>
      <c r="Q37" s="189">
        <f t="shared" si="0"/>
        <v>0</v>
      </c>
      <c r="R37" s="189">
        <f t="shared" si="0"/>
        <v>3</v>
      </c>
      <c r="S37" s="190">
        <f t="shared" si="0"/>
        <v>0</v>
      </c>
      <c r="T37" s="191">
        <f t="shared" si="0"/>
        <v>3</v>
      </c>
      <c r="U37" s="189">
        <f t="shared" si="0"/>
        <v>3</v>
      </c>
      <c r="V37" s="189">
        <f t="shared" si="0"/>
        <v>3</v>
      </c>
      <c r="W37" s="190">
        <f t="shared" si="0"/>
        <v>5</v>
      </c>
      <c r="X37" s="191">
        <f t="shared" si="0"/>
        <v>8</v>
      </c>
      <c r="Y37" s="189">
        <f t="shared" si="0"/>
        <v>0</v>
      </c>
      <c r="Z37" s="189">
        <f t="shared" si="0"/>
        <v>4</v>
      </c>
      <c r="AA37" s="190">
        <f t="shared" si="0"/>
        <v>0</v>
      </c>
      <c r="AB37" s="191">
        <f t="shared" si="0"/>
        <v>3</v>
      </c>
      <c r="AC37" s="189">
        <f t="shared" si="0"/>
        <v>0</v>
      </c>
      <c r="AD37" s="189">
        <f t="shared" si="0"/>
        <v>3</v>
      </c>
      <c r="AE37" s="190">
        <f t="shared" si="0"/>
        <v>0</v>
      </c>
      <c r="AF37" s="191">
        <f t="shared" si="0"/>
        <v>4</v>
      </c>
      <c r="AG37" s="189">
        <f t="shared" si="0"/>
        <v>0</v>
      </c>
      <c r="AH37" s="189">
        <f t="shared" si="0"/>
        <v>4</v>
      </c>
      <c r="AI37" s="190">
        <f t="shared" si="0"/>
        <v>0</v>
      </c>
      <c r="AJ37" s="191">
        <f t="shared" si="0"/>
        <v>7</v>
      </c>
      <c r="AK37" s="189">
        <f t="shared" si="0"/>
        <v>1</v>
      </c>
      <c r="AL37" s="189">
        <f t="shared" si="0"/>
        <v>6</v>
      </c>
      <c r="AM37" s="190">
        <f t="shared" si="0"/>
        <v>1</v>
      </c>
      <c r="AN37" s="191">
        <f t="shared" si="0"/>
        <v>0</v>
      </c>
      <c r="AO37" s="189">
        <f t="shared" si="0"/>
        <v>12</v>
      </c>
      <c r="AP37" s="189">
        <f t="shared" si="0"/>
        <v>0</v>
      </c>
      <c r="AQ37" s="190">
        <f t="shared" si="0"/>
        <v>10</v>
      </c>
      <c r="AR37" s="191">
        <f t="shared" si="0"/>
        <v>0</v>
      </c>
      <c r="AS37" s="189">
        <f t="shared" si="0"/>
        <v>15</v>
      </c>
      <c r="AT37" s="189">
        <f t="shared" si="0"/>
        <v>0</v>
      </c>
      <c r="AU37" s="192">
        <f t="shared" si="0"/>
        <v>13</v>
      </c>
      <c r="AV37" s="295"/>
      <c r="AW37" s="191">
        <f>COUNTIF(AW14:AW35,"&gt;0")</f>
        <v>6</v>
      </c>
      <c r="AX37" s="189">
        <f t="shared" ref="AX37:CN37" si="1">COUNTIF(AX14:AX35,"&gt;0")</f>
        <v>1</v>
      </c>
      <c r="AY37" s="189">
        <f t="shared" si="1"/>
        <v>7</v>
      </c>
      <c r="AZ37" s="190">
        <f t="shared" si="1"/>
        <v>1</v>
      </c>
      <c r="BA37" s="191">
        <f t="shared" si="1"/>
        <v>2</v>
      </c>
      <c r="BB37" s="189">
        <f t="shared" si="1"/>
        <v>0</v>
      </c>
      <c r="BC37" s="189">
        <f t="shared" si="1"/>
        <v>2</v>
      </c>
      <c r="BD37" s="190">
        <f t="shared" si="1"/>
        <v>0</v>
      </c>
      <c r="BE37" s="191">
        <f t="shared" si="1"/>
        <v>3</v>
      </c>
      <c r="BF37" s="189">
        <f t="shared" si="1"/>
        <v>1</v>
      </c>
      <c r="BG37" s="189">
        <f t="shared" si="1"/>
        <v>4</v>
      </c>
      <c r="BH37" s="190">
        <f t="shared" si="1"/>
        <v>0</v>
      </c>
      <c r="BI37" s="191">
        <f t="shared" si="1"/>
        <v>1</v>
      </c>
      <c r="BJ37" s="189">
        <f t="shared" si="1"/>
        <v>6</v>
      </c>
      <c r="BK37" s="189">
        <f t="shared" si="1"/>
        <v>1</v>
      </c>
      <c r="BL37" s="190">
        <f t="shared" si="1"/>
        <v>6</v>
      </c>
      <c r="BM37" s="191">
        <f t="shared" si="1"/>
        <v>0</v>
      </c>
      <c r="BN37" s="189">
        <f t="shared" si="1"/>
        <v>4</v>
      </c>
      <c r="BO37" s="189">
        <f t="shared" si="1"/>
        <v>1</v>
      </c>
      <c r="BP37" s="190">
        <f t="shared" si="1"/>
        <v>2</v>
      </c>
      <c r="BQ37" s="191">
        <f t="shared" si="1"/>
        <v>2</v>
      </c>
      <c r="BR37" s="189">
        <f t="shared" si="1"/>
        <v>1</v>
      </c>
      <c r="BS37" s="189">
        <f t="shared" si="1"/>
        <v>3</v>
      </c>
      <c r="BT37" s="190">
        <f t="shared" si="1"/>
        <v>3</v>
      </c>
      <c r="BU37" s="191">
        <f t="shared" si="1"/>
        <v>1</v>
      </c>
      <c r="BV37" s="189">
        <f t="shared" si="1"/>
        <v>5</v>
      </c>
      <c r="BW37" s="189">
        <f t="shared" si="1"/>
        <v>3</v>
      </c>
      <c r="BX37" s="190">
        <f t="shared" si="1"/>
        <v>2</v>
      </c>
      <c r="BY37" s="191">
        <f t="shared" si="1"/>
        <v>4</v>
      </c>
      <c r="BZ37" s="189">
        <f t="shared" si="1"/>
        <v>1</v>
      </c>
      <c r="CA37" s="189">
        <f t="shared" si="1"/>
        <v>2</v>
      </c>
      <c r="CB37" s="190">
        <f t="shared" si="1"/>
        <v>0</v>
      </c>
      <c r="CC37" s="191">
        <f t="shared" si="1"/>
        <v>1</v>
      </c>
      <c r="CD37" s="189">
        <f t="shared" si="1"/>
        <v>0</v>
      </c>
      <c r="CE37" s="189">
        <f t="shared" si="1"/>
        <v>1</v>
      </c>
      <c r="CF37" s="190">
        <f t="shared" si="1"/>
        <v>1</v>
      </c>
      <c r="CG37" s="191">
        <f t="shared" si="1"/>
        <v>6</v>
      </c>
      <c r="CH37" s="189">
        <f t="shared" si="1"/>
        <v>0</v>
      </c>
      <c r="CI37" s="189">
        <f t="shared" si="1"/>
        <v>5</v>
      </c>
      <c r="CJ37" s="190">
        <f t="shared" si="1"/>
        <v>0</v>
      </c>
      <c r="CK37" s="191">
        <f t="shared" si="1"/>
        <v>3</v>
      </c>
      <c r="CL37" s="189">
        <f t="shared" si="1"/>
        <v>2</v>
      </c>
      <c r="CM37" s="189">
        <f t="shared" si="1"/>
        <v>0</v>
      </c>
      <c r="CN37" s="192">
        <f t="shared" si="1"/>
        <v>0</v>
      </c>
      <c r="CO37" s="155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</row>
    <row r="38" spans="1:135" ht="15" x14ac:dyDescent="0.25">
      <c r="A38" s="352"/>
      <c r="B38" s="186"/>
      <c r="C38" s="194"/>
      <c r="D38" s="195">
        <f>D37/$C$7</f>
        <v>4.7619047619047616E-2</v>
      </c>
      <c r="E38" s="195">
        <f t="shared" ref="E38:BP38" si="2">E37/$C$7</f>
        <v>0.23809523809523808</v>
      </c>
      <c r="F38" s="195">
        <f t="shared" si="2"/>
        <v>4.7619047619047616E-2</v>
      </c>
      <c r="G38" s="195">
        <f t="shared" si="2"/>
        <v>9.5238095238095233E-2</v>
      </c>
      <c r="H38" s="195">
        <f t="shared" si="2"/>
        <v>0</v>
      </c>
      <c r="I38" s="195">
        <f t="shared" si="2"/>
        <v>9.5238095238095233E-2</v>
      </c>
      <c r="J38" s="195">
        <f t="shared" si="2"/>
        <v>4.7619047619047616E-2</v>
      </c>
      <c r="K38" s="195">
        <f t="shared" si="2"/>
        <v>4.7619047619047616E-2</v>
      </c>
      <c r="L38" s="195">
        <f t="shared" si="2"/>
        <v>0</v>
      </c>
      <c r="M38" s="195">
        <f t="shared" si="2"/>
        <v>4.7619047619047616E-2</v>
      </c>
      <c r="N38" s="195">
        <f t="shared" si="2"/>
        <v>0</v>
      </c>
      <c r="O38" s="195">
        <f t="shared" si="2"/>
        <v>4.7619047619047616E-2</v>
      </c>
      <c r="P38" s="195">
        <f t="shared" si="2"/>
        <v>0.19047619047619047</v>
      </c>
      <c r="Q38" s="195">
        <f t="shared" si="2"/>
        <v>0</v>
      </c>
      <c r="R38" s="195">
        <f t="shared" si="2"/>
        <v>0.14285714285714285</v>
      </c>
      <c r="S38" s="195">
        <f t="shared" si="2"/>
        <v>0</v>
      </c>
      <c r="T38" s="195">
        <f t="shared" si="2"/>
        <v>0.14285714285714285</v>
      </c>
      <c r="U38" s="195">
        <f t="shared" si="2"/>
        <v>0.14285714285714285</v>
      </c>
      <c r="V38" s="195">
        <f t="shared" si="2"/>
        <v>0.14285714285714285</v>
      </c>
      <c r="W38" s="195">
        <f t="shared" si="2"/>
        <v>0.23809523809523808</v>
      </c>
      <c r="X38" s="195">
        <f t="shared" si="2"/>
        <v>0.38095238095238093</v>
      </c>
      <c r="Y38" s="195">
        <f t="shared" si="2"/>
        <v>0</v>
      </c>
      <c r="Z38" s="195">
        <f t="shared" si="2"/>
        <v>0.19047619047619047</v>
      </c>
      <c r="AA38" s="195">
        <f t="shared" si="2"/>
        <v>0</v>
      </c>
      <c r="AB38" s="195">
        <f t="shared" si="2"/>
        <v>0.14285714285714285</v>
      </c>
      <c r="AC38" s="195">
        <f t="shared" si="2"/>
        <v>0</v>
      </c>
      <c r="AD38" s="195">
        <f t="shared" si="2"/>
        <v>0.14285714285714285</v>
      </c>
      <c r="AE38" s="195">
        <f t="shared" si="2"/>
        <v>0</v>
      </c>
      <c r="AF38" s="195">
        <f t="shared" si="2"/>
        <v>0.19047619047619047</v>
      </c>
      <c r="AG38" s="195">
        <f t="shared" si="2"/>
        <v>0</v>
      </c>
      <c r="AH38" s="195">
        <f t="shared" si="2"/>
        <v>0.19047619047619047</v>
      </c>
      <c r="AI38" s="195">
        <f t="shared" si="2"/>
        <v>0</v>
      </c>
      <c r="AJ38" s="195">
        <f t="shared" si="2"/>
        <v>0.33333333333333331</v>
      </c>
      <c r="AK38" s="195">
        <f t="shared" si="2"/>
        <v>4.7619047619047616E-2</v>
      </c>
      <c r="AL38" s="195">
        <f t="shared" si="2"/>
        <v>0.2857142857142857</v>
      </c>
      <c r="AM38" s="195">
        <f t="shared" si="2"/>
        <v>4.7619047619047616E-2</v>
      </c>
      <c r="AN38" s="195">
        <f t="shared" si="2"/>
        <v>0</v>
      </c>
      <c r="AO38" s="195">
        <f t="shared" si="2"/>
        <v>0.5714285714285714</v>
      </c>
      <c r="AP38" s="195">
        <f t="shared" si="2"/>
        <v>0</v>
      </c>
      <c r="AQ38" s="195">
        <f t="shared" si="2"/>
        <v>0.47619047619047616</v>
      </c>
      <c r="AR38" s="195">
        <f t="shared" si="2"/>
        <v>0</v>
      </c>
      <c r="AS38" s="195">
        <f t="shared" si="2"/>
        <v>0.7142857142857143</v>
      </c>
      <c r="AT38" s="195">
        <f t="shared" si="2"/>
        <v>0</v>
      </c>
      <c r="AU38" s="195">
        <f t="shared" si="2"/>
        <v>0.61904761904761907</v>
      </c>
      <c r="AV38" s="295"/>
      <c r="AW38" s="196">
        <f t="shared" si="2"/>
        <v>0.2857142857142857</v>
      </c>
      <c r="AX38" s="195">
        <f t="shared" si="2"/>
        <v>4.7619047619047616E-2</v>
      </c>
      <c r="AY38" s="195">
        <f t="shared" si="2"/>
        <v>0.33333333333333331</v>
      </c>
      <c r="AZ38" s="195">
        <f t="shared" si="2"/>
        <v>4.7619047619047616E-2</v>
      </c>
      <c r="BA38" s="195">
        <f t="shared" si="2"/>
        <v>9.5238095238095233E-2</v>
      </c>
      <c r="BB38" s="195">
        <f t="shared" si="2"/>
        <v>0</v>
      </c>
      <c r="BC38" s="195">
        <f t="shared" si="2"/>
        <v>9.5238095238095233E-2</v>
      </c>
      <c r="BD38" s="195">
        <f t="shared" si="2"/>
        <v>0</v>
      </c>
      <c r="BE38" s="195">
        <f t="shared" si="2"/>
        <v>0.14285714285714285</v>
      </c>
      <c r="BF38" s="195">
        <f t="shared" si="2"/>
        <v>4.7619047619047616E-2</v>
      </c>
      <c r="BG38" s="195">
        <f t="shared" si="2"/>
        <v>0.19047619047619047</v>
      </c>
      <c r="BH38" s="195">
        <f t="shared" si="2"/>
        <v>0</v>
      </c>
      <c r="BI38" s="195">
        <f t="shared" si="2"/>
        <v>4.7619047619047616E-2</v>
      </c>
      <c r="BJ38" s="195">
        <f t="shared" si="2"/>
        <v>0.2857142857142857</v>
      </c>
      <c r="BK38" s="195">
        <f t="shared" si="2"/>
        <v>4.7619047619047616E-2</v>
      </c>
      <c r="BL38" s="195">
        <f t="shared" si="2"/>
        <v>0.2857142857142857</v>
      </c>
      <c r="BM38" s="195">
        <f t="shared" si="2"/>
        <v>0</v>
      </c>
      <c r="BN38" s="195">
        <f t="shared" si="2"/>
        <v>0.19047619047619047</v>
      </c>
      <c r="BO38" s="195">
        <f t="shared" si="2"/>
        <v>4.7619047619047616E-2</v>
      </c>
      <c r="BP38" s="195">
        <f t="shared" si="2"/>
        <v>9.5238095238095233E-2</v>
      </c>
      <c r="BQ38" s="195">
        <f t="shared" ref="BQ38:CN38" si="3">BQ37/$C$7</f>
        <v>9.5238095238095233E-2</v>
      </c>
      <c r="BR38" s="195">
        <f t="shared" si="3"/>
        <v>4.7619047619047616E-2</v>
      </c>
      <c r="BS38" s="195">
        <f t="shared" si="3"/>
        <v>0.14285714285714285</v>
      </c>
      <c r="BT38" s="195">
        <f t="shared" si="3"/>
        <v>0.14285714285714285</v>
      </c>
      <c r="BU38" s="195">
        <f t="shared" si="3"/>
        <v>4.7619047619047616E-2</v>
      </c>
      <c r="BV38" s="195">
        <f t="shared" si="3"/>
        <v>0.23809523809523808</v>
      </c>
      <c r="BW38" s="195">
        <f t="shared" si="3"/>
        <v>0.14285714285714285</v>
      </c>
      <c r="BX38" s="195">
        <f t="shared" si="3"/>
        <v>9.5238095238095233E-2</v>
      </c>
      <c r="BY38" s="195">
        <f t="shared" si="3"/>
        <v>0.19047619047619047</v>
      </c>
      <c r="BZ38" s="195">
        <f t="shared" si="3"/>
        <v>4.7619047619047616E-2</v>
      </c>
      <c r="CA38" s="195">
        <f t="shared" si="3"/>
        <v>9.5238095238095233E-2</v>
      </c>
      <c r="CB38" s="195">
        <f t="shared" si="3"/>
        <v>0</v>
      </c>
      <c r="CC38" s="195">
        <f t="shared" si="3"/>
        <v>4.7619047619047616E-2</v>
      </c>
      <c r="CD38" s="195">
        <f t="shared" si="3"/>
        <v>0</v>
      </c>
      <c r="CE38" s="195">
        <f t="shared" si="3"/>
        <v>4.7619047619047616E-2</v>
      </c>
      <c r="CF38" s="195">
        <f t="shared" si="3"/>
        <v>4.7619047619047616E-2</v>
      </c>
      <c r="CG38" s="195">
        <f t="shared" si="3"/>
        <v>0.2857142857142857</v>
      </c>
      <c r="CH38" s="195">
        <f t="shared" si="3"/>
        <v>0</v>
      </c>
      <c r="CI38" s="195">
        <f t="shared" si="3"/>
        <v>0.23809523809523808</v>
      </c>
      <c r="CJ38" s="195">
        <f t="shared" si="3"/>
        <v>0</v>
      </c>
      <c r="CK38" s="195">
        <f t="shared" si="3"/>
        <v>0.14285714285714285</v>
      </c>
      <c r="CL38" s="195">
        <f t="shared" si="3"/>
        <v>9.5238095238095233E-2</v>
      </c>
      <c r="CM38" s="195">
        <f t="shared" si="3"/>
        <v>0</v>
      </c>
      <c r="CN38" s="195">
        <f t="shared" si="3"/>
        <v>0</v>
      </c>
      <c r="CO38" s="155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</row>
    <row r="39" spans="1:135" ht="15" x14ac:dyDescent="0.25">
      <c r="A39" s="352"/>
      <c r="B39" s="197" t="s">
        <v>753</v>
      </c>
      <c r="C39" s="198"/>
      <c r="D39" s="340">
        <f>+D37+F37</f>
        <v>2</v>
      </c>
      <c r="E39" s="277"/>
      <c r="F39" s="277"/>
      <c r="G39" s="341"/>
      <c r="H39" s="340">
        <f t="shared" ref="H39" si="4">+H37+J37</f>
        <v>1</v>
      </c>
      <c r="I39" s="277"/>
      <c r="J39" s="277"/>
      <c r="K39" s="341"/>
      <c r="L39" s="340">
        <f t="shared" ref="L39" si="5">+L37+N37</f>
        <v>0</v>
      </c>
      <c r="M39" s="277"/>
      <c r="N39" s="277"/>
      <c r="O39" s="341"/>
      <c r="P39" s="340">
        <f t="shared" ref="P39" si="6">+P37+R37</f>
        <v>7</v>
      </c>
      <c r="Q39" s="277"/>
      <c r="R39" s="277"/>
      <c r="S39" s="349"/>
      <c r="T39" s="350">
        <f t="shared" ref="T39" si="7">+T37+V37</f>
        <v>6</v>
      </c>
      <c r="U39" s="277"/>
      <c r="V39" s="277"/>
      <c r="W39" s="341"/>
      <c r="X39" s="340">
        <f t="shared" ref="X39" si="8">+X37+Z37</f>
        <v>12</v>
      </c>
      <c r="Y39" s="277"/>
      <c r="Z39" s="277"/>
      <c r="AA39" s="341"/>
      <c r="AB39" s="340">
        <f t="shared" ref="AB39" si="9">+AB37+AD37</f>
        <v>6</v>
      </c>
      <c r="AC39" s="277"/>
      <c r="AD39" s="277"/>
      <c r="AE39" s="341"/>
      <c r="AF39" s="340">
        <f t="shared" ref="AF39" si="10">+AF37+AH37</f>
        <v>8</v>
      </c>
      <c r="AG39" s="277"/>
      <c r="AH39" s="277"/>
      <c r="AI39" s="341"/>
      <c r="AJ39" s="340">
        <f t="shared" ref="AJ39" si="11">+AJ37+AL37</f>
        <v>13</v>
      </c>
      <c r="AK39" s="277"/>
      <c r="AL39" s="277"/>
      <c r="AM39" s="341"/>
      <c r="AN39" s="340">
        <f t="shared" ref="AN39" si="12">+AN37+AP37</f>
        <v>0</v>
      </c>
      <c r="AO39" s="277"/>
      <c r="AP39" s="277"/>
      <c r="AQ39" s="341"/>
      <c r="AR39" s="340">
        <f t="shared" ref="AR39" si="13">+AR37+AT37</f>
        <v>0</v>
      </c>
      <c r="AS39" s="277"/>
      <c r="AT39" s="277"/>
      <c r="AU39" s="277"/>
      <c r="AV39" s="295"/>
      <c r="AW39" s="277">
        <f t="shared" ref="AW39" si="14">+AW37+AY37</f>
        <v>13</v>
      </c>
      <c r="AX39" s="277"/>
      <c r="AY39" s="277"/>
      <c r="AZ39" s="341"/>
      <c r="BA39" s="340">
        <f t="shared" ref="BA39" si="15">+BA37+BC37</f>
        <v>4</v>
      </c>
      <c r="BB39" s="277"/>
      <c r="BC39" s="277"/>
      <c r="BD39" s="341"/>
      <c r="BE39" s="340">
        <f t="shared" ref="BE39" si="16">+BE37+BG37</f>
        <v>7</v>
      </c>
      <c r="BF39" s="277"/>
      <c r="BG39" s="277"/>
      <c r="BH39" s="341"/>
      <c r="BI39" s="340">
        <f t="shared" ref="BI39" si="17">+BI37+BK37</f>
        <v>2</v>
      </c>
      <c r="BJ39" s="277"/>
      <c r="BK39" s="277"/>
      <c r="BL39" s="341"/>
      <c r="BM39" s="340">
        <f t="shared" ref="BM39" si="18">+BM37+BO37</f>
        <v>1</v>
      </c>
      <c r="BN39" s="277"/>
      <c r="BO39" s="277"/>
      <c r="BP39" s="341"/>
      <c r="BQ39" s="340">
        <f t="shared" ref="BQ39" si="19">+BQ37+BS37</f>
        <v>5</v>
      </c>
      <c r="BR39" s="277"/>
      <c r="BS39" s="277"/>
      <c r="BT39" s="341"/>
      <c r="BU39" s="340">
        <f t="shared" ref="BU39" si="20">+BU37+BW37</f>
        <v>4</v>
      </c>
      <c r="BV39" s="277"/>
      <c r="BW39" s="277"/>
      <c r="BX39" s="341"/>
      <c r="BY39" s="340">
        <f t="shared" ref="BY39" si="21">+BY37+CA37</f>
        <v>6</v>
      </c>
      <c r="BZ39" s="277"/>
      <c r="CA39" s="277"/>
      <c r="CB39" s="341"/>
      <c r="CC39" s="340">
        <f t="shared" ref="CC39" si="22">+CC37+CE37</f>
        <v>2</v>
      </c>
      <c r="CD39" s="277"/>
      <c r="CE39" s="277"/>
      <c r="CF39" s="341"/>
      <c r="CG39" s="340">
        <f t="shared" ref="CG39" si="23">+CG37+CI37</f>
        <v>11</v>
      </c>
      <c r="CH39" s="277"/>
      <c r="CI39" s="277"/>
      <c r="CJ39" s="341"/>
      <c r="CK39" s="340">
        <f t="shared" ref="CK39" si="24">+CK37+CM37</f>
        <v>3</v>
      </c>
      <c r="CL39" s="277"/>
      <c r="CM39" s="277"/>
      <c r="CN39" s="277"/>
      <c r="CO39" s="155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</row>
    <row r="40" spans="1:135" ht="15" x14ac:dyDescent="0.25">
      <c r="A40" s="352"/>
      <c r="B40" s="199" t="s">
        <v>753</v>
      </c>
      <c r="C40" s="200"/>
      <c r="D40" s="334">
        <f>+E37+G37</f>
        <v>7</v>
      </c>
      <c r="E40" s="263"/>
      <c r="F40" s="263"/>
      <c r="G40" s="335"/>
      <c r="H40" s="334">
        <f t="shared" ref="H40" si="25">+I37+K37</f>
        <v>3</v>
      </c>
      <c r="I40" s="263"/>
      <c r="J40" s="263"/>
      <c r="K40" s="335"/>
      <c r="L40" s="334">
        <f t="shared" ref="L40" si="26">+M37+O37</f>
        <v>2</v>
      </c>
      <c r="M40" s="263"/>
      <c r="N40" s="263"/>
      <c r="O40" s="335"/>
      <c r="P40" s="334">
        <f t="shared" ref="P40" si="27">+Q37+S37</f>
        <v>0</v>
      </c>
      <c r="Q40" s="263"/>
      <c r="R40" s="263"/>
      <c r="S40" s="347"/>
      <c r="T40" s="348">
        <f t="shared" ref="T40" si="28">+U37+W37</f>
        <v>8</v>
      </c>
      <c r="U40" s="263"/>
      <c r="V40" s="263"/>
      <c r="W40" s="335"/>
      <c r="X40" s="334">
        <f t="shared" ref="X40" si="29">+Y37+AA37</f>
        <v>0</v>
      </c>
      <c r="Y40" s="263"/>
      <c r="Z40" s="263"/>
      <c r="AA40" s="335"/>
      <c r="AB40" s="334">
        <f t="shared" ref="AB40" si="30">+AC37+AE37</f>
        <v>0</v>
      </c>
      <c r="AC40" s="263"/>
      <c r="AD40" s="263"/>
      <c r="AE40" s="335"/>
      <c r="AF40" s="334">
        <f t="shared" ref="AF40" si="31">+AG37+AI37</f>
        <v>0</v>
      </c>
      <c r="AG40" s="263"/>
      <c r="AH40" s="263"/>
      <c r="AI40" s="335"/>
      <c r="AJ40" s="334">
        <f t="shared" ref="AJ40" si="32">+AK37+AM37</f>
        <v>2</v>
      </c>
      <c r="AK40" s="263"/>
      <c r="AL40" s="263"/>
      <c r="AM40" s="335"/>
      <c r="AN40" s="334">
        <f t="shared" ref="AN40" si="33">+AO37+AQ37</f>
        <v>22</v>
      </c>
      <c r="AO40" s="263"/>
      <c r="AP40" s="263"/>
      <c r="AQ40" s="335"/>
      <c r="AR40" s="334">
        <f t="shared" ref="AR40" si="34">+AS37+AU37</f>
        <v>28</v>
      </c>
      <c r="AS40" s="263"/>
      <c r="AT40" s="263"/>
      <c r="AU40" s="263"/>
      <c r="AV40" s="295"/>
      <c r="AW40" s="263">
        <f t="shared" ref="AW40" si="35">+AX37+AZ37</f>
        <v>2</v>
      </c>
      <c r="AX40" s="263"/>
      <c r="AY40" s="263"/>
      <c r="AZ40" s="335"/>
      <c r="BA40" s="334">
        <f t="shared" ref="BA40" si="36">+BB37+BD37</f>
        <v>0</v>
      </c>
      <c r="BB40" s="263"/>
      <c r="BC40" s="263"/>
      <c r="BD40" s="335"/>
      <c r="BE40" s="334">
        <f t="shared" ref="BE40" si="37">+BF37+BH37</f>
        <v>1</v>
      </c>
      <c r="BF40" s="263"/>
      <c r="BG40" s="263"/>
      <c r="BH40" s="335"/>
      <c r="BI40" s="334">
        <f t="shared" ref="BI40" si="38">+BJ37+BL37</f>
        <v>12</v>
      </c>
      <c r="BJ40" s="263"/>
      <c r="BK40" s="263"/>
      <c r="BL40" s="335"/>
      <c r="BM40" s="334">
        <f t="shared" ref="BM40" si="39">+BN37+BP37</f>
        <v>6</v>
      </c>
      <c r="BN40" s="263"/>
      <c r="BO40" s="263"/>
      <c r="BP40" s="335"/>
      <c r="BQ40" s="334">
        <f t="shared" ref="BQ40" si="40">+BR37+BT37</f>
        <v>4</v>
      </c>
      <c r="BR40" s="263"/>
      <c r="BS40" s="263"/>
      <c r="BT40" s="335"/>
      <c r="BU40" s="334">
        <f t="shared" ref="BU40" si="41">+BV37+BX37</f>
        <v>7</v>
      </c>
      <c r="BV40" s="263"/>
      <c r="BW40" s="263"/>
      <c r="BX40" s="335"/>
      <c r="BY40" s="334">
        <f t="shared" ref="BY40" si="42">+BZ37+CB37</f>
        <v>1</v>
      </c>
      <c r="BZ40" s="263"/>
      <c r="CA40" s="263"/>
      <c r="CB40" s="335"/>
      <c r="CC40" s="334">
        <f t="shared" ref="CC40" si="43">+CD37+CF37</f>
        <v>1</v>
      </c>
      <c r="CD40" s="263"/>
      <c r="CE40" s="263"/>
      <c r="CF40" s="335"/>
      <c r="CG40" s="334">
        <f t="shared" ref="CG40" si="44">+CH37+CJ37</f>
        <v>0</v>
      </c>
      <c r="CH40" s="263"/>
      <c r="CI40" s="263"/>
      <c r="CJ40" s="335"/>
      <c r="CK40" s="334">
        <f t="shared" ref="CK40" si="45">+CL37+CN37</f>
        <v>2</v>
      </c>
      <c r="CL40" s="263"/>
      <c r="CM40" s="263"/>
      <c r="CN40" s="263"/>
      <c r="CO40" s="155"/>
    </row>
    <row r="41" spans="1:135" ht="15" x14ac:dyDescent="0.25">
      <c r="A41" s="352"/>
      <c r="B41" s="284"/>
      <c r="C41" s="346"/>
      <c r="D41" s="344"/>
      <c r="E41" s="280"/>
      <c r="F41" s="280"/>
      <c r="G41" s="345"/>
      <c r="H41" s="344"/>
      <c r="I41" s="280"/>
      <c r="J41" s="280"/>
      <c r="K41" s="345"/>
      <c r="L41" s="344"/>
      <c r="M41" s="280"/>
      <c r="N41" s="280"/>
      <c r="O41" s="345"/>
      <c r="P41" s="344"/>
      <c r="Q41" s="280"/>
      <c r="R41" s="280"/>
      <c r="S41" s="345"/>
      <c r="T41" s="344"/>
      <c r="U41" s="280"/>
      <c r="V41" s="280"/>
      <c r="W41" s="345"/>
      <c r="X41" s="344"/>
      <c r="Y41" s="280"/>
      <c r="Z41" s="280"/>
      <c r="AA41" s="345"/>
      <c r="AB41" s="344"/>
      <c r="AC41" s="280"/>
      <c r="AD41" s="280"/>
      <c r="AE41" s="345"/>
      <c r="AF41" s="344"/>
      <c r="AG41" s="280"/>
      <c r="AH41" s="280"/>
      <c r="AI41" s="345"/>
      <c r="AJ41" s="344"/>
      <c r="AK41" s="280"/>
      <c r="AL41" s="280"/>
      <c r="AM41" s="345"/>
      <c r="AN41" s="344"/>
      <c r="AO41" s="280"/>
      <c r="AP41" s="280"/>
      <c r="AQ41" s="345"/>
      <c r="AR41" s="344"/>
      <c r="AS41" s="280"/>
      <c r="AT41" s="280"/>
      <c r="AU41" s="280"/>
      <c r="AV41" s="295"/>
      <c r="AW41" s="280"/>
      <c r="AX41" s="280"/>
      <c r="AY41" s="280"/>
      <c r="AZ41" s="345"/>
      <c r="BA41" s="344"/>
      <c r="BB41" s="280"/>
      <c r="BC41" s="280"/>
      <c r="BD41" s="345"/>
      <c r="BE41" s="344"/>
      <c r="BF41" s="280"/>
      <c r="BG41" s="280"/>
      <c r="BH41" s="345"/>
      <c r="BI41" s="344"/>
      <c r="BJ41" s="280"/>
      <c r="BK41" s="280"/>
      <c r="BL41" s="345"/>
      <c r="BM41" s="344"/>
      <c r="BN41" s="280"/>
      <c r="BO41" s="280"/>
      <c r="BP41" s="345"/>
      <c r="BQ41" s="344"/>
      <c r="BR41" s="280"/>
      <c r="BS41" s="280"/>
      <c r="BT41" s="345"/>
      <c r="BU41" s="344"/>
      <c r="BV41" s="280"/>
      <c r="BW41" s="280"/>
      <c r="BX41" s="345"/>
      <c r="BY41" s="344"/>
      <c r="BZ41" s="280"/>
      <c r="CA41" s="280"/>
      <c r="CB41" s="345"/>
      <c r="CC41" s="344"/>
      <c r="CD41" s="280"/>
      <c r="CE41" s="280"/>
      <c r="CF41" s="345"/>
      <c r="CG41" s="344"/>
      <c r="CH41" s="280"/>
      <c r="CI41" s="280"/>
      <c r="CJ41" s="345"/>
      <c r="CK41" s="344"/>
      <c r="CL41" s="280"/>
      <c r="CM41" s="280"/>
      <c r="CN41" s="281"/>
      <c r="CO41" s="155"/>
    </row>
    <row r="42" spans="1:135" ht="15" hidden="1" customHeight="1" x14ac:dyDescent="0.25">
      <c r="A42" s="352"/>
      <c r="B42" s="193" t="s">
        <v>754</v>
      </c>
      <c r="C42" s="193"/>
      <c r="D42" s="279">
        <f>(COUNTIF(D13:D35,"&gt;0"))+(COUNTIF(F13:F35,"&gt;0"))</f>
        <v>2</v>
      </c>
      <c r="E42" s="280"/>
      <c r="F42" s="280"/>
      <c r="G42" s="281"/>
      <c r="H42" s="279">
        <f t="shared" ref="H42" si="46">(COUNTIF(H13:H35,"&gt;0"))+(COUNTIF(J13:J35,"&gt;0"))</f>
        <v>1</v>
      </c>
      <c r="I42" s="280"/>
      <c r="J42" s="280"/>
      <c r="K42" s="281"/>
      <c r="L42" s="279">
        <f t="shared" ref="L42" si="47">(COUNTIF(L13:L35,"&gt;0"))+(COUNTIF(N13:N35,"&gt;0"))</f>
        <v>1</v>
      </c>
      <c r="M42" s="280"/>
      <c r="N42" s="280"/>
      <c r="O42" s="281"/>
      <c r="P42" s="279">
        <f t="shared" ref="P42" si="48">(COUNTIF(P13:P35,"&gt;0"))+(COUNTIF(R13:R35,"&gt;0"))</f>
        <v>7</v>
      </c>
      <c r="Q42" s="280"/>
      <c r="R42" s="280"/>
      <c r="S42" s="281"/>
      <c r="T42" s="279">
        <f t="shared" ref="T42" si="49">(COUNTIF(T13:T35,"&gt;0"))+(COUNTIF(V13:V35,"&gt;0"))</f>
        <v>6</v>
      </c>
      <c r="U42" s="280"/>
      <c r="V42" s="280"/>
      <c r="W42" s="281"/>
      <c r="X42" s="279">
        <f t="shared" ref="X42" si="50">(COUNTIF(X13:X35,"&gt;0"))+(COUNTIF(Z13:Z35,"&gt;0"))</f>
        <v>13</v>
      </c>
      <c r="Y42" s="280"/>
      <c r="Z42" s="280"/>
      <c r="AA42" s="281"/>
      <c r="AB42" s="279">
        <f t="shared" ref="AB42" si="51">(COUNTIF(AB13:AB35,"&gt;0"))+(COUNTIF(AD13:AD35,"&gt;0"))</f>
        <v>6</v>
      </c>
      <c r="AC42" s="280"/>
      <c r="AD42" s="280"/>
      <c r="AE42" s="281"/>
      <c r="AF42" s="279">
        <f t="shared" ref="AF42" si="52">(COUNTIF(AF13:AF35,"&gt;0"))+(COUNTIF(AH13:AH35,"&gt;0"))</f>
        <v>10</v>
      </c>
      <c r="AG42" s="280"/>
      <c r="AH42" s="280"/>
      <c r="AI42" s="281"/>
      <c r="AJ42" s="279">
        <f t="shared" ref="AJ42" si="53">(COUNTIF(AJ13:AJ35,"&gt;0"))+(COUNTIF(AL13:AL35,"&gt;0"))</f>
        <v>14</v>
      </c>
      <c r="AK42" s="280"/>
      <c r="AL42" s="280"/>
      <c r="AM42" s="281"/>
      <c r="AN42" s="279">
        <f t="shared" ref="AN42" si="54">(COUNTIF(AN13:AN35,"&gt;0"))+(COUNTIF(AP13:AP35,"&gt;0"))</f>
        <v>1</v>
      </c>
      <c r="AO42" s="280"/>
      <c r="AP42" s="280"/>
      <c r="AQ42" s="281"/>
      <c r="AR42" s="279">
        <f t="shared" ref="AR42" si="55">(COUNTIF(AR13:AR35,"&gt;0"))+(COUNTIF(AT13:AT35,"&gt;0"))</f>
        <v>0</v>
      </c>
      <c r="AS42" s="280"/>
      <c r="AT42" s="280"/>
      <c r="AU42" s="280"/>
      <c r="AV42" s="295"/>
      <c r="AW42" s="280">
        <f>(COUNTIF(AW13:AW35,"&gt;0"))+(COUNTIF(AY13:AY35,"&gt;0"))</f>
        <v>13</v>
      </c>
      <c r="AX42" s="280"/>
      <c r="AY42" s="280"/>
      <c r="AZ42" s="281"/>
      <c r="BA42" s="279">
        <f t="shared" ref="BA42" si="56">(COUNTIF(BA13:BA35,"&gt;0"))+(COUNTIF(BC13:BC35,"&gt;0"))</f>
        <v>4</v>
      </c>
      <c r="BB42" s="280"/>
      <c r="BC42" s="280"/>
      <c r="BD42" s="281"/>
      <c r="BE42" s="279">
        <f t="shared" ref="BE42" si="57">(COUNTIF(BE13:BE35,"&gt;0"))+(COUNTIF(BG13:BG35,"&gt;0"))</f>
        <v>7</v>
      </c>
      <c r="BF42" s="280"/>
      <c r="BG42" s="280"/>
      <c r="BH42" s="281"/>
      <c r="BI42" s="279">
        <f t="shared" ref="BI42" si="58">(COUNTIF(BI13:BI35,"&gt;0"))+(COUNTIF(BK13:BK35,"&gt;0"))</f>
        <v>2</v>
      </c>
      <c r="BJ42" s="280"/>
      <c r="BK42" s="280"/>
      <c r="BL42" s="281"/>
      <c r="BM42" s="279">
        <f t="shared" ref="BM42" si="59">(COUNTIF(BM13:BM35,"&gt;0"))+(COUNTIF(BO13:BO35,"&gt;0"))</f>
        <v>1</v>
      </c>
      <c r="BN42" s="280"/>
      <c r="BO42" s="280"/>
      <c r="BP42" s="281"/>
      <c r="BQ42" s="279">
        <f t="shared" ref="BQ42" si="60">(COUNTIF(BQ13:BQ35,"&gt;0"))+(COUNTIF(BS13:BS35,"&gt;0"))</f>
        <v>5</v>
      </c>
      <c r="BR42" s="280"/>
      <c r="BS42" s="280"/>
      <c r="BT42" s="281"/>
      <c r="BU42" s="279">
        <f t="shared" ref="BU42" si="61">(COUNTIF(BU13:BU35,"&gt;0"))+(COUNTIF(BW13:BW35,"&gt;0"))</f>
        <v>4</v>
      </c>
      <c r="BV42" s="280"/>
      <c r="BW42" s="280"/>
      <c r="BX42" s="281"/>
      <c r="BY42" s="279">
        <f t="shared" ref="BY42" si="62">(COUNTIF(BY13:BY35,"&gt;0"))+(COUNTIF(CA13:CA35,"&gt;0"))</f>
        <v>6</v>
      </c>
      <c r="BZ42" s="280"/>
      <c r="CA42" s="280"/>
      <c r="CB42" s="281"/>
      <c r="CC42" s="279">
        <f t="shared" ref="CC42" si="63">(COUNTIF(CC13:CC35,"&gt;0"))+(COUNTIF(CE13:CE35,"&gt;0"))</f>
        <v>2</v>
      </c>
      <c r="CD42" s="280"/>
      <c r="CE42" s="280"/>
      <c r="CF42" s="281"/>
      <c r="CG42" s="279">
        <f t="shared" ref="CG42" si="64">(COUNTIF(CG13:CG35,"&gt;0"))+(COUNTIF(CI13:CI35,"&gt;0"))</f>
        <v>11</v>
      </c>
      <c r="CH42" s="280"/>
      <c r="CI42" s="280"/>
      <c r="CJ42" s="281"/>
      <c r="CK42" s="279">
        <f t="shared" ref="CK42" si="65">(COUNTIF(CK13:CK35,"&gt;0"))+(COUNTIF(CM13:CM35,"&gt;0"))</f>
        <v>3</v>
      </c>
      <c r="CL42" s="280"/>
      <c r="CM42" s="280"/>
      <c r="CN42" s="280"/>
      <c r="CO42" s="155"/>
    </row>
    <row r="43" spans="1:135" ht="15" hidden="1" customHeight="1" x14ac:dyDescent="0.25">
      <c r="A43" s="352"/>
      <c r="B43" s="193" t="s">
        <v>842</v>
      </c>
      <c r="C43" s="193"/>
      <c r="D43" s="279">
        <f>(COUNTIF(E13:E35,"&gt;0"))+(COUNTIF(G13:G35,"&gt;0"))</f>
        <v>7</v>
      </c>
      <c r="E43" s="280"/>
      <c r="F43" s="280"/>
      <c r="G43" s="281"/>
      <c r="H43" s="279">
        <f t="shared" ref="H43" si="66">(COUNTIF(I13:I35,"&gt;0"))+(COUNTIF(K13:K35,"&gt;0"))</f>
        <v>4</v>
      </c>
      <c r="I43" s="280"/>
      <c r="J43" s="280"/>
      <c r="K43" s="281"/>
      <c r="L43" s="279">
        <f t="shared" ref="L43" si="67">(COUNTIF(M13:M35,"&gt;0"))+(COUNTIF(O13:O35,"&gt;0"))</f>
        <v>2</v>
      </c>
      <c r="M43" s="280"/>
      <c r="N43" s="280"/>
      <c r="O43" s="281"/>
      <c r="P43" s="279">
        <f t="shared" ref="P43" si="68">(COUNTIF(Q13:Q35,"&gt;0"))+(COUNTIF(S13:S35,"&gt;0"))</f>
        <v>0</v>
      </c>
      <c r="Q43" s="280"/>
      <c r="R43" s="280"/>
      <c r="S43" s="281"/>
      <c r="T43" s="279">
        <f t="shared" ref="T43" si="69">(COUNTIF(U13:U35,"&gt;0"))+(COUNTIF(W13:W35,"&gt;0"))</f>
        <v>8</v>
      </c>
      <c r="U43" s="280"/>
      <c r="V43" s="280"/>
      <c r="W43" s="281"/>
      <c r="X43" s="279">
        <f t="shared" ref="X43" si="70">(COUNTIF(Y13:Y35,"&gt;0"))+(COUNTIF(AA13:AA35,"&gt;0"))</f>
        <v>0</v>
      </c>
      <c r="Y43" s="280"/>
      <c r="Z43" s="280"/>
      <c r="AA43" s="281"/>
      <c r="AB43" s="279">
        <f t="shared" ref="AB43" si="71">(COUNTIF(AC13:AC35,"&gt;0"))+(COUNTIF(AE13:AE35,"&gt;0"))</f>
        <v>0</v>
      </c>
      <c r="AC43" s="280"/>
      <c r="AD43" s="280"/>
      <c r="AE43" s="281"/>
      <c r="AF43" s="279">
        <f t="shared" ref="AF43" si="72">(COUNTIF(AG13:AG35,"&gt;0"))+(COUNTIF(AI13:AI35,"&gt;0"))</f>
        <v>0</v>
      </c>
      <c r="AG43" s="280"/>
      <c r="AH43" s="280"/>
      <c r="AI43" s="281"/>
      <c r="AJ43" s="279">
        <f t="shared" ref="AJ43" si="73">(COUNTIF(AK13:AK35,"&gt;0"))+(COUNTIF(AM13:AM35,"&gt;0"))</f>
        <v>2</v>
      </c>
      <c r="AK43" s="280"/>
      <c r="AL43" s="280"/>
      <c r="AM43" s="281"/>
      <c r="AN43" s="279">
        <f t="shared" ref="AN43" si="74">(COUNTIF(AO13:AO35,"&gt;0"))+(COUNTIF(AQ13:AQ35,"&gt;0"))</f>
        <v>22</v>
      </c>
      <c r="AO43" s="280"/>
      <c r="AP43" s="280"/>
      <c r="AQ43" s="281"/>
      <c r="AR43" s="279">
        <f t="shared" ref="AR43" si="75">(COUNTIF(AS13:AS35,"&gt;0"))+(COUNTIF(AU13:AU35,"&gt;0"))</f>
        <v>29</v>
      </c>
      <c r="AS43" s="280"/>
      <c r="AT43" s="280"/>
      <c r="AU43" s="280"/>
      <c r="AV43" s="295"/>
      <c r="AW43" s="280">
        <f>(COUNTIF(AX13:AX35,"&gt;0"))+(COUNTIF(AZ13:AZ35,"&gt;0"))</f>
        <v>2</v>
      </c>
      <c r="AX43" s="280"/>
      <c r="AY43" s="280"/>
      <c r="AZ43" s="281"/>
      <c r="BA43" s="279">
        <f t="shared" ref="BA43" si="76">(COUNTIF(BB13:BB35,"&gt;0"))+(COUNTIF(BD13:BD35,"&gt;0"))</f>
        <v>0</v>
      </c>
      <c r="BB43" s="280"/>
      <c r="BC43" s="280"/>
      <c r="BD43" s="281"/>
      <c r="BE43" s="279">
        <f t="shared" ref="BE43" si="77">(COUNTIF(BF13:BF35,"&gt;0"))+(COUNTIF(BH13:BH35,"&gt;0"))</f>
        <v>2</v>
      </c>
      <c r="BF43" s="280"/>
      <c r="BG43" s="280"/>
      <c r="BH43" s="281"/>
      <c r="BI43" s="279">
        <f t="shared" ref="BI43" si="78">(COUNTIF(BJ13:BJ35,"&gt;0"))+(COUNTIF(BL13:BL35,"&gt;0"))</f>
        <v>12</v>
      </c>
      <c r="BJ43" s="280"/>
      <c r="BK43" s="280"/>
      <c r="BL43" s="281"/>
      <c r="BM43" s="279">
        <f t="shared" ref="BM43" si="79">(COUNTIF(BN13:BN35,"&gt;0"))+(COUNTIF(BP13:BP35,"&gt;0"))</f>
        <v>7</v>
      </c>
      <c r="BN43" s="280"/>
      <c r="BO43" s="280"/>
      <c r="BP43" s="281"/>
      <c r="BQ43" s="279">
        <f t="shared" ref="BQ43" si="80">(COUNTIF(BR13:BR35,"&gt;0"))+(COUNTIF(BT13:BT35,"&gt;0"))</f>
        <v>5</v>
      </c>
      <c r="BR43" s="280"/>
      <c r="BS43" s="280"/>
      <c r="BT43" s="281"/>
      <c r="BU43" s="279">
        <f t="shared" ref="BU43" si="81">(COUNTIF(BV13:BV35,"&gt;0"))+(COUNTIF(BX13:BX35,"&gt;0"))</f>
        <v>7</v>
      </c>
      <c r="BV43" s="280"/>
      <c r="BW43" s="280"/>
      <c r="BX43" s="281"/>
      <c r="BY43" s="279">
        <f t="shared" ref="BY43" si="82">(COUNTIF(BZ13:BZ35,"&gt;0"))+(COUNTIF(CB13:CB35,"&gt;0"))</f>
        <v>1</v>
      </c>
      <c r="BZ43" s="280"/>
      <c r="CA43" s="280"/>
      <c r="CB43" s="281"/>
      <c r="CC43" s="279">
        <f t="shared" ref="CC43" si="83">(COUNTIF(CD13:CD35,"&gt;0"))+(COUNTIF(CF13:CF35,"&gt;0"))</f>
        <v>2</v>
      </c>
      <c r="CD43" s="280"/>
      <c r="CE43" s="280"/>
      <c r="CF43" s="281"/>
      <c r="CG43" s="279">
        <f t="shared" ref="CG43" si="84">(COUNTIF(CH13:CH35,"&gt;0"))+(COUNTIF(CJ13:CJ35,"&gt;0"))</f>
        <v>0</v>
      </c>
      <c r="CH43" s="280"/>
      <c r="CI43" s="280"/>
      <c r="CJ43" s="281"/>
      <c r="CK43" s="279">
        <f t="shared" ref="CK43" si="85">(COUNTIF(CL13:CL35,"&gt;0"))+(COUNTIF(CN13:CN35,"&gt;0"))</f>
        <v>2</v>
      </c>
      <c r="CL43" s="280"/>
      <c r="CM43" s="280"/>
      <c r="CN43" s="280"/>
      <c r="CO43" s="201"/>
    </row>
    <row r="44" spans="1:135" x14ac:dyDescent="0.2">
      <c r="A44" s="352"/>
      <c r="B44" s="272" t="s">
        <v>863</v>
      </c>
      <c r="C44" s="342"/>
      <c r="D44" s="340">
        <v>1</v>
      </c>
      <c r="E44" s="277"/>
      <c r="F44" s="277"/>
      <c r="G44" s="341"/>
      <c r="H44" s="340">
        <v>1</v>
      </c>
      <c r="I44" s="277"/>
      <c r="J44" s="277"/>
      <c r="K44" s="341"/>
      <c r="L44" s="340">
        <v>1</v>
      </c>
      <c r="M44" s="277"/>
      <c r="N44" s="277"/>
      <c r="O44" s="341"/>
      <c r="P44" s="340">
        <v>5</v>
      </c>
      <c r="Q44" s="277"/>
      <c r="R44" s="277"/>
      <c r="S44" s="341"/>
      <c r="T44" s="340">
        <v>4</v>
      </c>
      <c r="U44" s="277"/>
      <c r="V44" s="277"/>
      <c r="W44" s="341"/>
      <c r="X44" s="340">
        <v>10</v>
      </c>
      <c r="Y44" s="277"/>
      <c r="Z44" s="277"/>
      <c r="AA44" s="341"/>
      <c r="AB44" s="340">
        <v>5</v>
      </c>
      <c r="AC44" s="277"/>
      <c r="AD44" s="277"/>
      <c r="AE44" s="341"/>
      <c r="AF44" s="340">
        <v>5</v>
      </c>
      <c r="AG44" s="277"/>
      <c r="AH44" s="277"/>
      <c r="AI44" s="341"/>
      <c r="AJ44" s="340">
        <v>9</v>
      </c>
      <c r="AK44" s="277"/>
      <c r="AL44" s="277"/>
      <c r="AM44" s="341"/>
      <c r="AN44" s="340">
        <v>1</v>
      </c>
      <c r="AO44" s="277"/>
      <c r="AP44" s="277"/>
      <c r="AQ44" s="341"/>
      <c r="AR44" s="340">
        <v>0</v>
      </c>
      <c r="AS44" s="277"/>
      <c r="AT44" s="277"/>
      <c r="AU44" s="277"/>
      <c r="AV44" s="295"/>
      <c r="AW44" s="277">
        <v>8</v>
      </c>
      <c r="AX44" s="277"/>
      <c r="AY44" s="277"/>
      <c r="AZ44" s="341"/>
      <c r="BA44" s="340">
        <v>2</v>
      </c>
      <c r="BB44" s="277"/>
      <c r="BC44" s="277"/>
      <c r="BD44" s="341"/>
      <c r="BE44" s="340">
        <v>4</v>
      </c>
      <c r="BF44" s="277"/>
      <c r="BG44" s="277"/>
      <c r="BH44" s="341"/>
      <c r="BI44" s="340">
        <v>1</v>
      </c>
      <c r="BJ44" s="277"/>
      <c r="BK44" s="277"/>
      <c r="BL44" s="341"/>
      <c r="BM44" s="340">
        <v>1</v>
      </c>
      <c r="BN44" s="277"/>
      <c r="BO44" s="277"/>
      <c r="BP44" s="341"/>
      <c r="BQ44" s="340">
        <v>3</v>
      </c>
      <c r="BR44" s="277"/>
      <c r="BS44" s="277"/>
      <c r="BT44" s="341"/>
      <c r="BU44" s="340">
        <v>3</v>
      </c>
      <c r="BV44" s="277"/>
      <c r="BW44" s="277"/>
      <c r="BX44" s="341"/>
      <c r="BY44" s="340">
        <v>5</v>
      </c>
      <c r="BZ44" s="277"/>
      <c r="CA44" s="277"/>
      <c r="CB44" s="341"/>
      <c r="CC44" s="340">
        <v>1</v>
      </c>
      <c r="CD44" s="277"/>
      <c r="CE44" s="277"/>
      <c r="CF44" s="341"/>
      <c r="CG44" s="340">
        <v>6</v>
      </c>
      <c r="CH44" s="277"/>
      <c r="CI44" s="277"/>
      <c r="CJ44" s="341"/>
      <c r="CK44" s="340">
        <v>3</v>
      </c>
      <c r="CL44" s="277"/>
      <c r="CM44" s="277"/>
      <c r="CN44" s="277"/>
      <c r="CO44" s="155"/>
    </row>
    <row r="45" spans="1:135" x14ac:dyDescent="0.2">
      <c r="A45" s="352"/>
      <c r="B45" s="274"/>
      <c r="C45" s="343"/>
      <c r="D45" s="336">
        <f>D44/C7</f>
        <v>4.7619047619047616E-2</v>
      </c>
      <c r="E45" s="266"/>
      <c r="F45" s="266"/>
      <c r="G45" s="337"/>
      <c r="H45" s="336">
        <f t="shared" ref="H45" si="86">H44/$C$7</f>
        <v>4.7619047619047616E-2</v>
      </c>
      <c r="I45" s="266"/>
      <c r="J45" s="266"/>
      <c r="K45" s="337"/>
      <c r="L45" s="336">
        <f t="shared" ref="L45" si="87">L44/$C$7</f>
        <v>4.7619047619047616E-2</v>
      </c>
      <c r="M45" s="266"/>
      <c r="N45" s="266"/>
      <c r="O45" s="337"/>
      <c r="P45" s="336">
        <f t="shared" ref="P45" si="88">P44/$C$7</f>
        <v>0.23809523809523808</v>
      </c>
      <c r="Q45" s="266"/>
      <c r="R45" s="266"/>
      <c r="S45" s="337"/>
      <c r="T45" s="336">
        <f t="shared" ref="T45" si="89">T44/$C$7</f>
        <v>0.19047619047619047</v>
      </c>
      <c r="U45" s="266"/>
      <c r="V45" s="266"/>
      <c r="W45" s="337"/>
      <c r="X45" s="336">
        <f t="shared" ref="X45" si="90">X44/$C$7</f>
        <v>0.47619047619047616</v>
      </c>
      <c r="Y45" s="266"/>
      <c r="Z45" s="266"/>
      <c r="AA45" s="337"/>
      <c r="AB45" s="336">
        <f t="shared" ref="AB45" si="91">AB44/$C$7</f>
        <v>0.23809523809523808</v>
      </c>
      <c r="AC45" s="266"/>
      <c r="AD45" s="266"/>
      <c r="AE45" s="337"/>
      <c r="AF45" s="336">
        <f t="shared" ref="AF45" si="92">AF44/$C$7</f>
        <v>0.23809523809523808</v>
      </c>
      <c r="AG45" s="266"/>
      <c r="AH45" s="266"/>
      <c r="AI45" s="337"/>
      <c r="AJ45" s="336">
        <f t="shared" ref="AJ45" si="93">AJ44/$C$7</f>
        <v>0.42857142857142855</v>
      </c>
      <c r="AK45" s="266"/>
      <c r="AL45" s="266"/>
      <c r="AM45" s="337"/>
      <c r="AN45" s="336">
        <f t="shared" ref="AN45" si="94">AN44/$C$7</f>
        <v>4.7619047619047616E-2</v>
      </c>
      <c r="AO45" s="266"/>
      <c r="AP45" s="266"/>
      <c r="AQ45" s="337"/>
      <c r="AR45" s="336">
        <f t="shared" ref="AR45" si="95">AR44/$C$7</f>
        <v>0</v>
      </c>
      <c r="AS45" s="266"/>
      <c r="AT45" s="266"/>
      <c r="AU45" s="266"/>
      <c r="AV45" s="295"/>
      <c r="AW45" s="266">
        <f t="shared" ref="AW45" si="96">AW44/$C$7</f>
        <v>0.38095238095238093</v>
      </c>
      <c r="AX45" s="266"/>
      <c r="AY45" s="266"/>
      <c r="AZ45" s="337"/>
      <c r="BA45" s="336">
        <f t="shared" ref="BA45" si="97">BA44/$C$7</f>
        <v>9.5238095238095233E-2</v>
      </c>
      <c r="BB45" s="266"/>
      <c r="BC45" s="266"/>
      <c r="BD45" s="337"/>
      <c r="BE45" s="336">
        <f t="shared" ref="BE45" si="98">BE44/$C$7</f>
        <v>0.19047619047619047</v>
      </c>
      <c r="BF45" s="266"/>
      <c r="BG45" s="266"/>
      <c r="BH45" s="337"/>
      <c r="BI45" s="336">
        <f t="shared" ref="BI45" si="99">BI44/$C$7</f>
        <v>4.7619047619047616E-2</v>
      </c>
      <c r="BJ45" s="266"/>
      <c r="BK45" s="266"/>
      <c r="BL45" s="337"/>
      <c r="BM45" s="336">
        <f t="shared" ref="BM45" si="100">BM44/$C$7</f>
        <v>4.7619047619047616E-2</v>
      </c>
      <c r="BN45" s="266"/>
      <c r="BO45" s="266"/>
      <c r="BP45" s="337"/>
      <c r="BQ45" s="336">
        <f t="shared" ref="BQ45" si="101">BQ44/$C$7</f>
        <v>0.14285714285714285</v>
      </c>
      <c r="BR45" s="266"/>
      <c r="BS45" s="266"/>
      <c r="BT45" s="337"/>
      <c r="BU45" s="336">
        <f t="shared" ref="BU45" si="102">BU44/$C$7</f>
        <v>0.14285714285714285</v>
      </c>
      <c r="BV45" s="266"/>
      <c r="BW45" s="266"/>
      <c r="BX45" s="337"/>
      <c r="BY45" s="336">
        <f t="shared" ref="BY45" si="103">BY44/$C$7</f>
        <v>0.23809523809523808</v>
      </c>
      <c r="BZ45" s="266"/>
      <c r="CA45" s="266"/>
      <c r="CB45" s="337"/>
      <c r="CC45" s="336">
        <f t="shared" ref="CC45" si="104">CC44/$C$7</f>
        <v>4.7619047619047616E-2</v>
      </c>
      <c r="CD45" s="266"/>
      <c r="CE45" s="266"/>
      <c r="CF45" s="337"/>
      <c r="CG45" s="336">
        <f t="shared" ref="CG45" si="105">CG44/$C$7</f>
        <v>0.2857142857142857</v>
      </c>
      <c r="CH45" s="266"/>
      <c r="CI45" s="266"/>
      <c r="CJ45" s="337"/>
      <c r="CK45" s="336">
        <f t="shared" ref="CK45" si="106">CK44/$C$7</f>
        <v>0.14285714285714285</v>
      </c>
      <c r="CL45" s="266"/>
      <c r="CM45" s="266"/>
      <c r="CN45" s="266"/>
      <c r="CO45" s="155"/>
    </row>
    <row r="46" spans="1:135" x14ac:dyDescent="0.2">
      <c r="A46" s="352"/>
      <c r="B46" s="268" t="s">
        <v>864</v>
      </c>
      <c r="C46" s="338"/>
      <c r="D46" s="334">
        <v>5</v>
      </c>
      <c r="E46" s="263"/>
      <c r="F46" s="263"/>
      <c r="G46" s="335"/>
      <c r="H46" s="334">
        <v>4</v>
      </c>
      <c r="I46" s="263"/>
      <c r="J46" s="263"/>
      <c r="K46" s="335"/>
      <c r="L46" s="334">
        <v>1</v>
      </c>
      <c r="M46" s="263"/>
      <c r="N46" s="263"/>
      <c r="O46" s="335"/>
      <c r="P46" s="334">
        <v>0</v>
      </c>
      <c r="Q46" s="263"/>
      <c r="R46" s="263"/>
      <c r="S46" s="335"/>
      <c r="T46" s="334">
        <v>7</v>
      </c>
      <c r="U46" s="263"/>
      <c r="V46" s="263"/>
      <c r="W46" s="335"/>
      <c r="X46" s="334">
        <v>0</v>
      </c>
      <c r="Y46" s="263"/>
      <c r="Z46" s="263"/>
      <c r="AA46" s="335"/>
      <c r="AB46" s="334">
        <v>0</v>
      </c>
      <c r="AC46" s="263"/>
      <c r="AD46" s="263"/>
      <c r="AE46" s="335"/>
      <c r="AF46" s="334">
        <v>0</v>
      </c>
      <c r="AG46" s="263"/>
      <c r="AH46" s="263"/>
      <c r="AI46" s="335"/>
      <c r="AJ46" s="334">
        <v>1</v>
      </c>
      <c r="AK46" s="263"/>
      <c r="AL46" s="263"/>
      <c r="AM46" s="335"/>
      <c r="AN46" s="334">
        <v>14</v>
      </c>
      <c r="AO46" s="263"/>
      <c r="AP46" s="263"/>
      <c r="AQ46" s="335"/>
      <c r="AR46" s="334">
        <v>16</v>
      </c>
      <c r="AS46" s="263"/>
      <c r="AT46" s="263"/>
      <c r="AU46" s="263"/>
      <c r="AV46" s="295"/>
      <c r="AW46" s="263">
        <v>2</v>
      </c>
      <c r="AX46" s="263"/>
      <c r="AY46" s="263"/>
      <c r="AZ46" s="335"/>
      <c r="BA46" s="334">
        <v>0</v>
      </c>
      <c r="BB46" s="263"/>
      <c r="BC46" s="263"/>
      <c r="BD46" s="335"/>
      <c r="BE46" s="334">
        <v>2</v>
      </c>
      <c r="BF46" s="263"/>
      <c r="BG46" s="263"/>
      <c r="BH46" s="335"/>
      <c r="BI46" s="334">
        <v>8</v>
      </c>
      <c r="BJ46" s="263"/>
      <c r="BK46" s="263"/>
      <c r="BL46" s="335"/>
      <c r="BM46" s="334">
        <v>8</v>
      </c>
      <c r="BN46" s="263"/>
      <c r="BO46" s="263"/>
      <c r="BP46" s="335"/>
      <c r="BQ46" s="334">
        <v>4</v>
      </c>
      <c r="BR46" s="263"/>
      <c r="BS46" s="263"/>
      <c r="BT46" s="335"/>
      <c r="BU46" s="334">
        <v>5</v>
      </c>
      <c r="BV46" s="263"/>
      <c r="BW46" s="263"/>
      <c r="BX46" s="335"/>
      <c r="BY46" s="334">
        <v>1</v>
      </c>
      <c r="BZ46" s="263"/>
      <c r="CA46" s="263"/>
      <c r="CB46" s="335"/>
      <c r="CC46" s="334">
        <v>2</v>
      </c>
      <c r="CD46" s="263"/>
      <c r="CE46" s="263"/>
      <c r="CF46" s="335"/>
      <c r="CG46" s="334">
        <v>0</v>
      </c>
      <c r="CH46" s="263"/>
      <c r="CI46" s="263"/>
      <c r="CJ46" s="335"/>
      <c r="CK46" s="334">
        <v>2</v>
      </c>
      <c r="CL46" s="263"/>
      <c r="CM46" s="263"/>
      <c r="CN46" s="263"/>
      <c r="CO46" s="155"/>
    </row>
    <row r="47" spans="1:135" x14ac:dyDescent="0.2">
      <c r="A47" s="353"/>
      <c r="B47" s="270"/>
      <c r="C47" s="339"/>
      <c r="D47" s="332">
        <f>D46/$C$7</f>
        <v>0.23809523809523808</v>
      </c>
      <c r="E47" s="260"/>
      <c r="F47" s="260"/>
      <c r="G47" s="333"/>
      <c r="H47" s="332">
        <f t="shared" ref="H47" si="107">H46/$C$7</f>
        <v>0.19047619047619047</v>
      </c>
      <c r="I47" s="260"/>
      <c r="J47" s="260"/>
      <c r="K47" s="333"/>
      <c r="L47" s="332">
        <f t="shared" ref="L47" si="108">L46/$C$7</f>
        <v>4.7619047619047616E-2</v>
      </c>
      <c r="M47" s="260"/>
      <c r="N47" s="260"/>
      <c r="O47" s="333"/>
      <c r="P47" s="332">
        <f t="shared" ref="P47" si="109">P46/$C$7</f>
        <v>0</v>
      </c>
      <c r="Q47" s="260"/>
      <c r="R47" s="260"/>
      <c r="S47" s="333"/>
      <c r="T47" s="332">
        <f t="shared" ref="T47" si="110">T46/$C$7</f>
        <v>0.33333333333333331</v>
      </c>
      <c r="U47" s="260"/>
      <c r="V47" s="260"/>
      <c r="W47" s="333"/>
      <c r="X47" s="332">
        <f t="shared" ref="X47" si="111">X46/$C$7</f>
        <v>0</v>
      </c>
      <c r="Y47" s="260"/>
      <c r="Z47" s="260"/>
      <c r="AA47" s="333"/>
      <c r="AB47" s="332">
        <f t="shared" ref="AB47" si="112">AB46/$C$7</f>
        <v>0</v>
      </c>
      <c r="AC47" s="260"/>
      <c r="AD47" s="260"/>
      <c r="AE47" s="333"/>
      <c r="AF47" s="332">
        <f t="shared" ref="AF47" si="113">AF46/$C$7</f>
        <v>0</v>
      </c>
      <c r="AG47" s="260"/>
      <c r="AH47" s="260"/>
      <c r="AI47" s="333"/>
      <c r="AJ47" s="332">
        <f t="shared" ref="AJ47" si="114">AJ46/$C$7</f>
        <v>4.7619047619047616E-2</v>
      </c>
      <c r="AK47" s="260"/>
      <c r="AL47" s="260"/>
      <c r="AM47" s="333"/>
      <c r="AN47" s="332">
        <f t="shared" ref="AN47" si="115">AN46/$C$7</f>
        <v>0.66666666666666663</v>
      </c>
      <c r="AO47" s="260"/>
      <c r="AP47" s="260"/>
      <c r="AQ47" s="333"/>
      <c r="AR47" s="332">
        <f t="shared" ref="AR47" si="116">AR46/$C$7</f>
        <v>0.76190476190476186</v>
      </c>
      <c r="AS47" s="260"/>
      <c r="AT47" s="260"/>
      <c r="AU47" s="260"/>
      <c r="AV47" s="297"/>
      <c r="AW47" s="260">
        <f t="shared" ref="AW47" si="117">AW46/$C$7</f>
        <v>9.5238095238095233E-2</v>
      </c>
      <c r="AX47" s="260"/>
      <c r="AY47" s="260"/>
      <c r="AZ47" s="333"/>
      <c r="BA47" s="332">
        <f t="shared" ref="BA47" si="118">BA46/$C$7</f>
        <v>0</v>
      </c>
      <c r="BB47" s="260"/>
      <c r="BC47" s="260"/>
      <c r="BD47" s="333"/>
      <c r="BE47" s="332">
        <f t="shared" ref="BE47" si="119">BE46/$C$7</f>
        <v>9.5238095238095233E-2</v>
      </c>
      <c r="BF47" s="260"/>
      <c r="BG47" s="260"/>
      <c r="BH47" s="333"/>
      <c r="BI47" s="332">
        <f t="shared" ref="BI47" si="120">BI46/$C$7</f>
        <v>0.38095238095238093</v>
      </c>
      <c r="BJ47" s="260"/>
      <c r="BK47" s="260"/>
      <c r="BL47" s="333"/>
      <c r="BM47" s="332">
        <f t="shared" ref="BM47" si="121">BM46/$C$7</f>
        <v>0.38095238095238093</v>
      </c>
      <c r="BN47" s="260"/>
      <c r="BO47" s="260"/>
      <c r="BP47" s="333"/>
      <c r="BQ47" s="332">
        <f t="shared" ref="BQ47" si="122">BQ46/$C$7</f>
        <v>0.19047619047619047</v>
      </c>
      <c r="BR47" s="260"/>
      <c r="BS47" s="260"/>
      <c r="BT47" s="333"/>
      <c r="BU47" s="332">
        <f t="shared" ref="BU47" si="123">BU46/$C$7</f>
        <v>0.23809523809523808</v>
      </c>
      <c r="BV47" s="260"/>
      <c r="BW47" s="260"/>
      <c r="BX47" s="333"/>
      <c r="BY47" s="332">
        <f t="shared" ref="BY47" si="124">BY46/$C$7</f>
        <v>4.7619047619047616E-2</v>
      </c>
      <c r="BZ47" s="260"/>
      <c r="CA47" s="260"/>
      <c r="CB47" s="333"/>
      <c r="CC47" s="332">
        <f t="shared" ref="CC47" si="125">CC46/$C$7</f>
        <v>9.5238095238095233E-2</v>
      </c>
      <c r="CD47" s="260"/>
      <c r="CE47" s="260"/>
      <c r="CF47" s="333"/>
      <c r="CG47" s="332">
        <f t="shared" ref="CG47" si="126">CG46/$C$7</f>
        <v>0</v>
      </c>
      <c r="CH47" s="260"/>
      <c r="CI47" s="260"/>
      <c r="CJ47" s="333"/>
      <c r="CK47" s="332">
        <f t="shared" ref="CK47" si="127">CK46/$C$7</f>
        <v>9.5238095238095233E-2</v>
      </c>
      <c r="CL47" s="260"/>
      <c r="CM47" s="260"/>
      <c r="CN47" s="260"/>
      <c r="CO47" s="155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</row>
    <row r="48" spans="1:135" ht="15" hidden="1" x14ac:dyDescent="0.25">
      <c r="B48" s="202"/>
      <c r="C48" s="202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203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204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</row>
    <row r="49" spans="1:135" ht="15" hidden="1" x14ac:dyDescent="0.25">
      <c r="A49" s="311" t="s">
        <v>752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1"/>
      <c r="AJ49" s="311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1"/>
      <c r="BA49" s="311"/>
      <c r="BB49" s="311"/>
      <c r="BC49" s="311"/>
      <c r="BD49" s="311"/>
      <c r="BE49" s="311"/>
      <c r="BF49" s="311"/>
      <c r="BG49" s="311"/>
      <c r="BH49" s="311"/>
      <c r="BI49" s="311"/>
      <c r="BJ49" s="311"/>
      <c r="BK49" s="311"/>
      <c r="BL49" s="311"/>
      <c r="BM49" s="311"/>
      <c r="BN49" s="311"/>
      <c r="BO49" s="311"/>
      <c r="BP49" s="311"/>
      <c r="BQ49" s="311"/>
      <c r="BR49" s="311"/>
      <c r="BS49" s="311"/>
      <c r="BT49" s="311"/>
      <c r="BU49" s="311"/>
      <c r="BV49" s="311"/>
      <c r="BW49" s="311"/>
      <c r="BX49" s="311"/>
      <c r="BY49" s="311"/>
      <c r="BZ49" s="311"/>
      <c r="CA49" s="311"/>
      <c r="CB49" s="311"/>
      <c r="CC49" s="311"/>
      <c r="CD49" s="311"/>
      <c r="CE49" s="311"/>
      <c r="CF49" s="311"/>
      <c r="CG49" s="311"/>
      <c r="CH49" s="311"/>
      <c r="CI49" s="311"/>
      <c r="CJ49" s="311"/>
      <c r="CK49" s="311"/>
      <c r="CL49" s="311"/>
      <c r="CM49" s="311"/>
      <c r="CN49" s="311"/>
      <c r="CO49" s="311"/>
    </row>
    <row r="50" spans="1:135" ht="15" hidden="1" x14ac:dyDescent="0.25">
      <c r="A50" s="311" t="s">
        <v>756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1"/>
      <c r="BL50" s="311"/>
      <c r="BM50" s="311"/>
      <c r="BN50" s="311"/>
      <c r="BO50" s="311"/>
      <c r="BP50" s="311"/>
      <c r="BQ50" s="311"/>
      <c r="BR50" s="311"/>
      <c r="BS50" s="311"/>
      <c r="BT50" s="311"/>
      <c r="BU50" s="311"/>
      <c r="BV50" s="311"/>
      <c r="BW50" s="311"/>
      <c r="BX50" s="311"/>
      <c r="BY50" s="311"/>
      <c r="BZ50" s="311"/>
      <c r="CA50" s="311"/>
      <c r="CB50" s="311"/>
      <c r="CC50" s="311"/>
      <c r="CD50" s="311"/>
      <c r="CE50" s="311"/>
      <c r="CF50" s="311"/>
      <c r="CG50" s="311"/>
      <c r="CH50" s="311"/>
      <c r="CI50" s="311"/>
      <c r="CJ50" s="311"/>
      <c r="CK50" s="311"/>
      <c r="CL50" s="311"/>
      <c r="CM50" s="311"/>
      <c r="CN50" s="311"/>
      <c r="CO50" s="311"/>
    </row>
    <row r="51" spans="1:135" ht="15" hidden="1" x14ac:dyDescent="0.25">
      <c r="A51" s="205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I51" s="205"/>
      <c r="CJ51" s="205"/>
      <c r="CK51" s="205"/>
      <c r="CL51" s="205"/>
      <c r="CM51" s="205"/>
      <c r="CN51" s="205"/>
      <c r="CO51" s="205"/>
    </row>
    <row r="52" spans="1:135" ht="14.25" hidden="1" customHeight="1" x14ac:dyDescent="0.25">
      <c r="A52" s="312" t="s">
        <v>867</v>
      </c>
      <c r="B52" s="331" t="s">
        <v>87</v>
      </c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31"/>
      <c r="AJ52" s="331"/>
      <c r="AK52" s="331"/>
      <c r="AL52" s="331"/>
      <c r="AM52" s="331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1"/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1"/>
      <c r="CM52" s="331"/>
      <c r="CN52" s="331"/>
      <c r="CO52" s="331"/>
      <c r="CP52" s="331"/>
      <c r="CQ52" s="331"/>
      <c r="CR52" s="331"/>
      <c r="CS52" s="331"/>
      <c r="CT52" s="331"/>
      <c r="CU52" s="331"/>
      <c r="CV52" s="313"/>
      <c r="CW52" s="146"/>
      <c r="CX52" s="147"/>
      <c r="CY52" s="147"/>
      <c r="CZ52" s="147"/>
      <c r="DA52" s="147"/>
      <c r="DB52" s="147"/>
      <c r="DC52" s="147"/>
      <c r="DD52" s="147"/>
      <c r="DE52" s="147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</row>
    <row r="53" spans="1:135" ht="15" hidden="1" x14ac:dyDescent="0.25">
      <c r="A53" s="312"/>
      <c r="B53" s="331" t="s">
        <v>866</v>
      </c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13"/>
      <c r="CW53" s="146"/>
      <c r="CX53" s="147"/>
      <c r="CY53" s="147"/>
      <c r="CZ53" s="147"/>
      <c r="DA53" s="147"/>
      <c r="DB53" s="147"/>
      <c r="DC53" s="147"/>
      <c r="DD53" s="147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  <c r="EC53" s="149"/>
      <c r="ED53" s="149"/>
      <c r="EE53" s="149"/>
    </row>
    <row r="54" spans="1:135" ht="15.75" hidden="1" customHeight="1" x14ac:dyDescent="0.25">
      <c r="A54" s="312"/>
      <c r="B54" s="153" t="s">
        <v>759</v>
      </c>
      <c r="C54" s="154">
        <f>+C55+C56</f>
        <v>23</v>
      </c>
      <c r="D54" s="304" t="s">
        <v>102</v>
      </c>
      <c r="E54" s="304"/>
      <c r="F54" s="304"/>
      <c r="G54" s="304"/>
      <c r="H54" s="304" t="s">
        <v>103</v>
      </c>
      <c r="I54" s="304"/>
      <c r="J54" s="304"/>
      <c r="K54" s="304"/>
      <c r="L54" s="304" t="s">
        <v>104</v>
      </c>
      <c r="M54" s="304"/>
      <c r="N54" s="304"/>
      <c r="O54" s="304"/>
      <c r="P54" s="304" t="s">
        <v>105</v>
      </c>
      <c r="Q54" s="304"/>
      <c r="R54" s="304"/>
      <c r="S54" s="304"/>
      <c r="T54" s="304" t="s">
        <v>106</v>
      </c>
      <c r="U54" s="304"/>
      <c r="V54" s="304"/>
      <c r="W54" s="304"/>
      <c r="X54" s="304" t="s">
        <v>304</v>
      </c>
      <c r="Y54" s="304"/>
      <c r="Z54" s="304"/>
      <c r="AA54" s="304"/>
      <c r="AB54" s="304" t="s">
        <v>305</v>
      </c>
      <c r="AC54" s="304"/>
      <c r="AD54" s="304"/>
      <c r="AE54" s="304"/>
      <c r="AF54" s="304" t="s">
        <v>306</v>
      </c>
      <c r="AG54" s="304"/>
      <c r="AH54" s="304"/>
      <c r="AI54" s="304"/>
      <c r="AJ54" s="304" t="s">
        <v>307</v>
      </c>
      <c r="AK54" s="304"/>
      <c r="AL54" s="304"/>
      <c r="AM54" s="304"/>
      <c r="AN54" s="286" t="s">
        <v>308</v>
      </c>
      <c r="AO54" s="287"/>
      <c r="AP54" s="287"/>
      <c r="AQ54" s="315"/>
      <c r="AR54" s="304" t="s">
        <v>680</v>
      </c>
      <c r="AS54" s="304"/>
      <c r="AT54" s="304"/>
      <c r="AU54" s="304"/>
      <c r="AV54" s="319"/>
      <c r="AW54" s="304" t="s">
        <v>117</v>
      </c>
      <c r="AX54" s="304"/>
      <c r="AY54" s="304"/>
      <c r="AZ54" s="304"/>
      <c r="BA54" s="304" t="s">
        <v>118</v>
      </c>
      <c r="BB54" s="304"/>
      <c r="BC54" s="304"/>
      <c r="BD54" s="304"/>
      <c r="BE54" s="304" t="s">
        <v>119</v>
      </c>
      <c r="BF54" s="304"/>
      <c r="BG54" s="304"/>
      <c r="BH54" s="304"/>
      <c r="BI54" s="304" t="s">
        <v>320</v>
      </c>
      <c r="BJ54" s="304"/>
      <c r="BK54" s="304"/>
      <c r="BL54" s="304"/>
      <c r="BM54" s="304" t="s">
        <v>321</v>
      </c>
      <c r="BN54" s="304"/>
      <c r="BO54" s="304"/>
      <c r="BP54" s="304"/>
      <c r="BQ54" s="304" t="s">
        <v>322</v>
      </c>
      <c r="BR54" s="304"/>
      <c r="BS54" s="304"/>
      <c r="BT54" s="304"/>
      <c r="BU54" s="304" t="s">
        <v>323</v>
      </c>
      <c r="BV54" s="304"/>
      <c r="BW54" s="304"/>
      <c r="BX54" s="304"/>
      <c r="BY54" s="304" t="s">
        <v>324</v>
      </c>
      <c r="BZ54" s="304"/>
      <c r="CA54" s="304"/>
      <c r="CB54" s="304"/>
      <c r="CC54" s="304" t="s">
        <v>325</v>
      </c>
      <c r="CD54" s="304"/>
      <c r="CE54" s="304"/>
      <c r="CF54" s="304"/>
      <c r="CG54" s="304" t="s">
        <v>681</v>
      </c>
      <c r="CH54" s="304"/>
      <c r="CI54" s="304"/>
      <c r="CJ54" s="304"/>
      <c r="CK54" s="304" t="s">
        <v>682</v>
      </c>
      <c r="CL54" s="304"/>
      <c r="CM54" s="304"/>
      <c r="CN54" s="304"/>
      <c r="CO54" s="304" t="s">
        <v>683</v>
      </c>
      <c r="CP54" s="304"/>
      <c r="CQ54" s="304"/>
      <c r="CR54" s="304"/>
      <c r="CS54" s="286" t="s">
        <v>121</v>
      </c>
      <c r="CT54" s="287"/>
      <c r="CU54" s="287"/>
      <c r="CV54" s="287"/>
      <c r="CW54" s="155"/>
      <c r="CX54" s="157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49"/>
    </row>
    <row r="55" spans="1:135" ht="15.75" hidden="1" customHeight="1" x14ac:dyDescent="0.25">
      <c r="A55" s="312"/>
      <c r="B55" s="153" t="s">
        <v>757</v>
      </c>
      <c r="C55" s="154">
        <v>11</v>
      </c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288"/>
      <c r="AO55" s="289"/>
      <c r="AP55" s="289"/>
      <c r="AQ55" s="300"/>
      <c r="AR55" s="304"/>
      <c r="AS55" s="304"/>
      <c r="AT55" s="304"/>
      <c r="AU55" s="304"/>
      <c r="AV55" s="320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288"/>
      <c r="CT55" s="289"/>
      <c r="CU55" s="289"/>
      <c r="CV55" s="289"/>
      <c r="CW55" s="155"/>
      <c r="CX55" s="157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  <c r="EC55" s="149"/>
      <c r="ED55" s="149"/>
      <c r="EE55" s="149"/>
    </row>
    <row r="56" spans="1:135" ht="15.75" hidden="1" customHeight="1" x14ac:dyDescent="0.25">
      <c r="A56" s="312"/>
      <c r="B56" s="153" t="s">
        <v>758</v>
      </c>
      <c r="C56" s="154">
        <v>12</v>
      </c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288"/>
      <c r="AO56" s="289"/>
      <c r="AP56" s="289"/>
      <c r="AQ56" s="300"/>
      <c r="AR56" s="304"/>
      <c r="AS56" s="304"/>
      <c r="AT56" s="304"/>
      <c r="AU56" s="304"/>
      <c r="AV56" s="320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288"/>
      <c r="CT56" s="289"/>
      <c r="CU56" s="289"/>
      <c r="CV56" s="289"/>
      <c r="CW56" s="155"/>
      <c r="CX56" s="157"/>
      <c r="CZ56" s="206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</row>
    <row r="57" spans="1:135" ht="15" hidden="1" x14ac:dyDescent="0.25">
      <c r="A57" s="312"/>
      <c r="B57" s="153"/>
      <c r="C57" s="157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288"/>
      <c r="AO57" s="289"/>
      <c r="AP57" s="289"/>
      <c r="AQ57" s="300"/>
      <c r="AR57" s="304"/>
      <c r="AS57" s="304"/>
      <c r="AT57" s="304"/>
      <c r="AU57" s="304"/>
      <c r="AV57" s="320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288"/>
      <c r="CT57" s="289"/>
      <c r="CU57" s="289"/>
      <c r="CV57" s="289"/>
      <c r="CW57" s="207"/>
      <c r="CX57" s="157"/>
      <c r="DA57" s="206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</row>
    <row r="58" spans="1:135" ht="15" hidden="1" x14ac:dyDescent="0.2">
      <c r="A58" s="312"/>
      <c r="B58" s="158"/>
      <c r="C58" s="157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290"/>
      <c r="AO58" s="291"/>
      <c r="AP58" s="291"/>
      <c r="AQ58" s="301"/>
      <c r="AR58" s="304"/>
      <c r="AS58" s="304"/>
      <c r="AT58" s="304"/>
      <c r="AU58" s="304"/>
      <c r="AV58" s="322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290"/>
      <c r="CT58" s="291"/>
      <c r="CU58" s="291"/>
      <c r="CV58" s="291"/>
      <c r="CW58" s="207"/>
      <c r="CX58" s="157"/>
      <c r="DA58" s="206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</row>
    <row r="59" spans="1:135" ht="15" hidden="1" x14ac:dyDescent="0.25">
      <c r="A59" s="312"/>
      <c r="B59" s="159"/>
      <c r="C59" s="160"/>
      <c r="D59" s="161">
        <v>1</v>
      </c>
      <c r="E59" s="162">
        <v>2</v>
      </c>
      <c r="F59" s="161">
        <v>3</v>
      </c>
      <c r="G59" s="162">
        <v>4</v>
      </c>
      <c r="H59" s="161">
        <v>1</v>
      </c>
      <c r="I59" s="162">
        <v>2</v>
      </c>
      <c r="J59" s="161">
        <v>3</v>
      </c>
      <c r="K59" s="162">
        <v>4</v>
      </c>
      <c r="L59" s="161">
        <v>1</v>
      </c>
      <c r="M59" s="162">
        <v>2</v>
      </c>
      <c r="N59" s="161">
        <v>3</v>
      </c>
      <c r="O59" s="162">
        <v>4</v>
      </c>
      <c r="P59" s="161">
        <v>1</v>
      </c>
      <c r="Q59" s="162">
        <v>2</v>
      </c>
      <c r="R59" s="161">
        <v>3</v>
      </c>
      <c r="S59" s="162">
        <v>4</v>
      </c>
      <c r="T59" s="161">
        <v>1</v>
      </c>
      <c r="U59" s="162">
        <v>2</v>
      </c>
      <c r="V59" s="161">
        <v>3</v>
      </c>
      <c r="W59" s="162">
        <v>4</v>
      </c>
      <c r="X59" s="161">
        <v>1</v>
      </c>
      <c r="Y59" s="162">
        <v>2</v>
      </c>
      <c r="Z59" s="161">
        <v>3</v>
      </c>
      <c r="AA59" s="162">
        <v>4</v>
      </c>
      <c r="AB59" s="161">
        <v>1</v>
      </c>
      <c r="AC59" s="162">
        <v>2</v>
      </c>
      <c r="AD59" s="161">
        <v>3</v>
      </c>
      <c r="AE59" s="162">
        <v>4</v>
      </c>
      <c r="AF59" s="161">
        <v>1</v>
      </c>
      <c r="AG59" s="162">
        <v>2</v>
      </c>
      <c r="AH59" s="161">
        <v>3</v>
      </c>
      <c r="AI59" s="162">
        <v>4</v>
      </c>
      <c r="AJ59" s="161">
        <v>1</v>
      </c>
      <c r="AK59" s="162">
        <v>2</v>
      </c>
      <c r="AL59" s="161">
        <v>3</v>
      </c>
      <c r="AM59" s="162">
        <v>4</v>
      </c>
      <c r="AN59" s="161">
        <v>1</v>
      </c>
      <c r="AO59" s="162">
        <v>2</v>
      </c>
      <c r="AP59" s="161">
        <v>3</v>
      </c>
      <c r="AQ59" s="162">
        <v>4</v>
      </c>
      <c r="AR59" s="161">
        <v>1</v>
      </c>
      <c r="AS59" s="162">
        <v>2</v>
      </c>
      <c r="AT59" s="161">
        <v>3</v>
      </c>
      <c r="AU59" s="165">
        <v>4</v>
      </c>
      <c r="AV59" s="294"/>
      <c r="AW59" s="164">
        <v>1</v>
      </c>
      <c r="AX59" s="162">
        <v>2</v>
      </c>
      <c r="AY59" s="161">
        <v>3</v>
      </c>
      <c r="AZ59" s="162">
        <v>4</v>
      </c>
      <c r="BA59" s="161">
        <v>1</v>
      </c>
      <c r="BB59" s="162">
        <v>2</v>
      </c>
      <c r="BC59" s="161">
        <v>3</v>
      </c>
      <c r="BD59" s="162">
        <v>4</v>
      </c>
      <c r="BE59" s="161">
        <v>1</v>
      </c>
      <c r="BF59" s="162">
        <v>2</v>
      </c>
      <c r="BG59" s="161">
        <v>3</v>
      </c>
      <c r="BH59" s="162">
        <v>4</v>
      </c>
      <c r="BI59" s="161">
        <v>1</v>
      </c>
      <c r="BJ59" s="162">
        <v>2</v>
      </c>
      <c r="BK59" s="161">
        <v>3</v>
      </c>
      <c r="BL59" s="162">
        <v>4</v>
      </c>
      <c r="BM59" s="161">
        <v>1</v>
      </c>
      <c r="BN59" s="162">
        <v>2</v>
      </c>
      <c r="BO59" s="161">
        <v>3</v>
      </c>
      <c r="BP59" s="162">
        <v>4</v>
      </c>
      <c r="BQ59" s="161">
        <v>1</v>
      </c>
      <c r="BR59" s="162">
        <v>2</v>
      </c>
      <c r="BS59" s="161">
        <v>3</v>
      </c>
      <c r="BT59" s="162">
        <v>4</v>
      </c>
      <c r="BU59" s="161">
        <v>1</v>
      </c>
      <c r="BV59" s="162">
        <v>2</v>
      </c>
      <c r="BW59" s="161">
        <v>3</v>
      </c>
      <c r="BX59" s="162">
        <v>4</v>
      </c>
      <c r="BY59" s="161">
        <v>1</v>
      </c>
      <c r="BZ59" s="162">
        <v>2</v>
      </c>
      <c r="CA59" s="161">
        <v>3</v>
      </c>
      <c r="CB59" s="162">
        <v>4</v>
      </c>
      <c r="CC59" s="161">
        <v>1</v>
      </c>
      <c r="CD59" s="162">
        <v>2</v>
      </c>
      <c r="CE59" s="161">
        <v>3</v>
      </c>
      <c r="CF59" s="162">
        <v>4</v>
      </c>
      <c r="CG59" s="161">
        <v>1</v>
      </c>
      <c r="CH59" s="162">
        <v>2</v>
      </c>
      <c r="CI59" s="161">
        <v>3</v>
      </c>
      <c r="CJ59" s="162">
        <v>4</v>
      </c>
      <c r="CK59" s="161">
        <v>1</v>
      </c>
      <c r="CL59" s="162">
        <v>2</v>
      </c>
      <c r="CM59" s="161">
        <v>3</v>
      </c>
      <c r="CN59" s="162">
        <v>4</v>
      </c>
      <c r="CO59" s="161">
        <v>1</v>
      </c>
      <c r="CP59" s="162">
        <v>2</v>
      </c>
      <c r="CQ59" s="161">
        <v>3</v>
      </c>
      <c r="CR59" s="163">
        <v>4</v>
      </c>
      <c r="CS59" s="164">
        <v>1</v>
      </c>
      <c r="CT59" s="162">
        <v>2</v>
      </c>
      <c r="CU59" s="161">
        <v>3</v>
      </c>
      <c r="CV59" s="165">
        <v>4</v>
      </c>
      <c r="CW59" s="329"/>
      <c r="CX59" s="330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</row>
    <row r="60" spans="1:135" ht="15" hidden="1" customHeight="1" x14ac:dyDescent="0.25">
      <c r="A60" s="312"/>
      <c r="B60" s="168" t="s">
        <v>102</v>
      </c>
      <c r="C60" s="208"/>
      <c r="D60" s="170"/>
      <c r="E60" s="171"/>
      <c r="F60" s="171"/>
      <c r="G60" s="172"/>
      <c r="H60" s="173"/>
      <c r="I60" s="174"/>
      <c r="J60" s="175"/>
      <c r="K60" s="176"/>
      <c r="L60" s="173"/>
      <c r="M60" s="174"/>
      <c r="N60" s="175"/>
      <c r="O60" s="176"/>
      <c r="P60" s="173"/>
      <c r="Q60" s="174"/>
      <c r="R60" s="175"/>
      <c r="S60" s="176"/>
      <c r="T60" s="173"/>
      <c r="U60" s="174"/>
      <c r="V60" s="175"/>
      <c r="W60" s="176"/>
      <c r="X60" s="173"/>
      <c r="Y60" s="174"/>
      <c r="Z60" s="175"/>
      <c r="AA60" s="176"/>
      <c r="AB60" s="173"/>
      <c r="AC60" s="174"/>
      <c r="AD60" s="175"/>
      <c r="AE60" s="176"/>
      <c r="AF60" s="173"/>
      <c r="AG60" s="174"/>
      <c r="AH60" s="175"/>
      <c r="AI60" s="176"/>
      <c r="AJ60" s="173"/>
      <c r="AK60" s="174"/>
      <c r="AL60" s="175"/>
      <c r="AM60" s="176"/>
      <c r="AN60" s="173"/>
      <c r="AO60" s="174"/>
      <c r="AP60" s="175"/>
      <c r="AQ60" s="176"/>
      <c r="AR60" s="173"/>
      <c r="AS60" s="174"/>
      <c r="AT60" s="175"/>
      <c r="AU60" s="177"/>
      <c r="AV60" s="295"/>
      <c r="AW60" s="164"/>
      <c r="AX60" s="162"/>
      <c r="AY60" s="161"/>
      <c r="AZ60" s="163"/>
      <c r="BA60" s="164"/>
      <c r="BB60" s="162"/>
      <c r="BC60" s="161"/>
      <c r="BD60" s="163"/>
      <c r="BE60" s="164"/>
      <c r="BF60" s="162"/>
      <c r="BG60" s="161"/>
      <c r="BH60" s="163"/>
      <c r="BI60" s="164"/>
      <c r="BJ60" s="162"/>
      <c r="BK60" s="161"/>
      <c r="BL60" s="163"/>
      <c r="BM60" s="164"/>
      <c r="BN60" s="162"/>
      <c r="BO60" s="161"/>
      <c r="BP60" s="163"/>
      <c r="BQ60" s="164"/>
      <c r="BR60" s="162"/>
      <c r="BS60" s="161"/>
      <c r="BT60" s="163"/>
      <c r="BU60" s="164"/>
      <c r="BV60" s="162"/>
      <c r="BW60" s="161"/>
      <c r="BX60" s="163"/>
      <c r="BY60" s="164"/>
      <c r="BZ60" s="162"/>
      <c r="CA60" s="161"/>
      <c r="CB60" s="163"/>
      <c r="CC60" s="164"/>
      <c r="CD60" s="162"/>
      <c r="CE60" s="161"/>
      <c r="CF60" s="163"/>
      <c r="CG60" s="164"/>
      <c r="CH60" s="162"/>
      <c r="CI60" s="161"/>
      <c r="CJ60" s="163"/>
      <c r="CK60" s="166"/>
      <c r="CL60" s="167"/>
      <c r="CM60" s="161"/>
      <c r="CN60" s="163"/>
      <c r="CO60" s="175"/>
      <c r="CP60" s="174"/>
      <c r="CQ60" s="175"/>
      <c r="CR60" s="176"/>
      <c r="CS60" s="173"/>
      <c r="CT60" s="174"/>
      <c r="CU60" s="175"/>
      <c r="CV60" s="177"/>
      <c r="CW60" s="155"/>
      <c r="CX60" s="157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</row>
    <row r="61" spans="1:135" ht="15" hidden="1" x14ac:dyDescent="0.25">
      <c r="A61" s="312"/>
      <c r="B61" s="168" t="s">
        <v>103</v>
      </c>
      <c r="C61" s="208"/>
      <c r="D61" s="180"/>
      <c r="E61" s="174"/>
      <c r="F61" s="175"/>
      <c r="G61" s="176"/>
      <c r="H61" s="181"/>
      <c r="I61" s="171"/>
      <c r="J61" s="171"/>
      <c r="K61" s="172"/>
      <c r="L61" s="173"/>
      <c r="M61" s="174"/>
      <c r="N61" s="175"/>
      <c r="O61" s="176"/>
      <c r="P61" s="173"/>
      <c r="Q61" s="174"/>
      <c r="R61" s="175"/>
      <c r="S61" s="176"/>
      <c r="T61" s="173"/>
      <c r="U61" s="174"/>
      <c r="V61" s="175"/>
      <c r="W61" s="176"/>
      <c r="X61" s="173"/>
      <c r="Y61" s="174"/>
      <c r="Z61" s="175"/>
      <c r="AA61" s="176"/>
      <c r="AB61" s="173"/>
      <c r="AC61" s="174"/>
      <c r="AD61" s="175"/>
      <c r="AE61" s="176"/>
      <c r="AF61" s="173"/>
      <c r="AG61" s="174"/>
      <c r="AH61" s="175"/>
      <c r="AI61" s="176"/>
      <c r="AJ61" s="173"/>
      <c r="AK61" s="174"/>
      <c r="AL61" s="175"/>
      <c r="AM61" s="176"/>
      <c r="AN61" s="173"/>
      <c r="AO61" s="174"/>
      <c r="AP61" s="175"/>
      <c r="AQ61" s="176"/>
      <c r="AR61" s="173"/>
      <c r="AS61" s="174"/>
      <c r="AT61" s="175"/>
      <c r="AU61" s="177"/>
      <c r="AV61" s="295"/>
      <c r="AW61" s="173"/>
      <c r="AX61" s="174"/>
      <c r="AY61" s="175"/>
      <c r="AZ61" s="176"/>
      <c r="BA61" s="173"/>
      <c r="BB61" s="174"/>
      <c r="BC61" s="175"/>
      <c r="BD61" s="176"/>
      <c r="BE61" s="173"/>
      <c r="BF61" s="174"/>
      <c r="BG61" s="175"/>
      <c r="BH61" s="176"/>
      <c r="BI61" s="173"/>
      <c r="BJ61" s="174"/>
      <c r="BK61" s="175"/>
      <c r="BL61" s="176"/>
      <c r="BM61" s="173"/>
      <c r="BN61" s="174"/>
      <c r="BO61" s="175"/>
      <c r="BP61" s="176"/>
      <c r="BQ61" s="173"/>
      <c r="BR61" s="174"/>
      <c r="BS61" s="175"/>
      <c r="BT61" s="176"/>
      <c r="BU61" s="173"/>
      <c r="BV61" s="174"/>
      <c r="BW61" s="175"/>
      <c r="BX61" s="176"/>
      <c r="BY61" s="173"/>
      <c r="BZ61" s="174"/>
      <c r="CA61" s="175"/>
      <c r="CB61" s="176"/>
      <c r="CC61" s="173"/>
      <c r="CD61" s="174"/>
      <c r="CE61" s="175"/>
      <c r="CF61" s="176"/>
      <c r="CG61" s="173"/>
      <c r="CH61" s="174"/>
      <c r="CI61" s="175"/>
      <c r="CJ61" s="176"/>
      <c r="CK61" s="178"/>
      <c r="CL61" s="179"/>
      <c r="CM61" s="175"/>
      <c r="CN61" s="176"/>
      <c r="CO61" s="175"/>
      <c r="CP61" s="174"/>
      <c r="CQ61" s="175"/>
      <c r="CR61" s="176"/>
      <c r="CS61" s="173"/>
      <c r="CT61" s="174"/>
      <c r="CU61" s="175"/>
      <c r="CV61" s="177"/>
      <c r="CW61" s="155"/>
      <c r="CX61" s="157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</row>
    <row r="62" spans="1:135" ht="15" hidden="1" x14ac:dyDescent="0.25">
      <c r="A62" s="312"/>
      <c r="B62" s="168" t="s">
        <v>104</v>
      </c>
      <c r="C62" s="208"/>
      <c r="D62" s="180"/>
      <c r="E62" s="174">
        <v>3</v>
      </c>
      <c r="F62" s="175"/>
      <c r="G62" s="176">
        <v>2</v>
      </c>
      <c r="H62" s="173"/>
      <c r="I62" s="174"/>
      <c r="J62" s="175">
        <v>3</v>
      </c>
      <c r="K62" s="176"/>
      <c r="L62" s="181"/>
      <c r="M62" s="171"/>
      <c r="N62" s="171"/>
      <c r="O62" s="172"/>
      <c r="P62" s="173"/>
      <c r="Q62" s="174"/>
      <c r="R62" s="175"/>
      <c r="S62" s="176"/>
      <c r="T62" s="173"/>
      <c r="U62" s="174"/>
      <c r="V62" s="175"/>
      <c r="W62" s="176"/>
      <c r="X62" s="173">
        <v>3</v>
      </c>
      <c r="Y62" s="174"/>
      <c r="Z62" s="175">
        <v>2</v>
      </c>
      <c r="AA62" s="176"/>
      <c r="AB62" s="173">
        <v>2</v>
      </c>
      <c r="AC62" s="174"/>
      <c r="AD62" s="175">
        <v>1</v>
      </c>
      <c r="AE62" s="176"/>
      <c r="AF62" s="173"/>
      <c r="AG62" s="174"/>
      <c r="AH62" s="175"/>
      <c r="AI62" s="176"/>
      <c r="AJ62" s="173"/>
      <c r="AK62" s="174">
        <v>2</v>
      </c>
      <c r="AL62" s="175"/>
      <c r="AM62" s="176">
        <v>3</v>
      </c>
      <c r="AN62" s="173"/>
      <c r="AO62" s="174"/>
      <c r="AP62" s="175"/>
      <c r="AQ62" s="176"/>
      <c r="AR62" s="173"/>
      <c r="AS62" s="174">
        <v>1</v>
      </c>
      <c r="AT62" s="175"/>
      <c r="AU62" s="177">
        <v>1</v>
      </c>
      <c r="AV62" s="295"/>
      <c r="AW62" s="173"/>
      <c r="AX62" s="174"/>
      <c r="AY62" s="175"/>
      <c r="AZ62" s="176"/>
      <c r="BA62" s="173">
        <v>1</v>
      </c>
      <c r="BB62" s="174"/>
      <c r="BC62" s="175"/>
      <c r="BD62" s="176"/>
      <c r="BE62" s="173"/>
      <c r="BF62" s="174"/>
      <c r="BG62" s="175"/>
      <c r="BH62" s="176"/>
      <c r="BI62" s="173"/>
      <c r="BJ62" s="174"/>
      <c r="BK62" s="175"/>
      <c r="BL62" s="176"/>
      <c r="BM62" s="173"/>
      <c r="BN62" s="174"/>
      <c r="BO62" s="175"/>
      <c r="BP62" s="176"/>
      <c r="BQ62" s="173"/>
      <c r="BR62" s="174"/>
      <c r="BS62" s="175"/>
      <c r="BT62" s="176"/>
      <c r="BU62" s="173"/>
      <c r="BV62" s="174"/>
      <c r="BW62" s="175"/>
      <c r="BX62" s="176"/>
      <c r="BY62" s="173"/>
      <c r="BZ62" s="174"/>
      <c r="CA62" s="175"/>
      <c r="CB62" s="176"/>
      <c r="CC62" s="173"/>
      <c r="CD62" s="174"/>
      <c r="CE62" s="175"/>
      <c r="CF62" s="176"/>
      <c r="CG62" s="173"/>
      <c r="CH62" s="174"/>
      <c r="CI62" s="175"/>
      <c r="CJ62" s="176"/>
      <c r="CK62" s="178"/>
      <c r="CL62" s="179"/>
      <c r="CM62" s="175"/>
      <c r="CN62" s="176"/>
      <c r="CO62" s="175"/>
      <c r="CP62" s="174"/>
      <c r="CQ62" s="175"/>
      <c r="CR62" s="176"/>
      <c r="CS62" s="173"/>
      <c r="CT62" s="174"/>
      <c r="CU62" s="175"/>
      <c r="CV62" s="177"/>
      <c r="CW62" s="155"/>
      <c r="CX62" s="157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56" t="s">
        <v>102</v>
      </c>
      <c r="EB62" s="149">
        <v>0.17391304347826086</v>
      </c>
      <c r="EC62" s="149">
        <v>0.2608695652173913</v>
      </c>
      <c r="ED62" s="149"/>
      <c r="EE62" s="149"/>
    </row>
    <row r="63" spans="1:135" ht="15" hidden="1" x14ac:dyDescent="0.25">
      <c r="A63" s="312"/>
      <c r="B63" s="168" t="s">
        <v>105</v>
      </c>
      <c r="C63" s="208"/>
      <c r="D63" s="180"/>
      <c r="E63" s="174"/>
      <c r="F63" s="175">
        <v>3</v>
      </c>
      <c r="G63" s="176"/>
      <c r="H63" s="173"/>
      <c r="I63" s="174"/>
      <c r="J63" s="175"/>
      <c r="K63" s="176"/>
      <c r="L63" s="173"/>
      <c r="M63" s="174"/>
      <c r="N63" s="175"/>
      <c r="O63" s="176"/>
      <c r="P63" s="181"/>
      <c r="Q63" s="171"/>
      <c r="R63" s="171"/>
      <c r="S63" s="172"/>
      <c r="T63" s="173"/>
      <c r="U63" s="174">
        <v>3</v>
      </c>
      <c r="V63" s="175"/>
      <c r="W63" s="176"/>
      <c r="X63" s="173"/>
      <c r="Y63" s="174"/>
      <c r="Z63" s="175"/>
      <c r="AA63" s="176"/>
      <c r="AB63" s="173"/>
      <c r="AC63" s="174"/>
      <c r="AD63" s="175"/>
      <c r="AE63" s="176"/>
      <c r="AF63" s="173"/>
      <c r="AG63" s="174"/>
      <c r="AH63" s="175"/>
      <c r="AI63" s="176"/>
      <c r="AJ63" s="173">
        <v>3</v>
      </c>
      <c r="AK63" s="174"/>
      <c r="AL63" s="175"/>
      <c r="AM63" s="176"/>
      <c r="AN63" s="173">
        <v>1</v>
      </c>
      <c r="AO63" s="174"/>
      <c r="AP63" s="175">
        <v>1</v>
      </c>
      <c r="AQ63" s="176"/>
      <c r="AR63" s="173"/>
      <c r="AS63" s="174"/>
      <c r="AT63" s="175"/>
      <c r="AU63" s="177"/>
      <c r="AV63" s="295"/>
      <c r="AW63" s="173">
        <v>2</v>
      </c>
      <c r="AX63" s="174"/>
      <c r="AY63" s="175">
        <v>2</v>
      </c>
      <c r="AZ63" s="176"/>
      <c r="BA63" s="173"/>
      <c r="BB63" s="174"/>
      <c r="BC63" s="175"/>
      <c r="BD63" s="176"/>
      <c r="BE63" s="173"/>
      <c r="BF63" s="174"/>
      <c r="BG63" s="175"/>
      <c r="BH63" s="176"/>
      <c r="BI63" s="173"/>
      <c r="BJ63" s="174">
        <v>1</v>
      </c>
      <c r="BK63" s="175"/>
      <c r="BL63" s="176"/>
      <c r="BM63" s="173"/>
      <c r="BN63" s="174"/>
      <c r="BO63" s="175"/>
      <c r="BP63" s="176"/>
      <c r="BQ63" s="173"/>
      <c r="BR63" s="174"/>
      <c r="BS63" s="175"/>
      <c r="BT63" s="176"/>
      <c r="BU63" s="173"/>
      <c r="BV63" s="174"/>
      <c r="BW63" s="175"/>
      <c r="BX63" s="176"/>
      <c r="BY63" s="173"/>
      <c r="BZ63" s="174"/>
      <c r="CA63" s="175"/>
      <c r="CB63" s="176"/>
      <c r="CC63" s="173"/>
      <c r="CD63" s="174"/>
      <c r="CE63" s="175"/>
      <c r="CF63" s="176"/>
      <c r="CG63" s="173"/>
      <c r="CH63" s="174"/>
      <c r="CI63" s="175"/>
      <c r="CJ63" s="176"/>
      <c r="CK63" s="178"/>
      <c r="CL63" s="179"/>
      <c r="CM63" s="175"/>
      <c r="CN63" s="176"/>
      <c r="CO63" s="175"/>
      <c r="CP63" s="174">
        <v>2</v>
      </c>
      <c r="CQ63" s="175"/>
      <c r="CR63" s="176"/>
      <c r="CS63" s="173"/>
      <c r="CT63" s="174"/>
      <c r="CU63" s="175"/>
      <c r="CV63" s="177"/>
      <c r="CW63" s="155"/>
      <c r="CX63" s="157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56" t="s">
        <v>103</v>
      </c>
      <c r="EB63" s="149">
        <v>4.3478260869565216E-2</v>
      </c>
      <c r="EC63" s="149">
        <v>0.13043478260869565</v>
      </c>
      <c r="ED63" s="149"/>
      <c r="EE63" s="149"/>
    </row>
    <row r="64" spans="1:135" ht="15" hidden="1" x14ac:dyDescent="0.25">
      <c r="A64" s="312"/>
      <c r="B64" s="168" t="s">
        <v>106</v>
      </c>
      <c r="C64" s="208"/>
      <c r="D64" s="180"/>
      <c r="E64" s="174"/>
      <c r="F64" s="175"/>
      <c r="G64" s="176"/>
      <c r="H64" s="173"/>
      <c r="I64" s="174"/>
      <c r="J64" s="175"/>
      <c r="K64" s="176"/>
      <c r="L64" s="173"/>
      <c r="M64" s="174"/>
      <c r="N64" s="175"/>
      <c r="O64" s="176"/>
      <c r="P64" s="173"/>
      <c r="Q64" s="174"/>
      <c r="R64" s="175"/>
      <c r="S64" s="176"/>
      <c r="T64" s="181"/>
      <c r="U64" s="171"/>
      <c r="V64" s="171"/>
      <c r="W64" s="172"/>
      <c r="X64" s="173"/>
      <c r="Y64" s="174"/>
      <c r="Z64" s="175"/>
      <c r="AA64" s="176"/>
      <c r="AB64" s="173"/>
      <c r="AC64" s="174"/>
      <c r="AD64" s="175"/>
      <c r="AE64" s="176"/>
      <c r="AF64" s="173"/>
      <c r="AG64" s="174"/>
      <c r="AH64" s="175"/>
      <c r="AI64" s="176"/>
      <c r="AJ64" s="173"/>
      <c r="AK64" s="174"/>
      <c r="AL64" s="175"/>
      <c r="AM64" s="176"/>
      <c r="AN64" s="173"/>
      <c r="AO64" s="174"/>
      <c r="AP64" s="175"/>
      <c r="AQ64" s="176"/>
      <c r="AR64" s="173"/>
      <c r="AS64" s="174"/>
      <c r="AT64" s="175"/>
      <c r="AU64" s="177"/>
      <c r="AV64" s="295"/>
      <c r="AW64" s="173"/>
      <c r="AX64" s="174"/>
      <c r="AY64" s="175"/>
      <c r="AZ64" s="176"/>
      <c r="BA64" s="173"/>
      <c r="BB64" s="174"/>
      <c r="BC64" s="175"/>
      <c r="BD64" s="176"/>
      <c r="BE64" s="173"/>
      <c r="BF64" s="174"/>
      <c r="BG64" s="175"/>
      <c r="BH64" s="176"/>
      <c r="BI64" s="173"/>
      <c r="BJ64" s="174"/>
      <c r="BK64" s="175"/>
      <c r="BL64" s="176"/>
      <c r="BM64" s="173"/>
      <c r="BN64" s="174"/>
      <c r="BO64" s="175"/>
      <c r="BP64" s="176"/>
      <c r="BQ64" s="173"/>
      <c r="BR64" s="174"/>
      <c r="BS64" s="175"/>
      <c r="BT64" s="176"/>
      <c r="BU64" s="173"/>
      <c r="BV64" s="174"/>
      <c r="BW64" s="175"/>
      <c r="BX64" s="176"/>
      <c r="BY64" s="173"/>
      <c r="BZ64" s="174"/>
      <c r="CA64" s="175"/>
      <c r="CB64" s="176"/>
      <c r="CC64" s="173"/>
      <c r="CD64" s="174"/>
      <c r="CE64" s="175"/>
      <c r="CF64" s="176"/>
      <c r="CG64" s="173"/>
      <c r="CH64" s="174"/>
      <c r="CI64" s="175"/>
      <c r="CJ64" s="176"/>
      <c r="CK64" s="178"/>
      <c r="CL64" s="179"/>
      <c r="CM64" s="175"/>
      <c r="CN64" s="176"/>
      <c r="CO64" s="175"/>
      <c r="CP64" s="174"/>
      <c r="CQ64" s="175"/>
      <c r="CR64" s="176"/>
      <c r="CS64" s="173"/>
      <c r="CT64" s="174"/>
      <c r="CU64" s="175"/>
      <c r="CV64" s="177"/>
      <c r="CW64" s="155"/>
      <c r="CX64" s="157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56" t="s">
        <v>104</v>
      </c>
      <c r="EB64" s="149">
        <v>0.13043478260869565</v>
      </c>
      <c r="EC64" s="149">
        <v>4.3478260869565216E-2</v>
      </c>
      <c r="ED64" s="149"/>
      <c r="EE64" s="149"/>
    </row>
    <row r="65" spans="1:135" ht="15" hidden="1" x14ac:dyDescent="0.25">
      <c r="A65" s="312"/>
      <c r="B65" s="168" t="s">
        <v>304</v>
      </c>
      <c r="C65" s="208"/>
      <c r="D65" s="180"/>
      <c r="E65" s="174"/>
      <c r="F65" s="175"/>
      <c r="G65" s="176"/>
      <c r="H65" s="173"/>
      <c r="I65" s="174"/>
      <c r="J65" s="175"/>
      <c r="K65" s="176"/>
      <c r="L65" s="173"/>
      <c r="M65" s="174"/>
      <c r="N65" s="175"/>
      <c r="O65" s="176"/>
      <c r="P65" s="173"/>
      <c r="Q65" s="174"/>
      <c r="R65" s="175"/>
      <c r="S65" s="176"/>
      <c r="T65" s="173"/>
      <c r="U65" s="174"/>
      <c r="V65" s="175"/>
      <c r="W65" s="176"/>
      <c r="X65" s="181"/>
      <c r="Y65" s="171"/>
      <c r="Z65" s="171"/>
      <c r="AA65" s="172"/>
      <c r="AB65" s="173"/>
      <c r="AC65" s="174"/>
      <c r="AD65" s="175"/>
      <c r="AE65" s="176"/>
      <c r="AF65" s="173"/>
      <c r="AG65" s="174"/>
      <c r="AH65" s="175"/>
      <c r="AI65" s="176"/>
      <c r="AJ65" s="173"/>
      <c r="AK65" s="174"/>
      <c r="AL65" s="175"/>
      <c r="AM65" s="176"/>
      <c r="AN65" s="173"/>
      <c r="AO65" s="174"/>
      <c r="AP65" s="175"/>
      <c r="AQ65" s="176"/>
      <c r="AR65" s="173"/>
      <c r="AS65" s="174"/>
      <c r="AT65" s="175"/>
      <c r="AU65" s="177"/>
      <c r="AV65" s="295"/>
      <c r="AW65" s="173"/>
      <c r="AX65" s="174"/>
      <c r="AY65" s="175"/>
      <c r="AZ65" s="176"/>
      <c r="BA65" s="173"/>
      <c r="BB65" s="174"/>
      <c r="BC65" s="175"/>
      <c r="BD65" s="176"/>
      <c r="BE65" s="173"/>
      <c r="BF65" s="174"/>
      <c r="BG65" s="175"/>
      <c r="BH65" s="176"/>
      <c r="BI65" s="173"/>
      <c r="BJ65" s="174"/>
      <c r="BK65" s="175"/>
      <c r="BL65" s="176"/>
      <c r="BM65" s="173"/>
      <c r="BN65" s="174"/>
      <c r="BO65" s="175"/>
      <c r="BP65" s="176"/>
      <c r="BQ65" s="173"/>
      <c r="BR65" s="174"/>
      <c r="BS65" s="175"/>
      <c r="BT65" s="176"/>
      <c r="BU65" s="173"/>
      <c r="BV65" s="174"/>
      <c r="BW65" s="175"/>
      <c r="BX65" s="176"/>
      <c r="BY65" s="173"/>
      <c r="BZ65" s="174"/>
      <c r="CA65" s="175"/>
      <c r="CB65" s="176"/>
      <c r="CC65" s="173"/>
      <c r="CD65" s="174"/>
      <c r="CE65" s="175"/>
      <c r="CF65" s="176"/>
      <c r="CG65" s="173"/>
      <c r="CH65" s="174"/>
      <c r="CI65" s="175"/>
      <c r="CJ65" s="176"/>
      <c r="CK65" s="178"/>
      <c r="CL65" s="179"/>
      <c r="CM65" s="175"/>
      <c r="CN65" s="176"/>
      <c r="CO65" s="175"/>
      <c r="CP65" s="174"/>
      <c r="CQ65" s="175"/>
      <c r="CR65" s="176"/>
      <c r="CS65" s="173"/>
      <c r="CT65" s="174"/>
      <c r="CU65" s="175"/>
      <c r="CV65" s="177"/>
      <c r="CW65" s="155"/>
      <c r="CX65" s="157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56" t="s">
        <v>105</v>
      </c>
      <c r="EB65" s="149">
        <v>8.6956521739130432E-2</v>
      </c>
      <c r="EC65" s="149">
        <v>0</v>
      </c>
      <c r="ED65" s="149"/>
      <c r="EE65" s="149"/>
    </row>
    <row r="66" spans="1:135" ht="15" hidden="1" x14ac:dyDescent="0.25">
      <c r="A66" s="312"/>
      <c r="B66" s="168" t="s">
        <v>305</v>
      </c>
      <c r="C66" s="208"/>
      <c r="D66" s="180"/>
      <c r="E66" s="174"/>
      <c r="F66" s="175"/>
      <c r="G66" s="176"/>
      <c r="H66" s="173"/>
      <c r="I66" s="174"/>
      <c r="J66" s="175"/>
      <c r="K66" s="176"/>
      <c r="L66" s="173"/>
      <c r="M66" s="174"/>
      <c r="N66" s="175"/>
      <c r="O66" s="176"/>
      <c r="P66" s="173"/>
      <c r="Q66" s="174"/>
      <c r="R66" s="175"/>
      <c r="S66" s="176"/>
      <c r="T66" s="173"/>
      <c r="U66" s="174"/>
      <c r="V66" s="175"/>
      <c r="W66" s="176"/>
      <c r="X66" s="173"/>
      <c r="Y66" s="174"/>
      <c r="Z66" s="175"/>
      <c r="AA66" s="176"/>
      <c r="AB66" s="181"/>
      <c r="AC66" s="171"/>
      <c r="AD66" s="171"/>
      <c r="AE66" s="172"/>
      <c r="AF66" s="173"/>
      <c r="AG66" s="174"/>
      <c r="AH66" s="175"/>
      <c r="AI66" s="176"/>
      <c r="AJ66" s="173"/>
      <c r="AK66" s="174"/>
      <c r="AL66" s="175"/>
      <c r="AM66" s="176"/>
      <c r="AN66" s="173"/>
      <c r="AO66" s="174"/>
      <c r="AP66" s="175"/>
      <c r="AQ66" s="176"/>
      <c r="AR66" s="173"/>
      <c r="AS66" s="174"/>
      <c r="AT66" s="175"/>
      <c r="AU66" s="177"/>
      <c r="AV66" s="295"/>
      <c r="AW66" s="173"/>
      <c r="AX66" s="174"/>
      <c r="AY66" s="175"/>
      <c r="AZ66" s="176"/>
      <c r="BA66" s="173"/>
      <c r="BB66" s="174"/>
      <c r="BC66" s="175"/>
      <c r="BD66" s="176"/>
      <c r="BE66" s="173"/>
      <c r="BF66" s="174"/>
      <c r="BG66" s="175"/>
      <c r="BH66" s="176"/>
      <c r="BI66" s="173"/>
      <c r="BJ66" s="174"/>
      <c r="BK66" s="175"/>
      <c r="BL66" s="176"/>
      <c r="BM66" s="173"/>
      <c r="BN66" s="174"/>
      <c r="BO66" s="175"/>
      <c r="BP66" s="176"/>
      <c r="BQ66" s="173"/>
      <c r="BR66" s="174"/>
      <c r="BS66" s="175"/>
      <c r="BT66" s="176"/>
      <c r="BU66" s="173"/>
      <c r="BV66" s="174"/>
      <c r="BW66" s="175"/>
      <c r="BX66" s="176"/>
      <c r="BY66" s="173"/>
      <c r="BZ66" s="174"/>
      <c r="CA66" s="175"/>
      <c r="CB66" s="176"/>
      <c r="CC66" s="173"/>
      <c r="CD66" s="174"/>
      <c r="CE66" s="175"/>
      <c r="CF66" s="176"/>
      <c r="CG66" s="173"/>
      <c r="CH66" s="174"/>
      <c r="CI66" s="175"/>
      <c r="CJ66" s="176"/>
      <c r="CK66" s="178"/>
      <c r="CL66" s="179"/>
      <c r="CM66" s="175"/>
      <c r="CN66" s="176"/>
      <c r="CO66" s="175"/>
      <c r="CP66" s="174"/>
      <c r="CQ66" s="175"/>
      <c r="CR66" s="176"/>
      <c r="CS66" s="173"/>
      <c r="CT66" s="174"/>
      <c r="CU66" s="175"/>
      <c r="CV66" s="177"/>
      <c r="CW66" s="155"/>
      <c r="CX66" s="157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56" t="s">
        <v>106</v>
      </c>
      <c r="EB66" s="149">
        <v>4.3478260869565216E-2</v>
      </c>
      <c r="EC66" s="149">
        <v>0.17391304347826086</v>
      </c>
      <c r="ED66" s="149"/>
      <c r="EE66" s="149"/>
    </row>
    <row r="67" spans="1:135" ht="15" hidden="1" x14ac:dyDescent="0.25">
      <c r="A67" s="312"/>
      <c r="B67" s="168" t="s">
        <v>306</v>
      </c>
      <c r="C67" s="208"/>
      <c r="D67" s="180"/>
      <c r="E67" s="174">
        <v>3</v>
      </c>
      <c r="F67" s="175"/>
      <c r="G67" s="176">
        <v>3</v>
      </c>
      <c r="H67" s="173"/>
      <c r="I67" s="174"/>
      <c r="J67" s="175"/>
      <c r="K67" s="176"/>
      <c r="L67" s="173"/>
      <c r="M67" s="174"/>
      <c r="N67" s="175">
        <v>3</v>
      </c>
      <c r="O67" s="176"/>
      <c r="P67" s="173"/>
      <c r="Q67" s="174"/>
      <c r="R67" s="175"/>
      <c r="S67" s="176"/>
      <c r="T67" s="173"/>
      <c r="U67" s="174"/>
      <c r="V67" s="175"/>
      <c r="W67" s="176"/>
      <c r="X67" s="173">
        <v>2</v>
      </c>
      <c r="Y67" s="174"/>
      <c r="Z67" s="175">
        <v>2</v>
      </c>
      <c r="AA67" s="176"/>
      <c r="AB67" s="173">
        <v>1</v>
      </c>
      <c r="AC67" s="174"/>
      <c r="AD67" s="175">
        <v>1</v>
      </c>
      <c r="AE67" s="176"/>
      <c r="AF67" s="181"/>
      <c r="AG67" s="171"/>
      <c r="AH67" s="171"/>
      <c r="AI67" s="172"/>
      <c r="AJ67" s="173"/>
      <c r="AK67" s="174">
        <v>1</v>
      </c>
      <c r="AL67" s="175"/>
      <c r="AM67" s="176">
        <v>1</v>
      </c>
      <c r="AN67" s="173"/>
      <c r="AO67" s="174">
        <v>2</v>
      </c>
      <c r="AP67" s="175"/>
      <c r="AQ67" s="176">
        <v>2</v>
      </c>
      <c r="AR67" s="173"/>
      <c r="AS67" s="174"/>
      <c r="AT67" s="175"/>
      <c r="AU67" s="177"/>
      <c r="AV67" s="295"/>
      <c r="AW67" s="173"/>
      <c r="AX67" s="174"/>
      <c r="AY67" s="175"/>
      <c r="AZ67" s="176"/>
      <c r="BA67" s="173"/>
      <c r="BB67" s="174"/>
      <c r="BC67" s="175"/>
      <c r="BD67" s="176"/>
      <c r="BE67" s="173"/>
      <c r="BF67" s="174"/>
      <c r="BG67" s="175"/>
      <c r="BH67" s="176"/>
      <c r="BI67" s="173"/>
      <c r="BJ67" s="174"/>
      <c r="BK67" s="175"/>
      <c r="BL67" s="176"/>
      <c r="BM67" s="173"/>
      <c r="BN67" s="174"/>
      <c r="BO67" s="175"/>
      <c r="BP67" s="176"/>
      <c r="BQ67" s="173"/>
      <c r="BR67" s="174"/>
      <c r="BS67" s="175"/>
      <c r="BT67" s="176"/>
      <c r="BU67" s="173"/>
      <c r="BV67" s="174"/>
      <c r="BW67" s="175"/>
      <c r="BX67" s="176"/>
      <c r="BY67" s="173"/>
      <c r="BZ67" s="174"/>
      <c r="CA67" s="175"/>
      <c r="CB67" s="176"/>
      <c r="CC67" s="173"/>
      <c r="CD67" s="174"/>
      <c r="CE67" s="175"/>
      <c r="CF67" s="176"/>
      <c r="CG67" s="173">
        <v>3</v>
      </c>
      <c r="CH67" s="174"/>
      <c r="CI67" s="175"/>
      <c r="CJ67" s="176"/>
      <c r="CK67" s="178"/>
      <c r="CL67" s="179"/>
      <c r="CM67" s="175"/>
      <c r="CN67" s="176"/>
      <c r="CO67" s="175"/>
      <c r="CP67" s="174"/>
      <c r="CQ67" s="175"/>
      <c r="CR67" s="176"/>
      <c r="CS67" s="173"/>
      <c r="CT67" s="174"/>
      <c r="CU67" s="175"/>
      <c r="CV67" s="177"/>
      <c r="CW67" s="155"/>
      <c r="CX67" s="157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56" t="s">
        <v>304</v>
      </c>
      <c r="EB67" s="149">
        <v>8.6956521739130432E-2</v>
      </c>
      <c r="EC67" s="149">
        <v>0</v>
      </c>
      <c r="ED67" s="149"/>
      <c r="EE67" s="149"/>
    </row>
    <row r="68" spans="1:135" ht="15" hidden="1" x14ac:dyDescent="0.25">
      <c r="A68" s="312"/>
      <c r="B68" s="168" t="s">
        <v>307</v>
      </c>
      <c r="C68" s="208"/>
      <c r="D68" s="180"/>
      <c r="E68" s="174"/>
      <c r="F68" s="175">
        <v>3</v>
      </c>
      <c r="G68" s="176"/>
      <c r="H68" s="173"/>
      <c r="I68" s="174"/>
      <c r="J68" s="175"/>
      <c r="K68" s="176"/>
      <c r="L68" s="173">
        <v>2</v>
      </c>
      <c r="M68" s="174"/>
      <c r="N68" s="175"/>
      <c r="O68" s="176"/>
      <c r="P68" s="173">
        <v>1</v>
      </c>
      <c r="Q68" s="174"/>
      <c r="R68" s="175"/>
      <c r="S68" s="176"/>
      <c r="T68" s="173"/>
      <c r="U68" s="174"/>
      <c r="V68" s="175">
        <v>1</v>
      </c>
      <c r="W68" s="176"/>
      <c r="X68" s="173"/>
      <c r="Y68" s="174"/>
      <c r="Z68" s="175"/>
      <c r="AA68" s="176"/>
      <c r="AB68" s="173"/>
      <c r="AC68" s="174"/>
      <c r="AD68" s="175"/>
      <c r="AE68" s="176"/>
      <c r="AF68" s="173"/>
      <c r="AG68" s="174"/>
      <c r="AH68" s="175"/>
      <c r="AI68" s="176"/>
      <c r="AJ68" s="181"/>
      <c r="AK68" s="171"/>
      <c r="AL68" s="171"/>
      <c r="AM68" s="172"/>
      <c r="AN68" s="173">
        <v>3</v>
      </c>
      <c r="AO68" s="174"/>
      <c r="AP68" s="175">
        <v>2</v>
      </c>
      <c r="AQ68" s="176"/>
      <c r="AR68" s="173"/>
      <c r="AS68" s="174"/>
      <c r="AT68" s="175"/>
      <c r="AU68" s="177"/>
      <c r="AV68" s="295"/>
      <c r="AW68" s="173"/>
      <c r="AX68" s="174"/>
      <c r="AY68" s="175"/>
      <c r="AZ68" s="176"/>
      <c r="BA68" s="173"/>
      <c r="BB68" s="174"/>
      <c r="BC68" s="175"/>
      <c r="BD68" s="176"/>
      <c r="BE68" s="173"/>
      <c r="BF68" s="174"/>
      <c r="BG68" s="175"/>
      <c r="BH68" s="176"/>
      <c r="BI68" s="173"/>
      <c r="BJ68" s="174"/>
      <c r="BK68" s="175"/>
      <c r="BL68" s="176"/>
      <c r="BM68" s="173"/>
      <c r="BN68" s="174"/>
      <c r="BO68" s="175"/>
      <c r="BP68" s="176"/>
      <c r="BQ68" s="173"/>
      <c r="BR68" s="174"/>
      <c r="BS68" s="175"/>
      <c r="BT68" s="176"/>
      <c r="BU68" s="173"/>
      <c r="BV68" s="174"/>
      <c r="BW68" s="175"/>
      <c r="BX68" s="176"/>
      <c r="BY68" s="173"/>
      <c r="BZ68" s="174"/>
      <c r="CA68" s="175"/>
      <c r="CB68" s="176"/>
      <c r="CC68" s="173"/>
      <c r="CD68" s="174"/>
      <c r="CE68" s="175"/>
      <c r="CF68" s="176"/>
      <c r="CG68" s="173"/>
      <c r="CH68" s="174"/>
      <c r="CI68" s="175"/>
      <c r="CJ68" s="176"/>
      <c r="CK68" s="178"/>
      <c r="CL68" s="179"/>
      <c r="CM68" s="175"/>
      <c r="CN68" s="176"/>
      <c r="CO68" s="175"/>
      <c r="CP68" s="174"/>
      <c r="CQ68" s="175"/>
      <c r="CR68" s="176"/>
      <c r="CS68" s="173"/>
      <c r="CT68" s="174"/>
      <c r="CU68" s="175"/>
      <c r="CV68" s="177"/>
      <c r="CW68" s="155"/>
      <c r="CX68" s="157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56" t="s">
        <v>305</v>
      </c>
      <c r="EB68" s="149">
        <v>0.13043478260869565</v>
      </c>
      <c r="EC68" s="149">
        <v>0</v>
      </c>
      <c r="ED68" s="149"/>
      <c r="EE68" s="149"/>
    </row>
    <row r="69" spans="1:135" ht="15" hidden="1" x14ac:dyDescent="0.25">
      <c r="A69" s="312"/>
      <c r="B69" s="168" t="s">
        <v>308</v>
      </c>
      <c r="C69" s="208"/>
      <c r="D69" s="180">
        <v>3</v>
      </c>
      <c r="E69" s="174"/>
      <c r="F69" s="175">
        <v>3</v>
      </c>
      <c r="G69" s="176"/>
      <c r="H69" s="173"/>
      <c r="I69" s="174"/>
      <c r="J69" s="175"/>
      <c r="K69" s="176"/>
      <c r="L69" s="173"/>
      <c r="M69" s="174"/>
      <c r="N69" s="175"/>
      <c r="O69" s="176"/>
      <c r="P69" s="173">
        <v>1</v>
      </c>
      <c r="Q69" s="174"/>
      <c r="R69" s="175">
        <v>1</v>
      </c>
      <c r="S69" s="176"/>
      <c r="T69" s="173"/>
      <c r="U69" s="174"/>
      <c r="V69" s="175"/>
      <c r="W69" s="176"/>
      <c r="X69" s="173"/>
      <c r="Y69" s="174"/>
      <c r="Z69" s="175"/>
      <c r="AA69" s="176"/>
      <c r="AB69" s="173"/>
      <c r="AC69" s="174"/>
      <c r="AD69" s="175"/>
      <c r="AE69" s="176"/>
      <c r="AF69" s="173"/>
      <c r="AG69" s="174"/>
      <c r="AH69" s="175"/>
      <c r="AI69" s="176"/>
      <c r="AJ69" s="173">
        <v>2</v>
      </c>
      <c r="AK69" s="174"/>
      <c r="AL69" s="175">
        <v>2</v>
      </c>
      <c r="AM69" s="176"/>
      <c r="AN69" s="181"/>
      <c r="AO69" s="171"/>
      <c r="AP69" s="171"/>
      <c r="AQ69" s="172"/>
      <c r="AR69" s="173"/>
      <c r="AS69" s="174"/>
      <c r="AT69" s="175"/>
      <c r="AU69" s="177"/>
      <c r="AV69" s="295"/>
      <c r="AW69" s="173"/>
      <c r="AX69" s="174"/>
      <c r="AY69" s="175"/>
      <c r="AZ69" s="176"/>
      <c r="BA69" s="173"/>
      <c r="BB69" s="174"/>
      <c r="BC69" s="175"/>
      <c r="BD69" s="176"/>
      <c r="BE69" s="173"/>
      <c r="BF69" s="174"/>
      <c r="BG69" s="175"/>
      <c r="BH69" s="176"/>
      <c r="BI69" s="173"/>
      <c r="BJ69" s="174"/>
      <c r="BK69" s="175"/>
      <c r="BL69" s="176"/>
      <c r="BM69" s="173"/>
      <c r="BN69" s="174"/>
      <c r="BO69" s="175"/>
      <c r="BP69" s="176"/>
      <c r="BQ69" s="173"/>
      <c r="BR69" s="174"/>
      <c r="BS69" s="175"/>
      <c r="BT69" s="176"/>
      <c r="BU69" s="173"/>
      <c r="BV69" s="174"/>
      <c r="BW69" s="175"/>
      <c r="BX69" s="176"/>
      <c r="BY69" s="173"/>
      <c r="BZ69" s="174"/>
      <c r="CA69" s="175"/>
      <c r="CB69" s="176"/>
      <c r="CC69" s="173"/>
      <c r="CD69" s="174"/>
      <c r="CE69" s="175"/>
      <c r="CF69" s="176"/>
      <c r="CG69" s="173"/>
      <c r="CH69" s="174"/>
      <c r="CI69" s="175"/>
      <c r="CJ69" s="176"/>
      <c r="CK69" s="178"/>
      <c r="CL69" s="179"/>
      <c r="CM69" s="175"/>
      <c r="CN69" s="176"/>
      <c r="CO69" s="175"/>
      <c r="CP69" s="174"/>
      <c r="CQ69" s="175"/>
      <c r="CR69" s="176"/>
      <c r="CS69" s="173"/>
      <c r="CT69" s="174"/>
      <c r="CU69" s="175"/>
      <c r="CV69" s="177"/>
      <c r="CW69" s="155"/>
      <c r="CX69" s="157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56" t="s">
        <v>306</v>
      </c>
      <c r="EB69" s="149">
        <v>0</v>
      </c>
      <c r="EC69" s="149">
        <v>4.3478260869565216E-2</v>
      </c>
      <c r="ED69" s="149"/>
      <c r="EE69" s="149"/>
    </row>
    <row r="70" spans="1:135" ht="15" hidden="1" x14ac:dyDescent="0.25">
      <c r="A70" s="312"/>
      <c r="B70" s="168" t="s">
        <v>680</v>
      </c>
      <c r="C70" s="208"/>
      <c r="D70" s="180"/>
      <c r="E70" s="174"/>
      <c r="F70" s="175"/>
      <c r="G70" s="176"/>
      <c r="H70" s="173"/>
      <c r="I70" s="174"/>
      <c r="J70" s="175"/>
      <c r="K70" s="176"/>
      <c r="L70" s="173"/>
      <c r="M70" s="174"/>
      <c r="N70" s="175"/>
      <c r="O70" s="176"/>
      <c r="P70" s="173"/>
      <c r="Q70" s="174"/>
      <c r="R70" s="175"/>
      <c r="S70" s="176"/>
      <c r="T70" s="173"/>
      <c r="U70" s="174"/>
      <c r="V70" s="175"/>
      <c r="W70" s="176"/>
      <c r="X70" s="173"/>
      <c r="Y70" s="174"/>
      <c r="Z70" s="175"/>
      <c r="AA70" s="176"/>
      <c r="AB70" s="173"/>
      <c r="AC70" s="174"/>
      <c r="AD70" s="175"/>
      <c r="AE70" s="176"/>
      <c r="AF70" s="173"/>
      <c r="AG70" s="174"/>
      <c r="AH70" s="175"/>
      <c r="AI70" s="176"/>
      <c r="AJ70" s="173"/>
      <c r="AK70" s="174"/>
      <c r="AL70" s="175"/>
      <c r="AM70" s="176"/>
      <c r="AN70" s="173"/>
      <c r="AO70" s="174"/>
      <c r="AP70" s="175"/>
      <c r="AQ70" s="176"/>
      <c r="AR70" s="181"/>
      <c r="AS70" s="171"/>
      <c r="AT70" s="171"/>
      <c r="AU70" s="182"/>
      <c r="AV70" s="295"/>
      <c r="AW70" s="173"/>
      <c r="AX70" s="174"/>
      <c r="AY70" s="175"/>
      <c r="AZ70" s="176"/>
      <c r="BA70" s="173"/>
      <c r="BB70" s="174"/>
      <c r="BC70" s="175"/>
      <c r="BD70" s="176"/>
      <c r="BE70" s="173"/>
      <c r="BF70" s="174"/>
      <c r="BG70" s="175"/>
      <c r="BH70" s="176"/>
      <c r="BI70" s="173"/>
      <c r="BJ70" s="174"/>
      <c r="BK70" s="175"/>
      <c r="BL70" s="176"/>
      <c r="BM70" s="173"/>
      <c r="BN70" s="174"/>
      <c r="BO70" s="175"/>
      <c r="BP70" s="176"/>
      <c r="BQ70" s="173"/>
      <c r="BR70" s="174"/>
      <c r="BS70" s="175"/>
      <c r="BT70" s="176"/>
      <c r="BU70" s="173"/>
      <c r="BV70" s="174"/>
      <c r="BW70" s="175"/>
      <c r="BX70" s="176"/>
      <c r="BY70" s="173"/>
      <c r="BZ70" s="174"/>
      <c r="CA70" s="175"/>
      <c r="CB70" s="176"/>
      <c r="CC70" s="173"/>
      <c r="CD70" s="174"/>
      <c r="CE70" s="175"/>
      <c r="CF70" s="176"/>
      <c r="CG70" s="173"/>
      <c r="CH70" s="174"/>
      <c r="CI70" s="175"/>
      <c r="CJ70" s="176"/>
      <c r="CK70" s="178"/>
      <c r="CL70" s="179"/>
      <c r="CM70" s="175"/>
      <c r="CN70" s="176"/>
      <c r="CO70" s="175"/>
      <c r="CP70" s="174"/>
      <c r="CQ70" s="175"/>
      <c r="CR70" s="176"/>
      <c r="CS70" s="173"/>
      <c r="CT70" s="174"/>
      <c r="CU70" s="175"/>
      <c r="CV70" s="177"/>
      <c r="CW70" s="155"/>
      <c r="CX70" s="157"/>
      <c r="DP70" s="149"/>
      <c r="DQ70" s="149"/>
      <c r="DR70" s="149"/>
      <c r="DS70" s="149"/>
      <c r="DT70" s="149"/>
      <c r="DU70" s="149"/>
      <c r="DV70" s="149"/>
      <c r="DW70" s="149"/>
      <c r="DX70" s="149"/>
      <c r="DY70" s="149"/>
      <c r="DZ70" s="149"/>
      <c r="EA70" s="156" t="s">
        <v>307</v>
      </c>
      <c r="EB70" s="149">
        <v>0.13043478260869565</v>
      </c>
      <c r="EC70" s="149">
        <v>0.21739130434782608</v>
      </c>
      <c r="ED70" s="149"/>
      <c r="EE70" s="149"/>
    </row>
    <row r="71" spans="1:135" s="209" customFormat="1" ht="15" hidden="1" x14ac:dyDescent="0.25">
      <c r="A71" s="312"/>
      <c r="B71" s="184"/>
      <c r="C71" s="187"/>
      <c r="D71" s="282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283"/>
      <c r="AR71" s="283"/>
      <c r="AS71" s="283"/>
      <c r="AT71" s="283"/>
      <c r="AU71" s="283"/>
      <c r="AV71" s="296"/>
      <c r="AW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J71" s="283"/>
      <c r="BK71" s="283"/>
      <c r="BL71" s="283"/>
      <c r="BM71" s="283"/>
      <c r="BN71" s="283"/>
      <c r="BO71" s="283"/>
      <c r="BP71" s="283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327"/>
      <c r="CW71" s="155"/>
      <c r="CX71" s="157"/>
      <c r="CY71" s="145"/>
      <c r="CZ71" s="145"/>
      <c r="DA71" s="145"/>
      <c r="DB71" s="145"/>
      <c r="DC71" s="145"/>
      <c r="DD71" s="145"/>
      <c r="DE71" s="145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156" t="s">
        <v>308</v>
      </c>
      <c r="EB71" s="149">
        <v>0.13043478260869565</v>
      </c>
      <c r="EC71" s="149">
        <v>0.13043478260869565</v>
      </c>
      <c r="ED71" s="210"/>
      <c r="EE71" s="210"/>
    </row>
    <row r="72" spans="1:135" ht="15" hidden="1" x14ac:dyDescent="0.25">
      <c r="A72" s="312"/>
      <c r="B72" s="168" t="s">
        <v>117</v>
      </c>
      <c r="C72" s="208"/>
      <c r="D72" s="180"/>
      <c r="E72" s="174"/>
      <c r="F72" s="175"/>
      <c r="G72" s="176"/>
      <c r="H72" s="173"/>
      <c r="I72" s="174"/>
      <c r="J72" s="175"/>
      <c r="K72" s="176"/>
      <c r="L72" s="173"/>
      <c r="M72" s="174"/>
      <c r="N72" s="175"/>
      <c r="O72" s="176"/>
      <c r="P72" s="173"/>
      <c r="Q72" s="174"/>
      <c r="R72" s="175"/>
      <c r="S72" s="176"/>
      <c r="T72" s="173"/>
      <c r="U72" s="174"/>
      <c r="V72" s="175"/>
      <c r="W72" s="176"/>
      <c r="X72" s="173"/>
      <c r="Y72" s="174"/>
      <c r="Z72" s="175"/>
      <c r="AA72" s="176"/>
      <c r="AB72" s="173"/>
      <c r="AC72" s="174"/>
      <c r="AD72" s="175"/>
      <c r="AE72" s="176"/>
      <c r="AF72" s="173"/>
      <c r="AG72" s="174"/>
      <c r="AH72" s="175"/>
      <c r="AI72" s="176"/>
      <c r="AJ72" s="173"/>
      <c r="AK72" s="174"/>
      <c r="AL72" s="175"/>
      <c r="AM72" s="176"/>
      <c r="AN72" s="173"/>
      <c r="AO72" s="174"/>
      <c r="AP72" s="175"/>
      <c r="AQ72" s="176"/>
      <c r="AR72" s="173"/>
      <c r="AS72" s="174">
        <v>1</v>
      </c>
      <c r="AT72" s="175"/>
      <c r="AU72" s="177">
        <v>1</v>
      </c>
      <c r="AV72" s="295"/>
      <c r="AW72" s="181"/>
      <c r="AX72" s="171"/>
      <c r="AY72" s="171"/>
      <c r="AZ72" s="172"/>
      <c r="BA72" s="173"/>
      <c r="BB72" s="174"/>
      <c r="BC72" s="175"/>
      <c r="BD72" s="176"/>
      <c r="BE72" s="173"/>
      <c r="BF72" s="174"/>
      <c r="BG72" s="175"/>
      <c r="BH72" s="176"/>
      <c r="BI72" s="173"/>
      <c r="BJ72" s="174"/>
      <c r="BK72" s="175"/>
      <c r="BL72" s="176"/>
      <c r="BM72" s="173"/>
      <c r="BN72" s="174"/>
      <c r="BO72" s="175"/>
      <c r="BP72" s="176"/>
      <c r="BQ72" s="173"/>
      <c r="BR72" s="174"/>
      <c r="BS72" s="175"/>
      <c r="BT72" s="176"/>
      <c r="BU72" s="173"/>
      <c r="BV72" s="174"/>
      <c r="BW72" s="175"/>
      <c r="BX72" s="176"/>
      <c r="BY72" s="173"/>
      <c r="BZ72" s="174"/>
      <c r="CA72" s="175"/>
      <c r="CB72" s="176"/>
      <c r="CC72" s="173">
        <v>3</v>
      </c>
      <c r="CD72" s="174"/>
      <c r="CE72" s="175"/>
      <c r="CF72" s="176"/>
      <c r="CG72" s="173">
        <v>2</v>
      </c>
      <c r="CH72" s="174"/>
      <c r="CI72" s="175">
        <v>2</v>
      </c>
      <c r="CJ72" s="176"/>
      <c r="CK72" s="178">
        <v>1</v>
      </c>
      <c r="CL72" s="179"/>
      <c r="CM72" s="175">
        <v>1</v>
      </c>
      <c r="CN72" s="176"/>
      <c r="CO72" s="175"/>
      <c r="CP72" s="174"/>
      <c r="CQ72" s="175"/>
      <c r="CR72" s="176"/>
      <c r="CS72" s="173"/>
      <c r="CT72" s="174"/>
      <c r="CU72" s="175"/>
      <c r="CV72" s="177"/>
      <c r="CW72" s="155"/>
      <c r="CX72" s="157"/>
      <c r="DP72" s="149"/>
      <c r="DQ72" s="149"/>
      <c r="DR72" s="149"/>
      <c r="DS72" s="149"/>
      <c r="DT72" s="149"/>
      <c r="DU72" s="149"/>
      <c r="DV72" s="149"/>
      <c r="DW72" s="149"/>
      <c r="DX72" s="149"/>
      <c r="DY72" s="149"/>
      <c r="DZ72" s="149"/>
      <c r="EA72" s="156" t="s">
        <v>680</v>
      </c>
      <c r="EB72" s="149">
        <v>0</v>
      </c>
      <c r="EC72" s="149">
        <v>0.30434782608695654</v>
      </c>
      <c r="ED72" s="149"/>
      <c r="EE72" s="149"/>
    </row>
    <row r="73" spans="1:135" ht="15" hidden="1" x14ac:dyDescent="0.25">
      <c r="A73" s="312"/>
      <c r="B73" s="168" t="s">
        <v>118</v>
      </c>
      <c r="C73" s="208"/>
      <c r="D73" s="180"/>
      <c r="E73" s="174"/>
      <c r="F73" s="175"/>
      <c r="G73" s="176"/>
      <c r="H73" s="173"/>
      <c r="I73" s="174"/>
      <c r="J73" s="175"/>
      <c r="K73" s="176"/>
      <c r="L73" s="173"/>
      <c r="M73" s="174"/>
      <c r="N73" s="175"/>
      <c r="O73" s="176">
        <v>3</v>
      </c>
      <c r="P73" s="173"/>
      <c r="Q73" s="174"/>
      <c r="R73" s="175"/>
      <c r="S73" s="176"/>
      <c r="T73" s="173"/>
      <c r="U73" s="174">
        <v>3</v>
      </c>
      <c r="V73" s="175"/>
      <c r="W73" s="176"/>
      <c r="X73" s="173"/>
      <c r="Y73" s="174"/>
      <c r="Z73" s="175"/>
      <c r="AA73" s="176"/>
      <c r="AB73" s="173"/>
      <c r="AC73" s="174"/>
      <c r="AD73" s="175"/>
      <c r="AE73" s="176"/>
      <c r="AF73" s="173"/>
      <c r="AG73" s="174"/>
      <c r="AH73" s="175"/>
      <c r="AI73" s="176"/>
      <c r="AJ73" s="173"/>
      <c r="AK73" s="174"/>
      <c r="AL73" s="175"/>
      <c r="AM73" s="176">
        <v>2</v>
      </c>
      <c r="AN73" s="173"/>
      <c r="AO73" s="174"/>
      <c r="AP73" s="175"/>
      <c r="AQ73" s="176"/>
      <c r="AR73" s="173"/>
      <c r="AS73" s="174">
        <v>2</v>
      </c>
      <c r="AT73" s="175"/>
      <c r="AU73" s="177">
        <v>1</v>
      </c>
      <c r="AV73" s="295"/>
      <c r="AW73" s="173"/>
      <c r="AX73" s="174"/>
      <c r="AY73" s="175"/>
      <c r="AZ73" s="176"/>
      <c r="BA73" s="181"/>
      <c r="BB73" s="171"/>
      <c r="BC73" s="171"/>
      <c r="BD73" s="172"/>
      <c r="BE73" s="173"/>
      <c r="BF73" s="174"/>
      <c r="BG73" s="175"/>
      <c r="BH73" s="176"/>
      <c r="BI73" s="173"/>
      <c r="BJ73" s="174"/>
      <c r="BK73" s="175"/>
      <c r="BL73" s="176"/>
      <c r="BM73" s="173"/>
      <c r="BN73" s="174"/>
      <c r="BO73" s="175"/>
      <c r="BP73" s="176"/>
      <c r="BQ73" s="173">
        <v>3</v>
      </c>
      <c r="BR73" s="174"/>
      <c r="BS73" s="175">
        <v>2</v>
      </c>
      <c r="BT73" s="176"/>
      <c r="BU73" s="173"/>
      <c r="BV73" s="174"/>
      <c r="BW73" s="175"/>
      <c r="BX73" s="176"/>
      <c r="BY73" s="173">
        <v>1</v>
      </c>
      <c r="BZ73" s="174"/>
      <c r="CA73" s="175">
        <v>1</v>
      </c>
      <c r="CB73" s="176"/>
      <c r="CC73" s="173"/>
      <c r="CD73" s="174"/>
      <c r="CE73" s="175">
        <v>3</v>
      </c>
      <c r="CF73" s="176"/>
      <c r="CG73" s="173">
        <v>2</v>
      </c>
      <c r="CH73" s="174"/>
      <c r="CI73" s="175"/>
      <c r="CJ73" s="176"/>
      <c r="CK73" s="178"/>
      <c r="CL73" s="179"/>
      <c r="CM73" s="175"/>
      <c r="CN73" s="176"/>
      <c r="CO73" s="175">
        <v>1</v>
      </c>
      <c r="CP73" s="174"/>
      <c r="CQ73" s="175"/>
      <c r="CR73" s="176"/>
      <c r="CS73" s="173"/>
      <c r="CT73" s="174"/>
      <c r="CU73" s="175"/>
      <c r="CV73" s="177"/>
      <c r="CW73" s="155"/>
      <c r="CX73" s="157"/>
      <c r="DP73" s="149"/>
      <c r="DQ73" s="149"/>
      <c r="DR73" s="149"/>
      <c r="DS73" s="149"/>
      <c r="DT73" s="149"/>
      <c r="DU73" s="149"/>
      <c r="DV73" s="149"/>
      <c r="DW73" s="149"/>
      <c r="DX73" s="149"/>
      <c r="DY73" s="149"/>
      <c r="DZ73" s="149"/>
      <c r="EA73" s="156" t="s">
        <v>117</v>
      </c>
      <c r="EB73" s="149">
        <v>0.30434782608695654</v>
      </c>
      <c r="EC73" s="149">
        <v>0</v>
      </c>
      <c r="ED73" s="149"/>
      <c r="EE73" s="149"/>
    </row>
    <row r="74" spans="1:135" ht="15" hidden="1" x14ac:dyDescent="0.25">
      <c r="A74" s="312"/>
      <c r="B74" s="184" t="s">
        <v>119</v>
      </c>
      <c r="C74" s="187"/>
      <c r="D74" s="180"/>
      <c r="E74" s="174"/>
      <c r="F74" s="175"/>
      <c r="G74" s="176"/>
      <c r="H74" s="173"/>
      <c r="I74" s="174">
        <v>1</v>
      </c>
      <c r="J74" s="175"/>
      <c r="K74" s="176">
        <v>1</v>
      </c>
      <c r="L74" s="173"/>
      <c r="M74" s="174"/>
      <c r="N74" s="175"/>
      <c r="O74" s="176"/>
      <c r="P74" s="173"/>
      <c r="Q74" s="174"/>
      <c r="R74" s="175"/>
      <c r="S74" s="176"/>
      <c r="T74" s="173"/>
      <c r="U74" s="174">
        <v>3</v>
      </c>
      <c r="V74" s="175"/>
      <c r="W74" s="176">
        <v>3</v>
      </c>
      <c r="X74" s="173"/>
      <c r="Y74" s="174"/>
      <c r="Z74" s="175"/>
      <c r="AA74" s="176"/>
      <c r="AB74" s="173"/>
      <c r="AC74" s="174"/>
      <c r="AD74" s="175"/>
      <c r="AE74" s="176"/>
      <c r="AF74" s="173"/>
      <c r="AG74" s="174"/>
      <c r="AH74" s="175"/>
      <c r="AI74" s="176"/>
      <c r="AJ74" s="173"/>
      <c r="AK74" s="174"/>
      <c r="AL74" s="175"/>
      <c r="AM74" s="176"/>
      <c r="AN74" s="173"/>
      <c r="AO74" s="174"/>
      <c r="AP74" s="175"/>
      <c r="AQ74" s="176"/>
      <c r="AR74" s="173"/>
      <c r="AS74" s="174">
        <v>2</v>
      </c>
      <c r="AT74" s="175"/>
      <c r="AU74" s="177">
        <v>2</v>
      </c>
      <c r="AV74" s="295"/>
      <c r="AW74" s="173">
        <v>2</v>
      </c>
      <c r="AX74" s="174"/>
      <c r="AY74" s="175">
        <v>2</v>
      </c>
      <c r="AZ74" s="176"/>
      <c r="BA74" s="173"/>
      <c r="BB74" s="174"/>
      <c r="BC74" s="175"/>
      <c r="BD74" s="176"/>
      <c r="BE74" s="181"/>
      <c r="BF74" s="171"/>
      <c r="BG74" s="171"/>
      <c r="BH74" s="172"/>
      <c r="BI74" s="173"/>
      <c r="BJ74" s="174"/>
      <c r="BK74" s="175"/>
      <c r="BL74" s="176"/>
      <c r="BM74" s="173"/>
      <c r="BN74" s="174"/>
      <c r="BO74" s="175"/>
      <c r="BP74" s="176"/>
      <c r="BQ74" s="173"/>
      <c r="BR74" s="174"/>
      <c r="BS74" s="175"/>
      <c r="BT74" s="176"/>
      <c r="BU74" s="173"/>
      <c r="BV74" s="174"/>
      <c r="BW74" s="175"/>
      <c r="BX74" s="176"/>
      <c r="BY74" s="173"/>
      <c r="BZ74" s="174"/>
      <c r="CA74" s="175"/>
      <c r="CB74" s="176"/>
      <c r="CC74" s="173"/>
      <c r="CD74" s="174"/>
      <c r="CE74" s="175"/>
      <c r="CF74" s="176"/>
      <c r="CG74" s="173">
        <v>3</v>
      </c>
      <c r="CH74" s="174"/>
      <c r="CI74" s="175">
        <v>3</v>
      </c>
      <c r="CJ74" s="176"/>
      <c r="CK74" s="178">
        <v>1</v>
      </c>
      <c r="CL74" s="179"/>
      <c r="CM74" s="175">
        <v>1</v>
      </c>
      <c r="CN74" s="176"/>
      <c r="CO74" s="175"/>
      <c r="CP74" s="174"/>
      <c r="CQ74" s="175"/>
      <c r="CR74" s="176"/>
      <c r="CS74" s="173"/>
      <c r="CT74" s="174"/>
      <c r="CU74" s="175"/>
      <c r="CV74" s="177"/>
      <c r="CW74" s="155"/>
      <c r="CX74" s="157"/>
      <c r="DP74" s="149"/>
      <c r="DQ74" s="149"/>
      <c r="DR74" s="149"/>
      <c r="DS74" s="149"/>
      <c r="DT74" s="149"/>
      <c r="DU74" s="149"/>
      <c r="DV74" s="149"/>
      <c r="DW74" s="149"/>
      <c r="DX74" s="149"/>
      <c r="DY74" s="149"/>
      <c r="DZ74" s="149"/>
      <c r="EA74" s="156" t="s">
        <v>118</v>
      </c>
      <c r="EB74" s="149">
        <v>8.6956521739130432E-2</v>
      </c>
      <c r="EC74" s="149">
        <v>4.3478260869565216E-2</v>
      </c>
      <c r="ED74" s="149"/>
      <c r="EE74" s="149"/>
    </row>
    <row r="75" spans="1:135" ht="15" hidden="1" x14ac:dyDescent="0.25">
      <c r="A75" s="312"/>
      <c r="B75" s="184" t="s">
        <v>320</v>
      </c>
      <c r="C75" s="187"/>
      <c r="D75" s="180"/>
      <c r="E75" s="174">
        <v>2</v>
      </c>
      <c r="F75" s="175"/>
      <c r="G75" s="176">
        <v>3</v>
      </c>
      <c r="H75" s="173"/>
      <c r="I75" s="174">
        <v>3</v>
      </c>
      <c r="J75" s="175"/>
      <c r="K75" s="176"/>
      <c r="L75" s="173"/>
      <c r="M75" s="174"/>
      <c r="N75" s="175"/>
      <c r="O75" s="176"/>
      <c r="P75" s="173"/>
      <c r="Q75" s="174"/>
      <c r="R75" s="175"/>
      <c r="S75" s="176"/>
      <c r="T75" s="173"/>
      <c r="U75" s="174"/>
      <c r="V75" s="175"/>
      <c r="W75" s="176"/>
      <c r="X75" s="173"/>
      <c r="Y75" s="174"/>
      <c r="Z75" s="175"/>
      <c r="AA75" s="176"/>
      <c r="AB75" s="173"/>
      <c r="AC75" s="174"/>
      <c r="AD75" s="175"/>
      <c r="AE75" s="176"/>
      <c r="AF75" s="173"/>
      <c r="AG75" s="174"/>
      <c r="AH75" s="175"/>
      <c r="AI75" s="176"/>
      <c r="AJ75" s="173"/>
      <c r="AK75" s="174"/>
      <c r="AL75" s="175"/>
      <c r="AM75" s="176"/>
      <c r="AN75" s="173"/>
      <c r="AO75" s="174">
        <v>1</v>
      </c>
      <c r="AP75" s="175"/>
      <c r="AQ75" s="176">
        <v>2</v>
      </c>
      <c r="AR75" s="173"/>
      <c r="AS75" s="174"/>
      <c r="AT75" s="175"/>
      <c r="AU75" s="177">
        <v>1</v>
      </c>
      <c r="AV75" s="295"/>
      <c r="AW75" s="173">
        <v>3</v>
      </c>
      <c r="AX75" s="174"/>
      <c r="AY75" s="175"/>
      <c r="AZ75" s="176"/>
      <c r="BA75" s="173"/>
      <c r="BB75" s="174"/>
      <c r="BC75" s="175"/>
      <c r="BD75" s="176"/>
      <c r="BE75" s="173"/>
      <c r="BF75" s="174"/>
      <c r="BG75" s="175"/>
      <c r="BH75" s="176"/>
      <c r="BI75" s="181"/>
      <c r="BJ75" s="171"/>
      <c r="BK75" s="171"/>
      <c r="BL75" s="172"/>
      <c r="BM75" s="173"/>
      <c r="BN75" s="174"/>
      <c r="BO75" s="175"/>
      <c r="BP75" s="176"/>
      <c r="BQ75" s="173"/>
      <c r="BR75" s="174"/>
      <c r="BS75" s="175"/>
      <c r="BT75" s="176"/>
      <c r="BU75" s="173"/>
      <c r="BV75" s="174"/>
      <c r="BW75" s="175">
        <v>2</v>
      </c>
      <c r="BX75" s="176"/>
      <c r="BY75" s="173"/>
      <c r="BZ75" s="174"/>
      <c r="CA75" s="175"/>
      <c r="CB75" s="176"/>
      <c r="CC75" s="173"/>
      <c r="CD75" s="174"/>
      <c r="CE75" s="175"/>
      <c r="CF75" s="176"/>
      <c r="CG75" s="173">
        <v>1</v>
      </c>
      <c r="CH75" s="174"/>
      <c r="CI75" s="175">
        <v>3</v>
      </c>
      <c r="CJ75" s="176"/>
      <c r="CK75" s="178">
        <v>2</v>
      </c>
      <c r="CL75" s="179"/>
      <c r="CM75" s="175">
        <v>1</v>
      </c>
      <c r="CN75" s="176"/>
      <c r="CO75" s="175"/>
      <c r="CP75" s="174"/>
      <c r="CQ75" s="175"/>
      <c r="CR75" s="176"/>
      <c r="CS75" s="173"/>
      <c r="CT75" s="174"/>
      <c r="CU75" s="175"/>
      <c r="CV75" s="177"/>
      <c r="CW75" s="155"/>
      <c r="CX75" s="157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83" t="s">
        <v>119</v>
      </c>
      <c r="EB75" s="149">
        <v>4.3478260869565216E-2</v>
      </c>
      <c r="EC75" s="149">
        <v>0</v>
      </c>
      <c r="ED75" s="149"/>
      <c r="EE75" s="149"/>
    </row>
    <row r="76" spans="1:135" ht="15" hidden="1" x14ac:dyDescent="0.25">
      <c r="A76" s="312"/>
      <c r="B76" s="184" t="s">
        <v>321</v>
      </c>
      <c r="C76" s="187"/>
      <c r="D76" s="180"/>
      <c r="E76" s="174"/>
      <c r="F76" s="175"/>
      <c r="G76" s="176"/>
      <c r="H76" s="173"/>
      <c r="I76" s="174"/>
      <c r="J76" s="175"/>
      <c r="K76" s="176"/>
      <c r="L76" s="173"/>
      <c r="M76" s="174"/>
      <c r="N76" s="175"/>
      <c r="O76" s="176"/>
      <c r="P76" s="173"/>
      <c r="Q76" s="174"/>
      <c r="R76" s="175"/>
      <c r="S76" s="176"/>
      <c r="T76" s="173"/>
      <c r="U76" s="174"/>
      <c r="V76" s="175"/>
      <c r="W76" s="176"/>
      <c r="X76" s="173"/>
      <c r="Y76" s="174"/>
      <c r="Z76" s="175"/>
      <c r="AA76" s="176"/>
      <c r="AB76" s="173"/>
      <c r="AC76" s="174"/>
      <c r="AD76" s="175"/>
      <c r="AE76" s="176"/>
      <c r="AF76" s="173"/>
      <c r="AG76" s="174"/>
      <c r="AH76" s="175"/>
      <c r="AI76" s="176"/>
      <c r="AJ76" s="173"/>
      <c r="AK76" s="174"/>
      <c r="AL76" s="175"/>
      <c r="AM76" s="176"/>
      <c r="AN76" s="173"/>
      <c r="AO76" s="174"/>
      <c r="AP76" s="175"/>
      <c r="AQ76" s="176"/>
      <c r="AR76" s="173"/>
      <c r="AS76" s="174"/>
      <c r="AT76" s="175"/>
      <c r="AU76" s="177"/>
      <c r="AV76" s="295"/>
      <c r="AW76" s="173">
        <v>3</v>
      </c>
      <c r="AX76" s="174"/>
      <c r="AY76" s="175">
        <v>3</v>
      </c>
      <c r="AZ76" s="176"/>
      <c r="BA76" s="173"/>
      <c r="BB76" s="174"/>
      <c r="BC76" s="175"/>
      <c r="BD76" s="176"/>
      <c r="BE76" s="173">
        <v>1</v>
      </c>
      <c r="BF76" s="174"/>
      <c r="BG76" s="175">
        <v>1</v>
      </c>
      <c r="BH76" s="176"/>
      <c r="BI76" s="173"/>
      <c r="BJ76" s="174"/>
      <c r="BK76" s="175"/>
      <c r="BL76" s="176"/>
      <c r="BM76" s="181"/>
      <c r="BN76" s="171"/>
      <c r="BO76" s="171"/>
      <c r="BP76" s="172"/>
      <c r="BQ76" s="173"/>
      <c r="BR76" s="174"/>
      <c r="BS76" s="175"/>
      <c r="BT76" s="176"/>
      <c r="BU76" s="173"/>
      <c r="BV76" s="174"/>
      <c r="BW76" s="175"/>
      <c r="BX76" s="176"/>
      <c r="BY76" s="173"/>
      <c r="BZ76" s="174"/>
      <c r="CA76" s="175"/>
      <c r="CB76" s="176"/>
      <c r="CC76" s="173">
        <v>2</v>
      </c>
      <c r="CD76" s="174"/>
      <c r="CE76" s="175">
        <v>2</v>
      </c>
      <c r="CF76" s="176"/>
      <c r="CG76" s="173"/>
      <c r="CH76" s="174"/>
      <c r="CI76" s="175"/>
      <c r="CJ76" s="176"/>
      <c r="CK76" s="178"/>
      <c r="CL76" s="179"/>
      <c r="CM76" s="175"/>
      <c r="CN76" s="176"/>
      <c r="CO76" s="175"/>
      <c r="CP76" s="174"/>
      <c r="CQ76" s="175"/>
      <c r="CR76" s="176"/>
      <c r="CS76" s="173"/>
      <c r="CT76" s="174"/>
      <c r="CU76" s="175"/>
      <c r="CV76" s="177"/>
      <c r="CW76" s="155"/>
      <c r="CX76" s="157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83" t="s">
        <v>320</v>
      </c>
      <c r="EB76" s="149">
        <v>0</v>
      </c>
      <c r="EC76" s="149">
        <v>0.13043478260869565</v>
      </c>
      <c r="ED76" s="149"/>
      <c r="EE76" s="149"/>
    </row>
    <row r="77" spans="1:135" ht="15" hidden="1" x14ac:dyDescent="0.25">
      <c r="A77" s="312"/>
      <c r="B77" s="184" t="s">
        <v>322</v>
      </c>
      <c r="C77" s="187"/>
      <c r="D77" s="180"/>
      <c r="E77" s="174"/>
      <c r="F77" s="175"/>
      <c r="G77" s="176"/>
      <c r="H77" s="173"/>
      <c r="I77" s="174"/>
      <c r="J77" s="175"/>
      <c r="K77" s="176"/>
      <c r="L77" s="173"/>
      <c r="M77" s="174"/>
      <c r="N77" s="175"/>
      <c r="O77" s="176"/>
      <c r="P77" s="173"/>
      <c r="Q77" s="174"/>
      <c r="R77" s="175"/>
      <c r="S77" s="176"/>
      <c r="T77" s="173"/>
      <c r="U77" s="174"/>
      <c r="V77" s="175"/>
      <c r="W77" s="176"/>
      <c r="X77" s="173"/>
      <c r="Y77" s="174"/>
      <c r="Z77" s="175"/>
      <c r="AA77" s="176"/>
      <c r="AB77" s="173"/>
      <c r="AC77" s="174"/>
      <c r="AD77" s="175"/>
      <c r="AE77" s="176"/>
      <c r="AF77" s="173"/>
      <c r="AG77" s="174"/>
      <c r="AH77" s="175"/>
      <c r="AI77" s="176"/>
      <c r="AJ77" s="173"/>
      <c r="AK77" s="174"/>
      <c r="AL77" s="175"/>
      <c r="AM77" s="176"/>
      <c r="AN77" s="173"/>
      <c r="AO77" s="174"/>
      <c r="AP77" s="175"/>
      <c r="AQ77" s="176"/>
      <c r="AR77" s="173"/>
      <c r="AS77" s="174"/>
      <c r="AT77" s="175"/>
      <c r="AU77" s="177"/>
      <c r="AV77" s="295"/>
      <c r="AW77" s="173"/>
      <c r="AX77" s="174"/>
      <c r="AY77" s="175"/>
      <c r="AZ77" s="176"/>
      <c r="BA77" s="173"/>
      <c r="BB77" s="174"/>
      <c r="BC77" s="175"/>
      <c r="BD77" s="176"/>
      <c r="BE77" s="173"/>
      <c r="BF77" s="174"/>
      <c r="BG77" s="175"/>
      <c r="BH77" s="176"/>
      <c r="BI77" s="173"/>
      <c r="BJ77" s="174"/>
      <c r="BK77" s="175"/>
      <c r="BL77" s="176"/>
      <c r="BM77" s="173"/>
      <c r="BN77" s="174"/>
      <c r="BO77" s="175"/>
      <c r="BP77" s="176"/>
      <c r="BQ77" s="181"/>
      <c r="BR77" s="171"/>
      <c r="BS77" s="171"/>
      <c r="BT77" s="172"/>
      <c r="BU77" s="173"/>
      <c r="BV77" s="174"/>
      <c r="BW77" s="175"/>
      <c r="BX77" s="176"/>
      <c r="BY77" s="173"/>
      <c r="BZ77" s="174"/>
      <c r="CA77" s="175"/>
      <c r="CB77" s="176"/>
      <c r="CC77" s="173"/>
      <c r="CD77" s="174"/>
      <c r="CE77" s="175"/>
      <c r="CF77" s="176"/>
      <c r="CG77" s="173"/>
      <c r="CH77" s="174"/>
      <c r="CI77" s="175"/>
      <c r="CJ77" s="176"/>
      <c r="CK77" s="178"/>
      <c r="CL77" s="179"/>
      <c r="CM77" s="175"/>
      <c r="CN77" s="176"/>
      <c r="CO77" s="175"/>
      <c r="CP77" s="174"/>
      <c r="CQ77" s="175"/>
      <c r="CR77" s="176"/>
      <c r="CS77" s="173"/>
      <c r="CT77" s="174"/>
      <c r="CU77" s="175"/>
      <c r="CV77" s="177"/>
      <c r="CW77" s="155"/>
      <c r="CX77" s="157"/>
      <c r="DP77" s="149"/>
      <c r="DQ77" s="149"/>
      <c r="DR77" s="149"/>
      <c r="DS77" s="149"/>
      <c r="DT77" s="149"/>
      <c r="DU77" s="149"/>
      <c r="DV77" s="149"/>
      <c r="DW77" s="149"/>
      <c r="DX77" s="149"/>
      <c r="DY77" s="149"/>
      <c r="DZ77" s="149"/>
      <c r="EA77" s="183" t="s">
        <v>321</v>
      </c>
      <c r="EB77" s="149">
        <v>8.6956521739130432E-2</v>
      </c>
      <c r="EC77" s="149">
        <v>0</v>
      </c>
      <c r="ED77" s="149"/>
      <c r="EE77" s="149"/>
    </row>
    <row r="78" spans="1:135" ht="15" hidden="1" x14ac:dyDescent="0.25">
      <c r="A78" s="312"/>
      <c r="B78" s="184" t="s">
        <v>323</v>
      </c>
      <c r="C78" s="187"/>
      <c r="D78" s="180"/>
      <c r="E78" s="174">
        <v>2</v>
      </c>
      <c r="F78" s="175"/>
      <c r="G78" s="176">
        <v>1</v>
      </c>
      <c r="H78" s="173"/>
      <c r="I78" s="174"/>
      <c r="J78" s="175"/>
      <c r="K78" s="176"/>
      <c r="L78" s="173">
        <v>3</v>
      </c>
      <c r="M78" s="174"/>
      <c r="N78" s="175"/>
      <c r="O78" s="176"/>
      <c r="P78" s="173"/>
      <c r="Q78" s="174"/>
      <c r="R78" s="175"/>
      <c r="S78" s="176"/>
      <c r="T78" s="173"/>
      <c r="U78" s="174"/>
      <c r="V78" s="175"/>
      <c r="W78" s="176"/>
      <c r="X78" s="173"/>
      <c r="Y78" s="174"/>
      <c r="Z78" s="175"/>
      <c r="AA78" s="176"/>
      <c r="AB78" s="173"/>
      <c r="AC78" s="174"/>
      <c r="AD78" s="175"/>
      <c r="AE78" s="176"/>
      <c r="AF78" s="173"/>
      <c r="AG78" s="174"/>
      <c r="AH78" s="175"/>
      <c r="AI78" s="176"/>
      <c r="AJ78" s="173"/>
      <c r="AK78" s="174">
        <v>3</v>
      </c>
      <c r="AL78" s="175"/>
      <c r="AM78" s="176">
        <v>3</v>
      </c>
      <c r="AN78" s="173"/>
      <c r="AO78" s="174"/>
      <c r="AP78" s="175"/>
      <c r="AQ78" s="176"/>
      <c r="AR78" s="173"/>
      <c r="AS78" s="174">
        <v>1</v>
      </c>
      <c r="AT78" s="175"/>
      <c r="AU78" s="177">
        <v>2</v>
      </c>
      <c r="AV78" s="295"/>
      <c r="AW78" s="173"/>
      <c r="AX78" s="174"/>
      <c r="AY78" s="175"/>
      <c r="AZ78" s="176"/>
      <c r="BA78" s="173"/>
      <c r="BB78" s="174"/>
      <c r="BC78" s="175"/>
      <c r="BD78" s="176"/>
      <c r="BE78" s="173"/>
      <c r="BF78" s="174"/>
      <c r="BG78" s="175"/>
      <c r="BH78" s="176"/>
      <c r="BI78" s="173"/>
      <c r="BJ78" s="174"/>
      <c r="BK78" s="175"/>
      <c r="BL78" s="176"/>
      <c r="BM78" s="173"/>
      <c r="BN78" s="174"/>
      <c r="BO78" s="175">
        <v>3</v>
      </c>
      <c r="BP78" s="176"/>
      <c r="BQ78" s="173"/>
      <c r="BR78" s="174"/>
      <c r="BS78" s="175"/>
      <c r="BT78" s="176"/>
      <c r="BU78" s="181"/>
      <c r="BV78" s="171"/>
      <c r="BW78" s="171"/>
      <c r="BX78" s="172"/>
      <c r="BY78" s="173"/>
      <c r="BZ78" s="174"/>
      <c r="CA78" s="175"/>
      <c r="CB78" s="176"/>
      <c r="CC78" s="173"/>
      <c r="CD78" s="174"/>
      <c r="CE78" s="175"/>
      <c r="CF78" s="176"/>
      <c r="CG78" s="173">
        <v>2</v>
      </c>
      <c r="CH78" s="174"/>
      <c r="CI78" s="175">
        <v>2</v>
      </c>
      <c r="CJ78" s="176"/>
      <c r="CK78" s="178"/>
      <c r="CL78" s="179"/>
      <c r="CM78" s="175"/>
      <c r="CN78" s="176"/>
      <c r="CO78" s="175"/>
      <c r="CP78" s="174"/>
      <c r="CQ78" s="175"/>
      <c r="CR78" s="176"/>
      <c r="CS78" s="173">
        <v>1</v>
      </c>
      <c r="CT78" s="174">
        <v>1</v>
      </c>
      <c r="CU78" s="175"/>
      <c r="CV78" s="177"/>
      <c r="CW78" s="155"/>
      <c r="CX78" s="157"/>
      <c r="DP78" s="149"/>
      <c r="DQ78" s="149"/>
      <c r="DR78" s="149"/>
      <c r="DS78" s="149"/>
      <c r="DT78" s="149"/>
      <c r="DU78" s="149"/>
      <c r="DV78" s="149"/>
      <c r="DW78" s="149"/>
      <c r="DX78" s="149"/>
      <c r="DY78" s="149"/>
      <c r="DZ78" s="149"/>
      <c r="EA78" s="183" t="s">
        <v>322</v>
      </c>
      <c r="EB78" s="149">
        <v>0.13043478260869565</v>
      </c>
      <c r="EC78" s="149">
        <v>0</v>
      </c>
      <c r="ED78" s="149"/>
      <c r="EE78" s="149"/>
    </row>
    <row r="79" spans="1:135" ht="15" hidden="1" x14ac:dyDescent="0.25">
      <c r="A79" s="312"/>
      <c r="B79" s="184" t="s">
        <v>324</v>
      </c>
      <c r="C79" s="187"/>
      <c r="D79" s="180"/>
      <c r="E79" s="174"/>
      <c r="F79" s="175">
        <v>3</v>
      </c>
      <c r="G79" s="176"/>
      <c r="H79" s="173"/>
      <c r="I79" s="174"/>
      <c r="J79" s="175"/>
      <c r="K79" s="176"/>
      <c r="L79" s="173"/>
      <c r="M79" s="174"/>
      <c r="N79" s="175"/>
      <c r="O79" s="176"/>
      <c r="P79" s="173"/>
      <c r="Q79" s="174"/>
      <c r="R79" s="175"/>
      <c r="S79" s="176"/>
      <c r="T79" s="173"/>
      <c r="U79" s="174"/>
      <c r="V79" s="175"/>
      <c r="W79" s="176"/>
      <c r="X79" s="173"/>
      <c r="Y79" s="174"/>
      <c r="Z79" s="175"/>
      <c r="AA79" s="176"/>
      <c r="AB79" s="173"/>
      <c r="AC79" s="174"/>
      <c r="AD79" s="175"/>
      <c r="AE79" s="176"/>
      <c r="AF79" s="173"/>
      <c r="AG79" s="174"/>
      <c r="AH79" s="175"/>
      <c r="AI79" s="176"/>
      <c r="AJ79" s="173"/>
      <c r="AK79" s="174"/>
      <c r="AL79" s="175">
        <v>1</v>
      </c>
      <c r="AM79" s="176"/>
      <c r="AN79" s="173"/>
      <c r="AO79" s="174"/>
      <c r="AP79" s="175">
        <v>2</v>
      </c>
      <c r="AQ79" s="176"/>
      <c r="AR79" s="173"/>
      <c r="AS79" s="174"/>
      <c r="AT79" s="175"/>
      <c r="AU79" s="177"/>
      <c r="AV79" s="295"/>
      <c r="AW79" s="173">
        <v>2</v>
      </c>
      <c r="AX79" s="174"/>
      <c r="AY79" s="175"/>
      <c r="AZ79" s="176"/>
      <c r="BA79" s="173">
        <v>1</v>
      </c>
      <c r="BB79" s="174"/>
      <c r="BC79" s="175"/>
      <c r="BD79" s="176"/>
      <c r="BE79" s="173"/>
      <c r="BF79" s="174"/>
      <c r="BG79" s="175"/>
      <c r="BH79" s="176"/>
      <c r="BI79" s="173"/>
      <c r="BJ79" s="174"/>
      <c r="BK79" s="175"/>
      <c r="BL79" s="176"/>
      <c r="BM79" s="173"/>
      <c r="BN79" s="174"/>
      <c r="BO79" s="175"/>
      <c r="BP79" s="176"/>
      <c r="BQ79" s="173"/>
      <c r="BR79" s="174"/>
      <c r="BS79" s="175"/>
      <c r="BT79" s="176"/>
      <c r="BU79" s="173"/>
      <c r="BV79" s="174"/>
      <c r="BW79" s="175"/>
      <c r="BX79" s="176"/>
      <c r="BY79" s="181"/>
      <c r="BZ79" s="171"/>
      <c r="CA79" s="171"/>
      <c r="CB79" s="172"/>
      <c r="CC79" s="173"/>
      <c r="CD79" s="174"/>
      <c r="CE79" s="175"/>
      <c r="CF79" s="176"/>
      <c r="CG79" s="173"/>
      <c r="CH79" s="174"/>
      <c r="CI79" s="175"/>
      <c r="CJ79" s="176"/>
      <c r="CK79" s="178">
        <v>3</v>
      </c>
      <c r="CL79" s="179"/>
      <c r="CM79" s="175"/>
      <c r="CN79" s="176"/>
      <c r="CO79" s="175"/>
      <c r="CP79" s="174"/>
      <c r="CQ79" s="175"/>
      <c r="CR79" s="176"/>
      <c r="CS79" s="173"/>
      <c r="CT79" s="174"/>
      <c r="CU79" s="175"/>
      <c r="CV79" s="177"/>
      <c r="CW79" s="155"/>
      <c r="CX79" s="157"/>
      <c r="DP79" s="149"/>
      <c r="DQ79" s="149"/>
      <c r="DR79" s="149"/>
      <c r="DS79" s="149"/>
      <c r="DT79" s="149"/>
      <c r="DU79" s="149"/>
      <c r="DV79" s="149"/>
      <c r="DW79" s="149"/>
      <c r="DX79" s="149"/>
      <c r="DY79" s="149"/>
      <c r="DZ79" s="149"/>
      <c r="EA79" s="183" t="s">
        <v>323</v>
      </c>
      <c r="EB79" s="149">
        <v>8.6956521739130432E-2</v>
      </c>
      <c r="EC79" s="149">
        <v>0</v>
      </c>
      <c r="ED79" s="149"/>
      <c r="EE79" s="149"/>
    </row>
    <row r="80" spans="1:135" ht="15" hidden="1" x14ac:dyDescent="0.25">
      <c r="A80" s="312"/>
      <c r="B80" s="184" t="s">
        <v>325</v>
      </c>
      <c r="C80" s="187"/>
      <c r="D80" s="180"/>
      <c r="E80" s="174">
        <v>1</v>
      </c>
      <c r="F80" s="175"/>
      <c r="G80" s="176"/>
      <c r="H80" s="173"/>
      <c r="I80" s="174"/>
      <c r="J80" s="175"/>
      <c r="K80" s="176"/>
      <c r="L80" s="173"/>
      <c r="M80" s="174"/>
      <c r="N80" s="175"/>
      <c r="O80" s="176"/>
      <c r="P80" s="173"/>
      <c r="Q80" s="174"/>
      <c r="R80" s="175"/>
      <c r="S80" s="176"/>
      <c r="T80" s="173"/>
      <c r="U80" s="174"/>
      <c r="V80" s="175"/>
      <c r="W80" s="176"/>
      <c r="X80" s="173"/>
      <c r="Y80" s="174"/>
      <c r="Z80" s="175"/>
      <c r="AA80" s="176"/>
      <c r="AB80" s="173">
        <v>1</v>
      </c>
      <c r="AC80" s="174"/>
      <c r="AD80" s="175"/>
      <c r="AE80" s="176"/>
      <c r="AF80" s="173"/>
      <c r="AG80" s="174">
        <v>2</v>
      </c>
      <c r="AH80" s="175"/>
      <c r="AI80" s="176"/>
      <c r="AJ80" s="173"/>
      <c r="AK80" s="174"/>
      <c r="AL80" s="175"/>
      <c r="AM80" s="176">
        <v>1</v>
      </c>
      <c r="AN80" s="173"/>
      <c r="AO80" s="174"/>
      <c r="AP80" s="175"/>
      <c r="AQ80" s="176">
        <v>2</v>
      </c>
      <c r="AR80" s="173"/>
      <c r="AS80" s="174"/>
      <c r="AT80" s="175"/>
      <c r="AU80" s="177"/>
      <c r="AV80" s="295"/>
      <c r="AW80" s="173">
        <v>2</v>
      </c>
      <c r="AX80" s="174"/>
      <c r="AY80" s="175"/>
      <c r="AZ80" s="176"/>
      <c r="BA80" s="173"/>
      <c r="BB80" s="174"/>
      <c r="BC80" s="175"/>
      <c r="BD80" s="176"/>
      <c r="BE80" s="173"/>
      <c r="BF80" s="174"/>
      <c r="BG80" s="175"/>
      <c r="BH80" s="176"/>
      <c r="BI80" s="173"/>
      <c r="BJ80" s="174"/>
      <c r="BK80" s="175"/>
      <c r="BL80" s="176">
        <v>3</v>
      </c>
      <c r="BM80" s="173"/>
      <c r="BN80" s="174"/>
      <c r="BO80" s="175"/>
      <c r="BP80" s="176"/>
      <c r="BQ80" s="173"/>
      <c r="BR80" s="174"/>
      <c r="BS80" s="175">
        <v>3</v>
      </c>
      <c r="BT80" s="176"/>
      <c r="BU80" s="173">
        <v>3</v>
      </c>
      <c r="BV80" s="174"/>
      <c r="BW80" s="175"/>
      <c r="BX80" s="176"/>
      <c r="BY80" s="173"/>
      <c r="BZ80" s="174"/>
      <c r="CA80" s="175">
        <v>1</v>
      </c>
      <c r="CB80" s="176"/>
      <c r="CC80" s="181"/>
      <c r="CD80" s="171"/>
      <c r="CE80" s="171"/>
      <c r="CF80" s="172"/>
      <c r="CG80" s="173"/>
      <c r="CH80" s="174"/>
      <c r="CI80" s="175"/>
      <c r="CJ80" s="176"/>
      <c r="CK80" s="178"/>
      <c r="CL80" s="179"/>
      <c r="CM80" s="175">
        <v>2</v>
      </c>
      <c r="CN80" s="176"/>
      <c r="CO80" s="175"/>
      <c r="CP80" s="174"/>
      <c r="CQ80" s="175"/>
      <c r="CR80" s="176"/>
      <c r="CS80" s="173">
        <v>3</v>
      </c>
      <c r="CT80" s="174"/>
      <c r="CU80" s="175"/>
      <c r="CV80" s="177"/>
      <c r="CW80" s="155"/>
      <c r="CX80" s="157"/>
      <c r="DP80" s="149"/>
      <c r="DQ80" s="149"/>
      <c r="DR80" s="149"/>
      <c r="DS80" s="149"/>
      <c r="DT80" s="149"/>
      <c r="DU80" s="149"/>
      <c r="DV80" s="149"/>
      <c r="DW80" s="149"/>
      <c r="DX80" s="149"/>
      <c r="DY80" s="149"/>
      <c r="DZ80" s="149"/>
      <c r="EA80" s="183" t="s">
        <v>324</v>
      </c>
      <c r="EB80" s="149">
        <v>0.17391304347826086</v>
      </c>
      <c r="EC80" s="149">
        <v>0</v>
      </c>
      <c r="ED80" s="149"/>
      <c r="EE80" s="149"/>
    </row>
    <row r="81" spans="1:391" ht="15" hidden="1" x14ac:dyDescent="0.25">
      <c r="A81" s="312"/>
      <c r="B81" s="184" t="s">
        <v>681</v>
      </c>
      <c r="C81" s="187"/>
      <c r="D81" s="180"/>
      <c r="E81" s="174"/>
      <c r="F81" s="175"/>
      <c r="G81" s="176">
        <v>3</v>
      </c>
      <c r="H81" s="173"/>
      <c r="I81" s="174">
        <v>3</v>
      </c>
      <c r="J81" s="175"/>
      <c r="K81" s="176"/>
      <c r="L81" s="173"/>
      <c r="M81" s="174"/>
      <c r="N81" s="175"/>
      <c r="O81" s="176"/>
      <c r="P81" s="173"/>
      <c r="Q81" s="174"/>
      <c r="R81" s="175"/>
      <c r="S81" s="176"/>
      <c r="T81" s="173"/>
      <c r="U81" s="174">
        <v>1</v>
      </c>
      <c r="V81" s="175"/>
      <c r="W81" s="176"/>
      <c r="X81" s="173"/>
      <c r="Y81" s="174"/>
      <c r="Z81" s="175"/>
      <c r="AA81" s="176"/>
      <c r="AB81" s="173"/>
      <c r="AC81" s="174"/>
      <c r="AD81" s="175"/>
      <c r="AE81" s="176"/>
      <c r="AF81" s="173"/>
      <c r="AG81" s="174"/>
      <c r="AH81" s="175"/>
      <c r="AI81" s="176"/>
      <c r="AJ81" s="173"/>
      <c r="AK81" s="174"/>
      <c r="AL81" s="175"/>
      <c r="AM81" s="176"/>
      <c r="AN81" s="173"/>
      <c r="AO81" s="174"/>
      <c r="AP81" s="175"/>
      <c r="AQ81" s="176"/>
      <c r="AR81" s="173"/>
      <c r="AS81" s="174">
        <v>2</v>
      </c>
      <c r="AT81" s="175"/>
      <c r="AU81" s="177">
        <v>2</v>
      </c>
      <c r="AV81" s="295"/>
      <c r="AW81" s="173">
        <v>2</v>
      </c>
      <c r="AX81" s="174"/>
      <c r="AY81" s="175">
        <v>2</v>
      </c>
      <c r="AZ81" s="176"/>
      <c r="BA81" s="173"/>
      <c r="BB81" s="174"/>
      <c r="BC81" s="175"/>
      <c r="BD81" s="176"/>
      <c r="BE81" s="173"/>
      <c r="BF81" s="174"/>
      <c r="BG81" s="175"/>
      <c r="BH81" s="176"/>
      <c r="BI81" s="173"/>
      <c r="BJ81" s="174"/>
      <c r="BK81" s="175"/>
      <c r="BL81" s="176">
        <v>1</v>
      </c>
      <c r="BM81" s="173">
        <v>3</v>
      </c>
      <c r="BN81" s="174"/>
      <c r="BO81" s="175"/>
      <c r="BP81" s="176"/>
      <c r="BQ81" s="173"/>
      <c r="BR81" s="174"/>
      <c r="BS81" s="175"/>
      <c r="BT81" s="176"/>
      <c r="BU81" s="173"/>
      <c r="BV81" s="174"/>
      <c r="BW81" s="175"/>
      <c r="BX81" s="176"/>
      <c r="BY81" s="173"/>
      <c r="BZ81" s="174"/>
      <c r="CA81" s="175">
        <v>3</v>
      </c>
      <c r="CB81" s="176"/>
      <c r="CC81" s="173"/>
      <c r="CD81" s="174"/>
      <c r="CE81" s="175"/>
      <c r="CF81" s="176"/>
      <c r="CG81" s="181"/>
      <c r="CH81" s="171"/>
      <c r="CI81" s="171"/>
      <c r="CJ81" s="172"/>
      <c r="CK81" s="178">
        <v>1</v>
      </c>
      <c r="CL81" s="179"/>
      <c r="CM81" s="175">
        <v>1</v>
      </c>
      <c r="CN81" s="176"/>
      <c r="CO81" s="175"/>
      <c r="CP81" s="174"/>
      <c r="CQ81" s="175"/>
      <c r="CR81" s="176"/>
      <c r="CS81" s="173"/>
      <c r="CT81" s="174"/>
      <c r="CU81" s="175"/>
      <c r="CV81" s="177"/>
      <c r="CW81" s="155"/>
      <c r="CX81" s="157"/>
      <c r="DP81" s="149"/>
      <c r="DQ81" s="149"/>
      <c r="DR81" s="149"/>
      <c r="DS81" s="149"/>
      <c r="DT81" s="149"/>
      <c r="DU81" s="149"/>
      <c r="DV81" s="149"/>
      <c r="DW81" s="149"/>
      <c r="DX81" s="149"/>
      <c r="DY81" s="149"/>
      <c r="DZ81" s="149"/>
      <c r="EA81" s="183" t="s">
        <v>325</v>
      </c>
      <c r="EB81" s="149">
        <v>0.17391304347826086</v>
      </c>
      <c r="EC81" s="149">
        <v>0</v>
      </c>
      <c r="ED81" s="149"/>
      <c r="EE81" s="149"/>
    </row>
    <row r="82" spans="1:391" ht="15" hidden="1" x14ac:dyDescent="0.25">
      <c r="A82" s="312"/>
      <c r="B82" s="184" t="s">
        <v>682</v>
      </c>
      <c r="C82" s="187"/>
      <c r="D82" s="180"/>
      <c r="E82" s="174"/>
      <c r="F82" s="175"/>
      <c r="G82" s="176"/>
      <c r="H82" s="173"/>
      <c r="I82" s="174"/>
      <c r="J82" s="175"/>
      <c r="K82" s="176"/>
      <c r="L82" s="173"/>
      <c r="M82" s="174"/>
      <c r="N82" s="175"/>
      <c r="O82" s="176"/>
      <c r="P82" s="173"/>
      <c r="Q82" s="174"/>
      <c r="R82" s="175"/>
      <c r="S82" s="176"/>
      <c r="T82" s="173"/>
      <c r="U82" s="174"/>
      <c r="V82" s="175"/>
      <c r="W82" s="176"/>
      <c r="X82" s="173"/>
      <c r="Y82" s="174"/>
      <c r="Z82" s="175"/>
      <c r="AA82" s="176"/>
      <c r="AB82" s="173"/>
      <c r="AC82" s="174"/>
      <c r="AD82" s="175"/>
      <c r="AE82" s="176"/>
      <c r="AF82" s="173"/>
      <c r="AG82" s="174"/>
      <c r="AH82" s="175"/>
      <c r="AI82" s="176"/>
      <c r="AJ82" s="173"/>
      <c r="AK82" s="174"/>
      <c r="AL82" s="175"/>
      <c r="AM82" s="176"/>
      <c r="AN82" s="173"/>
      <c r="AO82" s="174"/>
      <c r="AP82" s="175"/>
      <c r="AQ82" s="176"/>
      <c r="AR82" s="173"/>
      <c r="AS82" s="174"/>
      <c r="AT82" s="175"/>
      <c r="AU82" s="177"/>
      <c r="AV82" s="295"/>
      <c r="AW82" s="173"/>
      <c r="AX82" s="174"/>
      <c r="AY82" s="175"/>
      <c r="AZ82" s="176"/>
      <c r="BA82" s="173"/>
      <c r="BB82" s="174"/>
      <c r="BC82" s="175"/>
      <c r="BD82" s="176"/>
      <c r="BE82" s="173"/>
      <c r="BF82" s="174"/>
      <c r="BG82" s="175"/>
      <c r="BH82" s="176"/>
      <c r="BI82" s="173"/>
      <c r="BJ82" s="174"/>
      <c r="BK82" s="175"/>
      <c r="BL82" s="176"/>
      <c r="BM82" s="173"/>
      <c r="BN82" s="174"/>
      <c r="BO82" s="175"/>
      <c r="BP82" s="176"/>
      <c r="BQ82" s="173"/>
      <c r="BR82" s="174"/>
      <c r="BS82" s="175"/>
      <c r="BT82" s="176"/>
      <c r="BU82" s="173"/>
      <c r="BV82" s="174"/>
      <c r="BW82" s="175"/>
      <c r="BX82" s="176"/>
      <c r="BY82" s="173"/>
      <c r="BZ82" s="174"/>
      <c r="CA82" s="175"/>
      <c r="CB82" s="176"/>
      <c r="CC82" s="173"/>
      <c r="CD82" s="174"/>
      <c r="CE82" s="175"/>
      <c r="CF82" s="176"/>
      <c r="CG82" s="173"/>
      <c r="CH82" s="174"/>
      <c r="CI82" s="175"/>
      <c r="CJ82" s="176"/>
      <c r="CK82" s="181"/>
      <c r="CL82" s="171"/>
      <c r="CM82" s="171"/>
      <c r="CN82" s="172"/>
      <c r="CO82" s="173"/>
      <c r="CP82" s="174"/>
      <c r="CQ82" s="175"/>
      <c r="CR82" s="176"/>
      <c r="CS82" s="173"/>
      <c r="CT82" s="174"/>
      <c r="CU82" s="175"/>
      <c r="CV82" s="177"/>
      <c r="CW82" s="155"/>
      <c r="CX82" s="157"/>
      <c r="DP82" s="149"/>
      <c r="DQ82" s="149"/>
      <c r="DR82" s="149"/>
      <c r="DS82" s="149"/>
      <c r="DT82" s="149"/>
      <c r="DU82" s="149"/>
      <c r="DV82" s="149"/>
      <c r="DW82" s="149"/>
      <c r="DX82" s="149"/>
      <c r="DY82" s="149"/>
      <c r="DZ82" s="149"/>
      <c r="EA82" s="183" t="s">
        <v>681</v>
      </c>
      <c r="EB82" s="149">
        <v>0.2608695652173913</v>
      </c>
      <c r="EC82" s="149">
        <v>0</v>
      </c>
      <c r="ED82" s="149"/>
      <c r="EE82" s="149"/>
    </row>
    <row r="83" spans="1:391" ht="15" hidden="1" x14ac:dyDescent="0.25">
      <c r="A83" s="312"/>
      <c r="B83" s="184" t="s">
        <v>683</v>
      </c>
      <c r="C83" s="187"/>
      <c r="D83" s="180"/>
      <c r="E83" s="174"/>
      <c r="F83" s="175"/>
      <c r="G83" s="176"/>
      <c r="H83" s="173"/>
      <c r="I83" s="174"/>
      <c r="J83" s="175"/>
      <c r="K83" s="176"/>
      <c r="L83" s="173"/>
      <c r="M83" s="174"/>
      <c r="N83" s="175"/>
      <c r="O83" s="176"/>
      <c r="P83" s="173"/>
      <c r="Q83" s="174"/>
      <c r="R83" s="175"/>
      <c r="S83" s="176"/>
      <c r="T83" s="173"/>
      <c r="U83" s="174"/>
      <c r="V83" s="175"/>
      <c r="W83" s="176"/>
      <c r="X83" s="173"/>
      <c r="Y83" s="174"/>
      <c r="Z83" s="175"/>
      <c r="AA83" s="176"/>
      <c r="AB83" s="173"/>
      <c r="AC83" s="174"/>
      <c r="AD83" s="175"/>
      <c r="AE83" s="176"/>
      <c r="AF83" s="173"/>
      <c r="AG83" s="174"/>
      <c r="AH83" s="175"/>
      <c r="AI83" s="176"/>
      <c r="AJ83" s="173"/>
      <c r="AK83" s="174"/>
      <c r="AL83" s="175"/>
      <c r="AM83" s="176"/>
      <c r="AN83" s="173"/>
      <c r="AO83" s="174"/>
      <c r="AP83" s="175"/>
      <c r="AQ83" s="176"/>
      <c r="AR83" s="173"/>
      <c r="AS83" s="174"/>
      <c r="AT83" s="175"/>
      <c r="AU83" s="177"/>
      <c r="AV83" s="295"/>
      <c r="AW83" s="173"/>
      <c r="AX83" s="174"/>
      <c r="AY83" s="175"/>
      <c r="AZ83" s="176"/>
      <c r="BA83" s="173"/>
      <c r="BB83" s="174">
        <v>1</v>
      </c>
      <c r="BC83" s="175"/>
      <c r="BD83" s="176">
        <v>1</v>
      </c>
      <c r="BE83" s="173"/>
      <c r="BF83" s="174"/>
      <c r="BG83" s="175"/>
      <c r="BH83" s="176"/>
      <c r="BI83" s="173"/>
      <c r="BJ83" s="174"/>
      <c r="BK83" s="175"/>
      <c r="BL83" s="176"/>
      <c r="BM83" s="173"/>
      <c r="BN83" s="174"/>
      <c r="BO83" s="175"/>
      <c r="BP83" s="176"/>
      <c r="BQ83" s="173">
        <v>1</v>
      </c>
      <c r="BR83" s="174"/>
      <c r="BS83" s="175">
        <v>1</v>
      </c>
      <c r="BT83" s="176"/>
      <c r="BU83" s="173"/>
      <c r="BV83" s="174"/>
      <c r="BW83" s="175"/>
      <c r="BX83" s="176"/>
      <c r="BY83" s="173">
        <v>3</v>
      </c>
      <c r="BZ83" s="174"/>
      <c r="CA83" s="175">
        <v>3</v>
      </c>
      <c r="CB83" s="176"/>
      <c r="CC83" s="173">
        <v>2</v>
      </c>
      <c r="CD83" s="174"/>
      <c r="CE83" s="175">
        <v>2</v>
      </c>
      <c r="CF83" s="176"/>
      <c r="CG83" s="173"/>
      <c r="CH83" s="174"/>
      <c r="CI83" s="175"/>
      <c r="CJ83" s="176"/>
      <c r="CK83" s="173"/>
      <c r="CL83" s="174"/>
      <c r="CM83" s="175"/>
      <c r="CN83" s="176"/>
      <c r="CO83" s="181"/>
      <c r="CP83" s="171"/>
      <c r="CQ83" s="171"/>
      <c r="CR83" s="172"/>
      <c r="CS83" s="173"/>
      <c r="CT83" s="174"/>
      <c r="CU83" s="175"/>
      <c r="CV83" s="177"/>
      <c r="CW83" s="155"/>
      <c r="CX83" s="157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83" t="s">
        <v>682</v>
      </c>
      <c r="EB83" s="149">
        <v>0.2608695652173913</v>
      </c>
      <c r="EC83" s="149">
        <v>0</v>
      </c>
      <c r="ED83" s="149"/>
      <c r="EE83" s="149"/>
    </row>
    <row r="84" spans="1:391" ht="15" hidden="1" customHeight="1" x14ac:dyDescent="0.25">
      <c r="A84" s="312"/>
      <c r="B84" s="186" t="s">
        <v>121</v>
      </c>
      <c r="C84" s="187"/>
      <c r="D84" s="175"/>
      <c r="E84" s="174"/>
      <c r="F84" s="175"/>
      <c r="G84" s="174"/>
      <c r="H84" s="175"/>
      <c r="I84" s="174"/>
      <c r="J84" s="175"/>
      <c r="K84" s="174"/>
      <c r="L84" s="175"/>
      <c r="M84" s="174"/>
      <c r="N84" s="175"/>
      <c r="O84" s="174"/>
      <c r="P84" s="175"/>
      <c r="Q84" s="174"/>
      <c r="R84" s="175"/>
      <c r="S84" s="174"/>
      <c r="T84" s="175"/>
      <c r="U84" s="174"/>
      <c r="V84" s="175"/>
      <c r="W84" s="174"/>
      <c r="X84" s="175"/>
      <c r="Y84" s="174"/>
      <c r="Z84" s="175"/>
      <c r="AA84" s="174"/>
      <c r="AB84" s="175"/>
      <c r="AC84" s="174"/>
      <c r="AD84" s="175"/>
      <c r="AE84" s="174"/>
      <c r="AF84" s="175"/>
      <c r="AG84" s="174"/>
      <c r="AH84" s="175"/>
      <c r="AI84" s="174"/>
      <c r="AJ84" s="175"/>
      <c r="AK84" s="174"/>
      <c r="AL84" s="175"/>
      <c r="AM84" s="174"/>
      <c r="AN84" s="175"/>
      <c r="AO84" s="174"/>
      <c r="AP84" s="175"/>
      <c r="AQ84" s="174"/>
      <c r="AR84" s="175"/>
      <c r="AS84" s="174"/>
      <c r="AT84" s="175"/>
      <c r="AU84" s="177"/>
      <c r="AV84" s="295"/>
      <c r="AW84" s="173"/>
      <c r="AX84" s="174"/>
      <c r="AY84" s="175"/>
      <c r="AZ84" s="174"/>
      <c r="BA84" s="175"/>
      <c r="BB84" s="174"/>
      <c r="BC84" s="175"/>
      <c r="BD84" s="174"/>
      <c r="BE84" s="175"/>
      <c r="BF84" s="174"/>
      <c r="BG84" s="175"/>
      <c r="BH84" s="176"/>
      <c r="BI84" s="173"/>
      <c r="BJ84" s="174"/>
      <c r="BK84" s="175"/>
      <c r="BL84" s="176"/>
      <c r="BM84" s="173"/>
      <c r="BN84" s="174"/>
      <c r="BO84" s="175"/>
      <c r="BP84" s="176"/>
      <c r="BQ84" s="173"/>
      <c r="BR84" s="174"/>
      <c r="BS84" s="175"/>
      <c r="BT84" s="176"/>
      <c r="BU84" s="173"/>
      <c r="BV84" s="174"/>
      <c r="BW84" s="175"/>
      <c r="BX84" s="176"/>
      <c r="BY84" s="173"/>
      <c r="BZ84" s="174"/>
      <c r="CA84" s="175"/>
      <c r="CB84" s="176"/>
      <c r="CC84" s="173"/>
      <c r="CD84" s="174"/>
      <c r="CE84" s="175"/>
      <c r="CF84" s="176"/>
      <c r="CG84" s="173"/>
      <c r="CH84" s="174"/>
      <c r="CI84" s="175"/>
      <c r="CJ84" s="176"/>
      <c r="CK84" s="173"/>
      <c r="CL84" s="174"/>
      <c r="CM84" s="175"/>
      <c r="CN84" s="176"/>
      <c r="CO84" s="173"/>
      <c r="CP84" s="174"/>
      <c r="CQ84" s="175"/>
      <c r="CR84" s="176"/>
      <c r="CS84" s="181"/>
      <c r="CT84" s="171"/>
      <c r="CU84" s="171"/>
      <c r="CV84" s="182"/>
      <c r="CW84" s="155"/>
      <c r="CX84" s="157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83" t="s">
        <v>683</v>
      </c>
      <c r="EB84" s="149">
        <v>4.3478260869565216E-2</v>
      </c>
      <c r="EC84" s="149">
        <v>4.3478260869565216E-2</v>
      </c>
      <c r="ED84" s="149"/>
      <c r="EE84" s="149"/>
    </row>
    <row r="85" spans="1:391" ht="15" hidden="1" x14ac:dyDescent="0.25">
      <c r="A85" s="312"/>
      <c r="B85" s="186"/>
      <c r="C85" s="187"/>
      <c r="D85" s="279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0"/>
      <c r="AV85" s="295"/>
      <c r="AW85" s="280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1"/>
      <c r="CW85" s="155"/>
      <c r="CX85" s="157"/>
      <c r="DE85" s="157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 t="s">
        <v>891</v>
      </c>
      <c r="EB85" s="149">
        <v>8.6956521739130432E-2</v>
      </c>
      <c r="EC85" s="149">
        <v>4.3478260869565216E-2</v>
      </c>
      <c r="ED85" s="149"/>
      <c r="EE85" s="149"/>
    </row>
    <row r="86" spans="1:391" s="157" customFormat="1" ht="15" hidden="1" x14ac:dyDescent="0.25">
      <c r="A86" s="312"/>
      <c r="B86" s="193" t="s">
        <v>865</v>
      </c>
      <c r="C86" s="193"/>
      <c r="D86" s="189">
        <f>COUNTIF(D60:D84,"&gt;0")</f>
        <v>1</v>
      </c>
      <c r="E86" s="189">
        <f t="shared" ref="E86:BP86" si="128">COUNTIF(E60:E84,"&gt;0")</f>
        <v>5</v>
      </c>
      <c r="F86" s="189">
        <f t="shared" si="128"/>
        <v>4</v>
      </c>
      <c r="G86" s="189">
        <f t="shared" si="128"/>
        <v>5</v>
      </c>
      <c r="H86" s="189">
        <f t="shared" si="128"/>
        <v>0</v>
      </c>
      <c r="I86" s="189">
        <f t="shared" si="128"/>
        <v>3</v>
      </c>
      <c r="J86" s="189">
        <f t="shared" si="128"/>
        <v>1</v>
      </c>
      <c r="K86" s="189">
        <f t="shared" si="128"/>
        <v>1</v>
      </c>
      <c r="L86" s="189">
        <f t="shared" si="128"/>
        <v>2</v>
      </c>
      <c r="M86" s="189">
        <f t="shared" si="128"/>
        <v>0</v>
      </c>
      <c r="N86" s="189">
        <f t="shared" si="128"/>
        <v>1</v>
      </c>
      <c r="O86" s="189">
        <f t="shared" si="128"/>
        <v>1</v>
      </c>
      <c r="P86" s="189">
        <f t="shared" si="128"/>
        <v>2</v>
      </c>
      <c r="Q86" s="189">
        <f t="shared" si="128"/>
        <v>0</v>
      </c>
      <c r="R86" s="189">
        <f t="shared" si="128"/>
        <v>1</v>
      </c>
      <c r="S86" s="189">
        <f t="shared" si="128"/>
        <v>0</v>
      </c>
      <c r="T86" s="189">
        <f t="shared" si="128"/>
        <v>0</v>
      </c>
      <c r="U86" s="189">
        <f t="shared" si="128"/>
        <v>4</v>
      </c>
      <c r="V86" s="189">
        <f t="shared" si="128"/>
        <v>1</v>
      </c>
      <c r="W86" s="189">
        <f t="shared" si="128"/>
        <v>1</v>
      </c>
      <c r="X86" s="189">
        <f t="shared" si="128"/>
        <v>2</v>
      </c>
      <c r="Y86" s="189">
        <f t="shared" si="128"/>
        <v>0</v>
      </c>
      <c r="Z86" s="189">
        <f t="shared" si="128"/>
        <v>2</v>
      </c>
      <c r="AA86" s="189">
        <f t="shared" si="128"/>
        <v>0</v>
      </c>
      <c r="AB86" s="189">
        <f t="shared" si="128"/>
        <v>3</v>
      </c>
      <c r="AC86" s="189">
        <f t="shared" si="128"/>
        <v>0</v>
      </c>
      <c r="AD86" s="189">
        <f t="shared" si="128"/>
        <v>2</v>
      </c>
      <c r="AE86" s="189">
        <f t="shared" si="128"/>
        <v>0</v>
      </c>
      <c r="AF86" s="189">
        <f t="shared" si="128"/>
        <v>0</v>
      </c>
      <c r="AG86" s="189">
        <f t="shared" si="128"/>
        <v>1</v>
      </c>
      <c r="AH86" s="189">
        <f t="shared" si="128"/>
        <v>0</v>
      </c>
      <c r="AI86" s="189">
        <f t="shared" si="128"/>
        <v>0</v>
      </c>
      <c r="AJ86" s="189">
        <f t="shared" si="128"/>
        <v>2</v>
      </c>
      <c r="AK86" s="189">
        <f t="shared" si="128"/>
        <v>3</v>
      </c>
      <c r="AL86" s="189">
        <f t="shared" si="128"/>
        <v>2</v>
      </c>
      <c r="AM86" s="189">
        <f t="shared" si="128"/>
        <v>5</v>
      </c>
      <c r="AN86" s="189">
        <f t="shared" si="128"/>
        <v>2</v>
      </c>
      <c r="AO86" s="189">
        <f t="shared" si="128"/>
        <v>2</v>
      </c>
      <c r="AP86" s="189">
        <f t="shared" si="128"/>
        <v>3</v>
      </c>
      <c r="AQ86" s="189">
        <f t="shared" si="128"/>
        <v>3</v>
      </c>
      <c r="AR86" s="189">
        <f t="shared" si="128"/>
        <v>0</v>
      </c>
      <c r="AS86" s="189">
        <f t="shared" si="128"/>
        <v>6</v>
      </c>
      <c r="AT86" s="189">
        <f t="shared" si="128"/>
        <v>0</v>
      </c>
      <c r="AU86" s="192">
        <f t="shared" si="128"/>
        <v>7</v>
      </c>
      <c r="AV86" s="295"/>
      <c r="AW86" s="191">
        <f t="shared" si="128"/>
        <v>7</v>
      </c>
      <c r="AX86" s="189">
        <f t="shared" si="128"/>
        <v>0</v>
      </c>
      <c r="AY86" s="189">
        <f t="shared" si="128"/>
        <v>4</v>
      </c>
      <c r="AZ86" s="190">
        <f t="shared" si="128"/>
        <v>0</v>
      </c>
      <c r="BA86" s="191">
        <f t="shared" si="128"/>
        <v>2</v>
      </c>
      <c r="BB86" s="189">
        <f t="shared" si="128"/>
        <v>1</v>
      </c>
      <c r="BC86" s="189">
        <f t="shared" si="128"/>
        <v>0</v>
      </c>
      <c r="BD86" s="211">
        <f t="shared" si="128"/>
        <v>1</v>
      </c>
      <c r="BE86" s="191">
        <f t="shared" si="128"/>
        <v>1</v>
      </c>
      <c r="BF86" s="189">
        <f t="shared" si="128"/>
        <v>0</v>
      </c>
      <c r="BG86" s="189">
        <f t="shared" si="128"/>
        <v>1</v>
      </c>
      <c r="BH86" s="190">
        <f t="shared" si="128"/>
        <v>0</v>
      </c>
      <c r="BI86" s="191">
        <f t="shared" si="128"/>
        <v>0</v>
      </c>
      <c r="BJ86" s="189">
        <f t="shared" si="128"/>
        <v>1</v>
      </c>
      <c r="BK86" s="189">
        <f t="shared" si="128"/>
        <v>0</v>
      </c>
      <c r="BL86" s="190">
        <f t="shared" si="128"/>
        <v>2</v>
      </c>
      <c r="BM86" s="191">
        <f t="shared" si="128"/>
        <v>1</v>
      </c>
      <c r="BN86" s="189">
        <f t="shared" si="128"/>
        <v>0</v>
      </c>
      <c r="BO86" s="189">
        <f t="shared" si="128"/>
        <v>1</v>
      </c>
      <c r="BP86" s="190">
        <f t="shared" si="128"/>
        <v>0</v>
      </c>
      <c r="BQ86" s="191">
        <f t="shared" ref="BQ86:CV86" si="129">COUNTIF(BQ60:BQ84,"&gt;0")</f>
        <v>2</v>
      </c>
      <c r="BR86" s="189">
        <f t="shared" si="129"/>
        <v>0</v>
      </c>
      <c r="BS86" s="189">
        <f t="shared" si="129"/>
        <v>3</v>
      </c>
      <c r="BT86" s="190">
        <f t="shared" si="129"/>
        <v>0</v>
      </c>
      <c r="BU86" s="191">
        <f t="shared" si="129"/>
        <v>1</v>
      </c>
      <c r="BV86" s="189">
        <f t="shared" si="129"/>
        <v>0</v>
      </c>
      <c r="BW86" s="189">
        <f t="shared" si="129"/>
        <v>1</v>
      </c>
      <c r="BX86" s="190">
        <f t="shared" si="129"/>
        <v>0</v>
      </c>
      <c r="BY86" s="191">
        <f t="shared" si="129"/>
        <v>2</v>
      </c>
      <c r="BZ86" s="189">
        <f t="shared" si="129"/>
        <v>0</v>
      </c>
      <c r="CA86" s="189">
        <f t="shared" si="129"/>
        <v>4</v>
      </c>
      <c r="CB86" s="190">
        <f t="shared" si="129"/>
        <v>0</v>
      </c>
      <c r="CC86" s="191">
        <f t="shared" si="129"/>
        <v>3</v>
      </c>
      <c r="CD86" s="189">
        <f t="shared" si="129"/>
        <v>0</v>
      </c>
      <c r="CE86" s="189">
        <f t="shared" si="129"/>
        <v>3</v>
      </c>
      <c r="CF86" s="190">
        <f t="shared" si="129"/>
        <v>0</v>
      </c>
      <c r="CG86" s="191">
        <f t="shared" si="129"/>
        <v>6</v>
      </c>
      <c r="CH86" s="189">
        <f t="shared" si="129"/>
        <v>0</v>
      </c>
      <c r="CI86" s="189">
        <f t="shared" si="129"/>
        <v>4</v>
      </c>
      <c r="CJ86" s="190">
        <f t="shared" si="129"/>
        <v>0</v>
      </c>
      <c r="CK86" s="191">
        <f t="shared" si="129"/>
        <v>5</v>
      </c>
      <c r="CL86" s="189">
        <f t="shared" si="129"/>
        <v>0</v>
      </c>
      <c r="CM86" s="189">
        <f t="shared" si="129"/>
        <v>5</v>
      </c>
      <c r="CN86" s="190">
        <f t="shared" si="129"/>
        <v>0</v>
      </c>
      <c r="CO86" s="191">
        <f t="shared" si="129"/>
        <v>1</v>
      </c>
      <c r="CP86" s="189">
        <f t="shared" si="129"/>
        <v>1</v>
      </c>
      <c r="CQ86" s="189">
        <f t="shared" si="129"/>
        <v>0</v>
      </c>
      <c r="CR86" s="190">
        <f t="shared" si="129"/>
        <v>0</v>
      </c>
      <c r="CS86" s="191">
        <f t="shared" si="129"/>
        <v>2</v>
      </c>
      <c r="CT86" s="189">
        <f t="shared" si="129"/>
        <v>1</v>
      </c>
      <c r="CU86" s="189">
        <f t="shared" si="129"/>
        <v>0</v>
      </c>
      <c r="CV86" s="192">
        <f t="shared" si="129"/>
        <v>0</v>
      </c>
      <c r="CW86" s="155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</row>
    <row r="87" spans="1:391" s="157" customFormat="1" ht="15" hidden="1" x14ac:dyDescent="0.25">
      <c r="A87" s="312"/>
      <c r="B87" s="186"/>
      <c r="C87" s="187"/>
      <c r="D87" s="212">
        <f>D86/$C$54</f>
        <v>4.3478260869565216E-2</v>
      </c>
      <c r="E87" s="212">
        <f t="shared" ref="E87:BP87" si="130">E86/$C$54</f>
        <v>0.21739130434782608</v>
      </c>
      <c r="F87" s="212">
        <f t="shared" si="130"/>
        <v>0.17391304347826086</v>
      </c>
      <c r="G87" s="212">
        <f t="shared" si="130"/>
        <v>0.21739130434782608</v>
      </c>
      <c r="H87" s="212">
        <f t="shared" si="130"/>
        <v>0</v>
      </c>
      <c r="I87" s="212">
        <f t="shared" si="130"/>
        <v>0.13043478260869565</v>
      </c>
      <c r="J87" s="212">
        <f t="shared" si="130"/>
        <v>4.3478260869565216E-2</v>
      </c>
      <c r="K87" s="212">
        <f t="shared" si="130"/>
        <v>4.3478260869565216E-2</v>
      </c>
      <c r="L87" s="212">
        <f t="shared" si="130"/>
        <v>8.6956521739130432E-2</v>
      </c>
      <c r="M87" s="212">
        <f t="shared" si="130"/>
        <v>0</v>
      </c>
      <c r="N87" s="212">
        <f t="shared" si="130"/>
        <v>4.3478260869565216E-2</v>
      </c>
      <c r="O87" s="212">
        <f t="shared" si="130"/>
        <v>4.3478260869565216E-2</v>
      </c>
      <c r="P87" s="212">
        <f t="shared" si="130"/>
        <v>8.6956521739130432E-2</v>
      </c>
      <c r="Q87" s="212">
        <f t="shared" si="130"/>
        <v>0</v>
      </c>
      <c r="R87" s="212">
        <f t="shared" si="130"/>
        <v>4.3478260869565216E-2</v>
      </c>
      <c r="S87" s="212">
        <f t="shared" si="130"/>
        <v>0</v>
      </c>
      <c r="T87" s="212">
        <f t="shared" si="130"/>
        <v>0</v>
      </c>
      <c r="U87" s="212">
        <f t="shared" si="130"/>
        <v>0.17391304347826086</v>
      </c>
      <c r="V87" s="212">
        <f t="shared" si="130"/>
        <v>4.3478260869565216E-2</v>
      </c>
      <c r="W87" s="212">
        <f t="shared" si="130"/>
        <v>4.3478260869565216E-2</v>
      </c>
      <c r="X87" s="212">
        <f t="shared" si="130"/>
        <v>8.6956521739130432E-2</v>
      </c>
      <c r="Y87" s="212">
        <f t="shared" si="130"/>
        <v>0</v>
      </c>
      <c r="Z87" s="212">
        <f t="shared" si="130"/>
        <v>8.6956521739130432E-2</v>
      </c>
      <c r="AA87" s="212">
        <f t="shared" si="130"/>
        <v>0</v>
      </c>
      <c r="AB87" s="212">
        <f t="shared" si="130"/>
        <v>0.13043478260869565</v>
      </c>
      <c r="AC87" s="212">
        <f t="shared" si="130"/>
        <v>0</v>
      </c>
      <c r="AD87" s="212">
        <f t="shared" si="130"/>
        <v>8.6956521739130432E-2</v>
      </c>
      <c r="AE87" s="212">
        <f t="shared" si="130"/>
        <v>0</v>
      </c>
      <c r="AF87" s="212">
        <f t="shared" si="130"/>
        <v>0</v>
      </c>
      <c r="AG87" s="212">
        <f t="shared" si="130"/>
        <v>4.3478260869565216E-2</v>
      </c>
      <c r="AH87" s="212">
        <f t="shared" si="130"/>
        <v>0</v>
      </c>
      <c r="AI87" s="212">
        <f t="shared" si="130"/>
        <v>0</v>
      </c>
      <c r="AJ87" s="212">
        <f t="shared" si="130"/>
        <v>8.6956521739130432E-2</v>
      </c>
      <c r="AK87" s="212">
        <f t="shared" si="130"/>
        <v>0.13043478260869565</v>
      </c>
      <c r="AL87" s="212">
        <f t="shared" si="130"/>
        <v>8.6956521739130432E-2</v>
      </c>
      <c r="AM87" s="212">
        <f t="shared" si="130"/>
        <v>0.21739130434782608</v>
      </c>
      <c r="AN87" s="212">
        <f t="shared" si="130"/>
        <v>8.6956521739130432E-2</v>
      </c>
      <c r="AO87" s="212">
        <f t="shared" si="130"/>
        <v>8.6956521739130432E-2</v>
      </c>
      <c r="AP87" s="212">
        <f t="shared" si="130"/>
        <v>0.13043478260869565</v>
      </c>
      <c r="AQ87" s="212">
        <f t="shared" si="130"/>
        <v>0.13043478260869565</v>
      </c>
      <c r="AR87" s="212">
        <f t="shared" si="130"/>
        <v>0</v>
      </c>
      <c r="AS87" s="212">
        <f t="shared" si="130"/>
        <v>0.2608695652173913</v>
      </c>
      <c r="AT87" s="212">
        <f t="shared" si="130"/>
        <v>0</v>
      </c>
      <c r="AU87" s="212">
        <f t="shared" si="130"/>
        <v>0.30434782608695654</v>
      </c>
      <c r="AV87" s="295"/>
      <c r="AW87" s="196">
        <f t="shared" si="130"/>
        <v>0.30434782608695654</v>
      </c>
      <c r="AX87" s="212">
        <f t="shared" si="130"/>
        <v>0</v>
      </c>
      <c r="AY87" s="212">
        <f t="shared" si="130"/>
        <v>0.17391304347826086</v>
      </c>
      <c r="AZ87" s="212">
        <f t="shared" si="130"/>
        <v>0</v>
      </c>
      <c r="BA87" s="212">
        <f t="shared" si="130"/>
        <v>8.6956521739130432E-2</v>
      </c>
      <c r="BB87" s="212">
        <f t="shared" si="130"/>
        <v>4.3478260869565216E-2</v>
      </c>
      <c r="BC87" s="212">
        <f t="shared" si="130"/>
        <v>0</v>
      </c>
      <c r="BD87" s="212">
        <f t="shared" si="130"/>
        <v>4.3478260869565216E-2</v>
      </c>
      <c r="BE87" s="212">
        <f t="shared" si="130"/>
        <v>4.3478260869565216E-2</v>
      </c>
      <c r="BF87" s="212">
        <f t="shared" si="130"/>
        <v>0</v>
      </c>
      <c r="BG87" s="212">
        <f t="shared" si="130"/>
        <v>4.3478260869565216E-2</v>
      </c>
      <c r="BH87" s="212">
        <f t="shared" si="130"/>
        <v>0</v>
      </c>
      <c r="BI87" s="212">
        <f t="shared" si="130"/>
        <v>0</v>
      </c>
      <c r="BJ87" s="212">
        <f t="shared" si="130"/>
        <v>4.3478260869565216E-2</v>
      </c>
      <c r="BK87" s="212">
        <f t="shared" si="130"/>
        <v>0</v>
      </c>
      <c r="BL87" s="212">
        <f t="shared" si="130"/>
        <v>8.6956521739130432E-2</v>
      </c>
      <c r="BM87" s="212">
        <f t="shared" si="130"/>
        <v>4.3478260869565216E-2</v>
      </c>
      <c r="BN87" s="212">
        <f t="shared" si="130"/>
        <v>0</v>
      </c>
      <c r="BO87" s="212">
        <f t="shared" si="130"/>
        <v>4.3478260869565216E-2</v>
      </c>
      <c r="BP87" s="212">
        <f t="shared" si="130"/>
        <v>0</v>
      </c>
      <c r="BQ87" s="212">
        <f t="shared" ref="BQ87:CV87" si="131">BQ86/$C$54</f>
        <v>8.6956521739130432E-2</v>
      </c>
      <c r="BR87" s="212">
        <f t="shared" si="131"/>
        <v>0</v>
      </c>
      <c r="BS87" s="212">
        <f t="shared" si="131"/>
        <v>0.13043478260869565</v>
      </c>
      <c r="BT87" s="212">
        <f t="shared" si="131"/>
        <v>0</v>
      </c>
      <c r="BU87" s="212">
        <f t="shared" si="131"/>
        <v>4.3478260869565216E-2</v>
      </c>
      <c r="BV87" s="212">
        <f t="shared" si="131"/>
        <v>0</v>
      </c>
      <c r="BW87" s="212">
        <f t="shared" si="131"/>
        <v>4.3478260869565216E-2</v>
      </c>
      <c r="BX87" s="212">
        <f t="shared" si="131"/>
        <v>0</v>
      </c>
      <c r="BY87" s="212">
        <f t="shared" si="131"/>
        <v>8.6956521739130432E-2</v>
      </c>
      <c r="BZ87" s="212">
        <f t="shared" si="131"/>
        <v>0</v>
      </c>
      <c r="CA87" s="212">
        <f t="shared" si="131"/>
        <v>0.17391304347826086</v>
      </c>
      <c r="CB87" s="212">
        <f t="shared" si="131"/>
        <v>0</v>
      </c>
      <c r="CC87" s="212">
        <f t="shared" si="131"/>
        <v>0.13043478260869565</v>
      </c>
      <c r="CD87" s="212">
        <f t="shared" si="131"/>
        <v>0</v>
      </c>
      <c r="CE87" s="212">
        <f t="shared" si="131"/>
        <v>0.13043478260869565</v>
      </c>
      <c r="CF87" s="212">
        <f t="shared" si="131"/>
        <v>0</v>
      </c>
      <c r="CG87" s="212">
        <f t="shared" si="131"/>
        <v>0.2608695652173913</v>
      </c>
      <c r="CH87" s="212">
        <f t="shared" si="131"/>
        <v>0</v>
      </c>
      <c r="CI87" s="212">
        <f t="shared" si="131"/>
        <v>0.17391304347826086</v>
      </c>
      <c r="CJ87" s="212">
        <f t="shared" si="131"/>
        <v>0</v>
      </c>
      <c r="CK87" s="212">
        <f t="shared" si="131"/>
        <v>0.21739130434782608</v>
      </c>
      <c r="CL87" s="212">
        <f t="shared" si="131"/>
        <v>0</v>
      </c>
      <c r="CM87" s="212">
        <f t="shared" si="131"/>
        <v>0.21739130434782608</v>
      </c>
      <c r="CN87" s="212">
        <f t="shared" si="131"/>
        <v>0</v>
      </c>
      <c r="CO87" s="212">
        <f t="shared" si="131"/>
        <v>4.3478260869565216E-2</v>
      </c>
      <c r="CP87" s="212">
        <f t="shared" si="131"/>
        <v>4.3478260869565216E-2</v>
      </c>
      <c r="CQ87" s="212">
        <f t="shared" si="131"/>
        <v>0</v>
      </c>
      <c r="CR87" s="212">
        <f t="shared" si="131"/>
        <v>0</v>
      </c>
      <c r="CS87" s="212">
        <f t="shared" si="131"/>
        <v>8.6956521739130432E-2</v>
      </c>
      <c r="CT87" s="212">
        <f t="shared" si="131"/>
        <v>4.3478260869565216E-2</v>
      </c>
      <c r="CU87" s="212">
        <f t="shared" si="131"/>
        <v>0</v>
      </c>
      <c r="CV87" s="212">
        <f t="shared" si="131"/>
        <v>0</v>
      </c>
      <c r="CW87" s="155"/>
    </row>
    <row r="88" spans="1:391" s="157" customFormat="1" ht="15" hidden="1" x14ac:dyDescent="0.25">
      <c r="A88" s="312"/>
      <c r="B88" s="197" t="s">
        <v>753</v>
      </c>
      <c r="C88" s="213"/>
      <c r="D88" s="276">
        <f>+D86+F86</f>
        <v>5</v>
      </c>
      <c r="E88" s="277"/>
      <c r="F88" s="277"/>
      <c r="G88" s="278"/>
      <c r="H88" s="276">
        <f t="shared" ref="H88" si="132">+H86+J86</f>
        <v>1</v>
      </c>
      <c r="I88" s="277"/>
      <c r="J88" s="277"/>
      <c r="K88" s="278"/>
      <c r="L88" s="276">
        <f t="shared" ref="L88" si="133">+L86+N86</f>
        <v>3</v>
      </c>
      <c r="M88" s="277"/>
      <c r="N88" s="277"/>
      <c r="O88" s="278"/>
      <c r="P88" s="276">
        <f t="shared" ref="P88" si="134">+P86+R86</f>
        <v>3</v>
      </c>
      <c r="Q88" s="277"/>
      <c r="R88" s="277"/>
      <c r="S88" s="278"/>
      <c r="T88" s="276">
        <f t="shared" ref="T88" si="135">+T86+V86</f>
        <v>1</v>
      </c>
      <c r="U88" s="277"/>
      <c r="V88" s="277"/>
      <c r="W88" s="278"/>
      <c r="X88" s="276">
        <f t="shared" ref="X88" si="136">+X86+Z86</f>
        <v>4</v>
      </c>
      <c r="Y88" s="277"/>
      <c r="Z88" s="277"/>
      <c r="AA88" s="278"/>
      <c r="AB88" s="276">
        <f t="shared" ref="AB88" si="137">+AB86+AD86</f>
        <v>5</v>
      </c>
      <c r="AC88" s="277"/>
      <c r="AD88" s="277"/>
      <c r="AE88" s="278"/>
      <c r="AF88" s="276">
        <f t="shared" ref="AF88" si="138">+AF86+AH86</f>
        <v>0</v>
      </c>
      <c r="AG88" s="277"/>
      <c r="AH88" s="277"/>
      <c r="AI88" s="278"/>
      <c r="AJ88" s="276">
        <f t="shared" ref="AJ88" si="139">+AJ86+AL86</f>
        <v>4</v>
      </c>
      <c r="AK88" s="277"/>
      <c r="AL88" s="277"/>
      <c r="AM88" s="278"/>
      <c r="AN88" s="276">
        <f t="shared" ref="AN88" si="140">+AN86+AP86</f>
        <v>5</v>
      </c>
      <c r="AO88" s="277"/>
      <c r="AP88" s="277"/>
      <c r="AQ88" s="278"/>
      <c r="AR88" s="276">
        <f t="shared" ref="AR88" si="141">+AR86+AT86</f>
        <v>0</v>
      </c>
      <c r="AS88" s="277"/>
      <c r="AT88" s="277"/>
      <c r="AU88" s="277"/>
      <c r="AV88" s="295"/>
      <c r="AW88" s="277">
        <f t="shared" ref="AW88" si="142">+AW86+AY86</f>
        <v>11</v>
      </c>
      <c r="AX88" s="277"/>
      <c r="AY88" s="277"/>
      <c r="AZ88" s="278"/>
      <c r="BA88" s="276">
        <f t="shared" ref="BA88" si="143">+BA86+BC86</f>
        <v>2</v>
      </c>
      <c r="BB88" s="277"/>
      <c r="BC88" s="277"/>
      <c r="BD88" s="328"/>
      <c r="BE88" s="276">
        <f t="shared" ref="BE88" si="144">+BE86+BG86</f>
        <v>2</v>
      </c>
      <c r="BF88" s="277"/>
      <c r="BG88" s="277"/>
      <c r="BH88" s="278"/>
      <c r="BI88" s="276">
        <f t="shared" ref="BI88" si="145">+BI86+BK86</f>
        <v>0</v>
      </c>
      <c r="BJ88" s="277"/>
      <c r="BK88" s="277"/>
      <c r="BL88" s="278"/>
      <c r="BM88" s="276">
        <f t="shared" ref="BM88" si="146">+BM86+BO86</f>
        <v>2</v>
      </c>
      <c r="BN88" s="277"/>
      <c r="BO88" s="277"/>
      <c r="BP88" s="278"/>
      <c r="BQ88" s="276">
        <f t="shared" ref="BQ88" si="147">+BQ86+BS86</f>
        <v>5</v>
      </c>
      <c r="BR88" s="277"/>
      <c r="BS88" s="277"/>
      <c r="BT88" s="278"/>
      <c r="BU88" s="276">
        <f t="shared" ref="BU88" si="148">+BU86+BW86</f>
        <v>2</v>
      </c>
      <c r="BV88" s="277"/>
      <c r="BW88" s="277"/>
      <c r="BX88" s="278"/>
      <c r="BY88" s="276">
        <f t="shared" ref="BY88" si="149">+BY86+CA86</f>
        <v>6</v>
      </c>
      <c r="BZ88" s="277"/>
      <c r="CA88" s="277"/>
      <c r="CB88" s="278"/>
      <c r="CC88" s="276">
        <f t="shared" ref="CC88" si="150">+CC86+CE86</f>
        <v>6</v>
      </c>
      <c r="CD88" s="277"/>
      <c r="CE88" s="277"/>
      <c r="CF88" s="278"/>
      <c r="CG88" s="276">
        <f t="shared" ref="CG88" si="151">+CG86+CI86</f>
        <v>10</v>
      </c>
      <c r="CH88" s="277"/>
      <c r="CI88" s="277"/>
      <c r="CJ88" s="278"/>
      <c r="CK88" s="276">
        <f t="shared" ref="CK88" si="152">+CK86+CM86</f>
        <v>10</v>
      </c>
      <c r="CL88" s="277"/>
      <c r="CM88" s="277"/>
      <c r="CN88" s="278"/>
      <c r="CO88" s="276">
        <f t="shared" ref="CO88" si="153">+CO86+CQ86</f>
        <v>1</v>
      </c>
      <c r="CP88" s="277"/>
      <c r="CQ88" s="277"/>
      <c r="CR88" s="278"/>
      <c r="CS88" s="276">
        <f t="shared" ref="CS88" si="154">+CS86+CU86</f>
        <v>2</v>
      </c>
      <c r="CT88" s="277"/>
      <c r="CU88" s="277"/>
      <c r="CV88" s="277"/>
      <c r="CW88" s="155"/>
    </row>
    <row r="89" spans="1:391" s="157" customFormat="1" ht="15" hidden="1" x14ac:dyDescent="0.25">
      <c r="A89" s="312"/>
      <c r="B89" s="199" t="s">
        <v>753</v>
      </c>
      <c r="C89" s="214"/>
      <c r="D89" s="262">
        <f>+E86+G86</f>
        <v>10</v>
      </c>
      <c r="E89" s="263"/>
      <c r="F89" s="263"/>
      <c r="G89" s="264"/>
      <c r="H89" s="262">
        <f t="shared" ref="H89" si="155">+I86+K86</f>
        <v>4</v>
      </c>
      <c r="I89" s="263"/>
      <c r="J89" s="263"/>
      <c r="K89" s="264"/>
      <c r="L89" s="262">
        <f t="shared" ref="L89" si="156">+M86+O86</f>
        <v>1</v>
      </c>
      <c r="M89" s="263"/>
      <c r="N89" s="263"/>
      <c r="O89" s="264"/>
      <c r="P89" s="262">
        <f t="shared" ref="P89" si="157">+Q86+S86</f>
        <v>0</v>
      </c>
      <c r="Q89" s="263"/>
      <c r="R89" s="263"/>
      <c r="S89" s="264"/>
      <c r="T89" s="262">
        <f t="shared" ref="T89" si="158">+U86+W86</f>
        <v>5</v>
      </c>
      <c r="U89" s="263"/>
      <c r="V89" s="263"/>
      <c r="W89" s="264"/>
      <c r="X89" s="262">
        <f t="shared" ref="X89" si="159">+Y86+AA86</f>
        <v>0</v>
      </c>
      <c r="Y89" s="263"/>
      <c r="Z89" s="263"/>
      <c r="AA89" s="264"/>
      <c r="AB89" s="262">
        <f t="shared" ref="AB89" si="160">+AC86+AE86</f>
        <v>0</v>
      </c>
      <c r="AC89" s="263"/>
      <c r="AD89" s="263"/>
      <c r="AE89" s="264"/>
      <c r="AF89" s="262">
        <f t="shared" ref="AF89" si="161">+AG86+AI86</f>
        <v>1</v>
      </c>
      <c r="AG89" s="263"/>
      <c r="AH89" s="263"/>
      <c r="AI89" s="264"/>
      <c r="AJ89" s="262">
        <f t="shared" ref="AJ89" si="162">+AK86+AM86</f>
        <v>8</v>
      </c>
      <c r="AK89" s="263"/>
      <c r="AL89" s="263"/>
      <c r="AM89" s="264"/>
      <c r="AN89" s="262">
        <f t="shared" ref="AN89" si="163">+AO86+AQ86</f>
        <v>5</v>
      </c>
      <c r="AO89" s="263"/>
      <c r="AP89" s="263"/>
      <c r="AQ89" s="264"/>
      <c r="AR89" s="262">
        <f t="shared" ref="AR89" si="164">+AS86+AU86</f>
        <v>13</v>
      </c>
      <c r="AS89" s="263"/>
      <c r="AT89" s="263"/>
      <c r="AU89" s="263"/>
      <c r="AV89" s="295"/>
      <c r="AW89" s="263">
        <f t="shared" ref="AW89" si="165">+AX86+AZ86</f>
        <v>0</v>
      </c>
      <c r="AX89" s="263"/>
      <c r="AY89" s="263"/>
      <c r="AZ89" s="264"/>
      <c r="BA89" s="262">
        <f t="shared" ref="BA89" si="166">+BB86+BD86</f>
        <v>2</v>
      </c>
      <c r="BB89" s="263"/>
      <c r="BC89" s="263"/>
      <c r="BD89" s="264"/>
      <c r="BE89" s="262">
        <f t="shared" ref="BE89" si="167">+BF86+BH86</f>
        <v>0</v>
      </c>
      <c r="BF89" s="263"/>
      <c r="BG89" s="263"/>
      <c r="BH89" s="264"/>
      <c r="BI89" s="262">
        <f t="shared" ref="BI89" si="168">+BJ86+BL86</f>
        <v>3</v>
      </c>
      <c r="BJ89" s="263"/>
      <c r="BK89" s="263"/>
      <c r="BL89" s="264"/>
      <c r="BM89" s="262">
        <f t="shared" ref="BM89" si="169">+BN86+BP86</f>
        <v>0</v>
      </c>
      <c r="BN89" s="263"/>
      <c r="BO89" s="263"/>
      <c r="BP89" s="264"/>
      <c r="BQ89" s="262">
        <f t="shared" ref="BQ89" si="170">+BR86+BT86</f>
        <v>0</v>
      </c>
      <c r="BR89" s="263"/>
      <c r="BS89" s="263"/>
      <c r="BT89" s="264"/>
      <c r="BU89" s="262">
        <f t="shared" ref="BU89" si="171">+BV86+BX86</f>
        <v>0</v>
      </c>
      <c r="BV89" s="263"/>
      <c r="BW89" s="263"/>
      <c r="BX89" s="264"/>
      <c r="BY89" s="262">
        <f t="shared" ref="BY89" si="172">+BZ86+CB86</f>
        <v>0</v>
      </c>
      <c r="BZ89" s="263"/>
      <c r="CA89" s="263"/>
      <c r="CB89" s="264"/>
      <c r="CC89" s="262">
        <f t="shared" ref="CC89" si="173">+CD86+CF86</f>
        <v>0</v>
      </c>
      <c r="CD89" s="263"/>
      <c r="CE89" s="263"/>
      <c r="CF89" s="264"/>
      <c r="CG89" s="262">
        <f t="shared" ref="CG89" si="174">+CH86+CJ86</f>
        <v>0</v>
      </c>
      <c r="CH89" s="263"/>
      <c r="CI89" s="263"/>
      <c r="CJ89" s="264"/>
      <c r="CK89" s="262">
        <f t="shared" ref="CK89" si="175">+CL86+CN86</f>
        <v>0</v>
      </c>
      <c r="CL89" s="263"/>
      <c r="CM89" s="263"/>
      <c r="CN89" s="264"/>
      <c r="CO89" s="262">
        <f t="shared" ref="CO89" si="176">+CP86+CR86</f>
        <v>1</v>
      </c>
      <c r="CP89" s="263"/>
      <c r="CQ89" s="263"/>
      <c r="CR89" s="264"/>
      <c r="CS89" s="262">
        <f t="shared" ref="CS89" si="177">+CT86+CV86</f>
        <v>1</v>
      </c>
      <c r="CT89" s="263"/>
      <c r="CU89" s="263"/>
      <c r="CV89" s="263"/>
      <c r="CW89" s="155"/>
    </row>
    <row r="90" spans="1:391" s="157" customFormat="1" ht="15" hidden="1" x14ac:dyDescent="0.25">
      <c r="A90" s="312"/>
      <c r="B90" s="284"/>
      <c r="C90" s="285"/>
      <c r="D90" s="279"/>
      <c r="E90" s="280"/>
      <c r="F90" s="280"/>
      <c r="G90" s="281"/>
      <c r="H90" s="279"/>
      <c r="I90" s="280"/>
      <c r="J90" s="280"/>
      <c r="K90" s="281"/>
      <c r="L90" s="279"/>
      <c r="M90" s="280"/>
      <c r="N90" s="280"/>
      <c r="O90" s="281"/>
      <c r="P90" s="279"/>
      <c r="Q90" s="280"/>
      <c r="R90" s="280"/>
      <c r="S90" s="281"/>
      <c r="T90" s="279"/>
      <c r="U90" s="280"/>
      <c r="V90" s="280"/>
      <c r="W90" s="281"/>
      <c r="X90" s="279"/>
      <c r="Y90" s="280"/>
      <c r="Z90" s="280"/>
      <c r="AA90" s="281"/>
      <c r="AB90" s="279"/>
      <c r="AC90" s="280"/>
      <c r="AD90" s="280"/>
      <c r="AE90" s="281"/>
      <c r="AF90" s="279"/>
      <c r="AG90" s="280"/>
      <c r="AH90" s="280"/>
      <c r="AI90" s="281"/>
      <c r="AJ90" s="279"/>
      <c r="AK90" s="280"/>
      <c r="AL90" s="280"/>
      <c r="AM90" s="281"/>
      <c r="AN90" s="279"/>
      <c r="AO90" s="280"/>
      <c r="AP90" s="280"/>
      <c r="AQ90" s="281"/>
      <c r="AR90" s="279"/>
      <c r="AS90" s="280"/>
      <c r="AT90" s="280"/>
      <c r="AU90" s="280"/>
      <c r="AV90" s="295"/>
      <c r="AW90" s="280"/>
      <c r="AX90" s="280"/>
      <c r="AY90" s="280"/>
      <c r="AZ90" s="281"/>
      <c r="BA90" s="279"/>
      <c r="BB90" s="280"/>
      <c r="BC90" s="280"/>
      <c r="BD90" s="281"/>
      <c r="BE90" s="279"/>
      <c r="BF90" s="280"/>
      <c r="BG90" s="280"/>
      <c r="BH90" s="281"/>
      <c r="BI90" s="279"/>
      <c r="BJ90" s="280"/>
      <c r="BK90" s="280"/>
      <c r="BL90" s="281"/>
      <c r="BM90" s="279"/>
      <c r="BN90" s="280"/>
      <c r="BO90" s="280"/>
      <c r="BP90" s="281"/>
      <c r="BQ90" s="279"/>
      <c r="BR90" s="280"/>
      <c r="BS90" s="280"/>
      <c r="BT90" s="281"/>
      <c r="BU90" s="279"/>
      <c r="BV90" s="280"/>
      <c r="BW90" s="280"/>
      <c r="BX90" s="281"/>
      <c r="BY90" s="279"/>
      <c r="BZ90" s="280"/>
      <c r="CA90" s="280"/>
      <c r="CB90" s="281"/>
      <c r="CC90" s="279"/>
      <c r="CD90" s="280"/>
      <c r="CE90" s="280"/>
      <c r="CF90" s="281"/>
      <c r="CG90" s="279"/>
      <c r="CH90" s="280"/>
      <c r="CI90" s="280"/>
      <c r="CJ90" s="281"/>
      <c r="CK90" s="279"/>
      <c r="CL90" s="280"/>
      <c r="CM90" s="280"/>
      <c r="CN90" s="281"/>
      <c r="CO90" s="279"/>
      <c r="CP90" s="280"/>
      <c r="CQ90" s="280"/>
      <c r="CR90" s="281"/>
      <c r="CS90" s="279"/>
      <c r="CT90" s="280"/>
      <c r="CU90" s="280"/>
      <c r="CV90" s="281"/>
      <c r="CW90" s="155"/>
    </row>
    <row r="91" spans="1:391" s="157" customFormat="1" hidden="1" x14ac:dyDescent="0.2">
      <c r="A91" s="312"/>
      <c r="B91" s="272" t="s">
        <v>863</v>
      </c>
      <c r="C91" s="273"/>
      <c r="D91" s="276">
        <v>4</v>
      </c>
      <c r="E91" s="277"/>
      <c r="F91" s="277"/>
      <c r="G91" s="278"/>
      <c r="H91" s="276">
        <v>1</v>
      </c>
      <c r="I91" s="277"/>
      <c r="J91" s="277"/>
      <c r="K91" s="278"/>
      <c r="L91" s="276">
        <v>3</v>
      </c>
      <c r="M91" s="277"/>
      <c r="N91" s="277"/>
      <c r="O91" s="278"/>
      <c r="P91" s="276">
        <v>2</v>
      </c>
      <c r="Q91" s="277"/>
      <c r="R91" s="277"/>
      <c r="S91" s="278"/>
      <c r="T91" s="276">
        <v>1</v>
      </c>
      <c r="U91" s="277"/>
      <c r="V91" s="277"/>
      <c r="W91" s="278"/>
      <c r="X91" s="276">
        <v>2</v>
      </c>
      <c r="Y91" s="277"/>
      <c r="Z91" s="277"/>
      <c r="AA91" s="278"/>
      <c r="AB91" s="276">
        <v>3</v>
      </c>
      <c r="AC91" s="277"/>
      <c r="AD91" s="277"/>
      <c r="AE91" s="278"/>
      <c r="AF91" s="276">
        <v>0</v>
      </c>
      <c r="AG91" s="277"/>
      <c r="AH91" s="277"/>
      <c r="AI91" s="278"/>
      <c r="AJ91" s="276">
        <v>3</v>
      </c>
      <c r="AK91" s="277"/>
      <c r="AL91" s="277"/>
      <c r="AM91" s="278"/>
      <c r="AN91" s="276">
        <v>3</v>
      </c>
      <c r="AO91" s="277"/>
      <c r="AP91" s="277"/>
      <c r="AQ91" s="278"/>
      <c r="AR91" s="276">
        <v>0</v>
      </c>
      <c r="AS91" s="277"/>
      <c r="AT91" s="277"/>
      <c r="AU91" s="277"/>
      <c r="AV91" s="295"/>
      <c r="AW91" s="277">
        <v>7</v>
      </c>
      <c r="AX91" s="277"/>
      <c r="AY91" s="277"/>
      <c r="AZ91" s="278"/>
      <c r="BA91" s="276">
        <v>2</v>
      </c>
      <c r="BB91" s="277"/>
      <c r="BC91" s="277"/>
      <c r="BD91" s="278"/>
      <c r="BE91" s="276">
        <v>1</v>
      </c>
      <c r="BF91" s="277"/>
      <c r="BG91" s="277"/>
      <c r="BH91" s="278"/>
      <c r="BI91" s="276">
        <v>0</v>
      </c>
      <c r="BJ91" s="277"/>
      <c r="BK91" s="277"/>
      <c r="BL91" s="278"/>
      <c r="BM91" s="276">
        <v>2</v>
      </c>
      <c r="BN91" s="277"/>
      <c r="BO91" s="277"/>
      <c r="BP91" s="278"/>
      <c r="BQ91" s="276">
        <v>3</v>
      </c>
      <c r="BR91" s="277"/>
      <c r="BS91" s="277"/>
      <c r="BT91" s="278"/>
      <c r="BU91" s="276">
        <v>2</v>
      </c>
      <c r="BV91" s="277"/>
      <c r="BW91" s="277"/>
      <c r="BX91" s="278"/>
      <c r="BY91" s="276">
        <v>4</v>
      </c>
      <c r="BZ91" s="277"/>
      <c r="CA91" s="277"/>
      <c r="CB91" s="278"/>
      <c r="CC91" s="276">
        <v>4</v>
      </c>
      <c r="CD91" s="277"/>
      <c r="CE91" s="277"/>
      <c r="CF91" s="278"/>
      <c r="CG91" s="276">
        <v>6</v>
      </c>
      <c r="CH91" s="277"/>
      <c r="CI91" s="277"/>
      <c r="CJ91" s="278"/>
      <c r="CK91" s="276">
        <v>6</v>
      </c>
      <c r="CL91" s="277"/>
      <c r="CM91" s="277"/>
      <c r="CN91" s="278"/>
      <c r="CO91" s="276">
        <v>1</v>
      </c>
      <c r="CP91" s="277"/>
      <c r="CQ91" s="277"/>
      <c r="CR91" s="278"/>
      <c r="CS91" s="276">
        <v>2</v>
      </c>
      <c r="CT91" s="277"/>
      <c r="CU91" s="277"/>
      <c r="CV91" s="277"/>
      <c r="CW91" s="155"/>
      <c r="NH91" s="145"/>
      <c r="NI91" s="145"/>
      <c r="NJ91" s="145"/>
      <c r="NK91" s="145"/>
      <c r="NL91" s="145"/>
      <c r="NM91" s="145"/>
      <c r="NN91" s="145"/>
      <c r="NO91" s="145"/>
      <c r="NP91" s="145"/>
      <c r="NQ91" s="145"/>
      <c r="NR91" s="145"/>
      <c r="NS91" s="145"/>
      <c r="NT91" s="145"/>
      <c r="NU91" s="145"/>
      <c r="NV91" s="145"/>
      <c r="NW91" s="145"/>
      <c r="NX91" s="145"/>
      <c r="NY91" s="145"/>
      <c r="NZ91" s="145"/>
      <c r="OA91" s="145"/>
    </row>
    <row r="92" spans="1:391" s="157" customFormat="1" hidden="1" x14ac:dyDescent="0.2">
      <c r="A92" s="312"/>
      <c r="B92" s="274"/>
      <c r="C92" s="275"/>
      <c r="D92" s="265">
        <f>D91/$C$54</f>
        <v>0.17391304347826086</v>
      </c>
      <c r="E92" s="266"/>
      <c r="F92" s="266"/>
      <c r="G92" s="267"/>
      <c r="H92" s="265">
        <f t="shared" ref="H92" si="178">H91/$C$54</f>
        <v>4.3478260869565216E-2</v>
      </c>
      <c r="I92" s="266"/>
      <c r="J92" s="266"/>
      <c r="K92" s="267"/>
      <c r="L92" s="265">
        <f t="shared" ref="L92" si="179">L91/$C$54</f>
        <v>0.13043478260869565</v>
      </c>
      <c r="M92" s="266"/>
      <c r="N92" s="266"/>
      <c r="O92" s="267"/>
      <c r="P92" s="265">
        <f t="shared" ref="P92" si="180">P91/$C$54</f>
        <v>8.6956521739130432E-2</v>
      </c>
      <c r="Q92" s="266"/>
      <c r="R92" s="266"/>
      <c r="S92" s="267"/>
      <c r="T92" s="265">
        <f t="shared" ref="T92" si="181">T91/$C$54</f>
        <v>4.3478260869565216E-2</v>
      </c>
      <c r="U92" s="266"/>
      <c r="V92" s="266"/>
      <c r="W92" s="267"/>
      <c r="X92" s="265">
        <f t="shared" ref="X92" si="182">X91/$C$54</f>
        <v>8.6956521739130432E-2</v>
      </c>
      <c r="Y92" s="266"/>
      <c r="Z92" s="266"/>
      <c r="AA92" s="267"/>
      <c r="AB92" s="265">
        <f t="shared" ref="AB92" si="183">AB91/$C$54</f>
        <v>0.13043478260869565</v>
      </c>
      <c r="AC92" s="266"/>
      <c r="AD92" s="266"/>
      <c r="AE92" s="267"/>
      <c r="AF92" s="265">
        <f t="shared" ref="AF92" si="184">AF91/$C$54</f>
        <v>0</v>
      </c>
      <c r="AG92" s="266"/>
      <c r="AH92" s="266"/>
      <c r="AI92" s="267"/>
      <c r="AJ92" s="265">
        <f t="shared" ref="AJ92" si="185">AJ91/$C$54</f>
        <v>0.13043478260869565</v>
      </c>
      <c r="AK92" s="266"/>
      <c r="AL92" s="266"/>
      <c r="AM92" s="267"/>
      <c r="AN92" s="265">
        <f t="shared" ref="AN92" si="186">AN91/$C$54</f>
        <v>0.13043478260869565</v>
      </c>
      <c r="AO92" s="266"/>
      <c r="AP92" s="266"/>
      <c r="AQ92" s="267"/>
      <c r="AR92" s="265">
        <f t="shared" ref="AR92" si="187">AR91/$C$54</f>
        <v>0</v>
      </c>
      <c r="AS92" s="266"/>
      <c r="AT92" s="266"/>
      <c r="AU92" s="266"/>
      <c r="AV92" s="295"/>
      <c r="AW92" s="266">
        <f>AW91/23</f>
        <v>0.30434782608695654</v>
      </c>
      <c r="AX92" s="266"/>
      <c r="AY92" s="266"/>
      <c r="AZ92" s="267"/>
      <c r="BA92" s="265">
        <f>BA91/23</f>
        <v>8.6956521739130432E-2</v>
      </c>
      <c r="BB92" s="266"/>
      <c r="BC92" s="266"/>
      <c r="BD92" s="267"/>
      <c r="BE92" s="265">
        <f>BE91/23</f>
        <v>4.3478260869565216E-2</v>
      </c>
      <c r="BF92" s="266"/>
      <c r="BG92" s="266"/>
      <c r="BH92" s="267"/>
      <c r="BI92" s="265">
        <f>BI91/23</f>
        <v>0</v>
      </c>
      <c r="BJ92" s="266"/>
      <c r="BK92" s="266"/>
      <c r="BL92" s="267"/>
      <c r="BM92" s="265">
        <f>BM91/23</f>
        <v>8.6956521739130432E-2</v>
      </c>
      <c r="BN92" s="266"/>
      <c r="BO92" s="266"/>
      <c r="BP92" s="267"/>
      <c r="BQ92" s="265">
        <f>BQ91/23</f>
        <v>0.13043478260869565</v>
      </c>
      <c r="BR92" s="266"/>
      <c r="BS92" s="266"/>
      <c r="BT92" s="267"/>
      <c r="BU92" s="265">
        <f>BU91/23</f>
        <v>8.6956521739130432E-2</v>
      </c>
      <c r="BV92" s="266"/>
      <c r="BW92" s="266"/>
      <c r="BX92" s="267"/>
      <c r="BY92" s="265">
        <f>BY91/23</f>
        <v>0.17391304347826086</v>
      </c>
      <c r="BZ92" s="266"/>
      <c r="CA92" s="266"/>
      <c r="CB92" s="267"/>
      <c r="CC92" s="265">
        <f>CC91/23</f>
        <v>0.17391304347826086</v>
      </c>
      <c r="CD92" s="266"/>
      <c r="CE92" s="266"/>
      <c r="CF92" s="267"/>
      <c r="CG92" s="265">
        <f>CG91/23</f>
        <v>0.2608695652173913</v>
      </c>
      <c r="CH92" s="266"/>
      <c r="CI92" s="266"/>
      <c r="CJ92" s="267"/>
      <c r="CK92" s="265">
        <f>CK91/23</f>
        <v>0.2608695652173913</v>
      </c>
      <c r="CL92" s="266"/>
      <c r="CM92" s="266"/>
      <c r="CN92" s="267"/>
      <c r="CO92" s="265">
        <f>CO91/23</f>
        <v>4.3478260869565216E-2</v>
      </c>
      <c r="CP92" s="266"/>
      <c r="CQ92" s="266"/>
      <c r="CR92" s="267"/>
      <c r="CS92" s="265">
        <f>CS91/23</f>
        <v>8.6956521739130432E-2</v>
      </c>
      <c r="CT92" s="266"/>
      <c r="CU92" s="266"/>
      <c r="CV92" s="266"/>
      <c r="CW92" s="155"/>
      <c r="NH92" s="145"/>
      <c r="NI92" s="145"/>
      <c r="NJ92" s="145"/>
      <c r="NK92" s="145"/>
      <c r="NL92" s="145"/>
      <c r="NM92" s="145"/>
      <c r="NN92" s="145"/>
      <c r="NO92" s="145"/>
      <c r="NP92" s="145"/>
      <c r="NQ92" s="145"/>
      <c r="NR92" s="145"/>
      <c r="NS92" s="145"/>
      <c r="NT92" s="145"/>
      <c r="NU92" s="145"/>
      <c r="NV92" s="145"/>
      <c r="NW92" s="145"/>
      <c r="NX92" s="145"/>
      <c r="NY92" s="145"/>
      <c r="NZ92" s="145"/>
      <c r="OA92" s="145"/>
    </row>
    <row r="93" spans="1:391" s="157" customFormat="1" hidden="1" x14ac:dyDescent="0.2">
      <c r="A93" s="312"/>
      <c r="B93" s="268" t="s">
        <v>864</v>
      </c>
      <c r="C93" s="269"/>
      <c r="D93" s="262">
        <v>6</v>
      </c>
      <c r="E93" s="263"/>
      <c r="F93" s="263"/>
      <c r="G93" s="264"/>
      <c r="H93" s="262">
        <v>3</v>
      </c>
      <c r="I93" s="263"/>
      <c r="J93" s="263"/>
      <c r="K93" s="264"/>
      <c r="L93" s="262">
        <v>1</v>
      </c>
      <c r="M93" s="263"/>
      <c r="N93" s="263"/>
      <c r="O93" s="264"/>
      <c r="P93" s="262">
        <v>0</v>
      </c>
      <c r="Q93" s="263"/>
      <c r="R93" s="263"/>
      <c r="S93" s="264"/>
      <c r="T93" s="262">
        <v>4</v>
      </c>
      <c r="U93" s="263"/>
      <c r="V93" s="263"/>
      <c r="W93" s="264"/>
      <c r="X93" s="262">
        <v>0</v>
      </c>
      <c r="Y93" s="263"/>
      <c r="Z93" s="263"/>
      <c r="AA93" s="264"/>
      <c r="AB93" s="262">
        <v>0</v>
      </c>
      <c r="AC93" s="263"/>
      <c r="AD93" s="263"/>
      <c r="AE93" s="264"/>
      <c r="AF93" s="262">
        <v>1</v>
      </c>
      <c r="AG93" s="263"/>
      <c r="AH93" s="263"/>
      <c r="AI93" s="264"/>
      <c r="AJ93" s="262">
        <v>5</v>
      </c>
      <c r="AK93" s="263"/>
      <c r="AL93" s="263"/>
      <c r="AM93" s="264"/>
      <c r="AN93" s="262">
        <v>3</v>
      </c>
      <c r="AO93" s="263"/>
      <c r="AP93" s="263"/>
      <c r="AQ93" s="264"/>
      <c r="AR93" s="262">
        <v>7</v>
      </c>
      <c r="AS93" s="263"/>
      <c r="AT93" s="263"/>
      <c r="AU93" s="263"/>
      <c r="AV93" s="295"/>
      <c r="AW93" s="263">
        <v>0</v>
      </c>
      <c r="AX93" s="263"/>
      <c r="AY93" s="263"/>
      <c r="AZ93" s="264"/>
      <c r="BA93" s="262">
        <v>1</v>
      </c>
      <c r="BB93" s="263"/>
      <c r="BC93" s="263"/>
      <c r="BD93" s="264"/>
      <c r="BE93" s="262">
        <v>0</v>
      </c>
      <c r="BF93" s="263"/>
      <c r="BG93" s="263"/>
      <c r="BH93" s="264"/>
      <c r="BI93" s="262">
        <v>3</v>
      </c>
      <c r="BJ93" s="263"/>
      <c r="BK93" s="263"/>
      <c r="BL93" s="264"/>
      <c r="BM93" s="262">
        <v>0</v>
      </c>
      <c r="BN93" s="263"/>
      <c r="BO93" s="263"/>
      <c r="BP93" s="264"/>
      <c r="BQ93" s="262">
        <v>0</v>
      </c>
      <c r="BR93" s="263"/>
      <c r="BS93" s="263"/>
      <c r="BT93" s="264"/>
      <c r="BU93" s="262">
        <v>0</v>
      </c>
      <c r="BV93" s="263"/>
      <c r="BW93" s="263"/>
      <c r="BX93" s="264"/>
      <c r="BY93" s="262">
        <v>0</v>
      </c>
      <c r="BZ93" s="263"/>
      <c r="CA93" s="263"/>
      <c r="CB93" s="264"/>
      <c r="CC93" s="262">
        <v>0</v>
      </c>
      <c r="CD93" s="263"/>
      <c r="CE93" s="263"/>
      <c r="CF93" s="264"/>
      <c r="CG93" s="262">
        <v>0</v>
      </c>
      <c r="CH93" s="263"/>
      <c r="CI93" s="263"/>
      <c r="CJ93" s="264"/>
      <c r="CK93" s="262">
        <v>0</v>
      </c>
      <c r="CL93" s="263"/>
      <c r="CM93" s="263"/>
      <c r="CN93" s="264"/>
      <c r="CO93" s="262">
        <v>1</v>
      </c>
      <c r="CP93" s="263"/>
      <c r="CQ93" s="263"/>
      <c r="CR93" s="264"/>
      <c r="CS93" s="262">
        <v>1</v>
      </c>
      <c r="CT93" s="263"/>
      <c r="CU93" s="263"/>
      <c r="CV93" s="263"/>
      <c r="CW93" s="155"/>
      <c r="NH93" s="145"/>
      <c r="NI93" s="145"/>
      <c r="NJ93" s="145"/>
      <c r="NK93" s="145"/>
      <c r="NL93" s="145"/>
      <c r="NM93" s="145"/>
      <c r="NN93" s="145"/>
      <c r="NO93" s="145"/>
      <c r="NP93" s="145"/>
      <c r="NQ93" s="145"/>
      <c r="NR93" s="145"/>
      <c r="NS93" s="145"/>
      <c r="NT93" s="145"/>
      <c r="NU93" s="145"/>
      <c r="NV93" s="145"/>
      <c r="NW93" s="145"/>
      <c r="NX93" s="145"/>
      <c r="NY93" s="145"/>
      <c r="NZ93" s="145"/>
      <c r="OA93" s="145"/>
    </row>
    <row r="94" spans="1:391" s="157" customFormat="1" hidden="1" x14ac:dyDescent="0.2">
      <c r="A94" s="312"/>
      <c r="B94" s="270"/>
      <c r="C94" s="271"/>
      <c r="D94" s="259">
        <f>D93/C54</f>
        <v>0.2608695652173913</v>
      </c>
      <c r="E94" s="260"/>
      <c r="F94" s="260"/>
      <c r="G94" s="261"/>
      <c r="H94" s="259">
        <f>H93/C54</f>
        <v>0.13043478260869565</v>
      </c>
      <c r="I94" s="260"/>
      <c r="J94" s="260"/>
      <c r="K94" s="261"/>
      <c r="L94" s="259">
        <f>L93/C54</f>
        <v>4.3478260869565216E-2</v>
      </c>
      <c r="M94" s="260"/>
      <c r="N94" s="260"/>
      <c r="O94" s="261"/>
      <c r="P94" s="259">
        <f>P93/C54</f>
        <v>0</v>
      </c>
      <c r="Q94" s="260"/>
      <c r="R94" s="260"/>
      <c r="S94" s="261"/>
      <c r="T94" s="259">
        <f>T93/C54</f>
        <v>0.17391304347826086</v>
      </c>
      <c r="U94" s="260"/>
      <c r="V94" s="260"/>
      <c r="W94" s="261"/>
      <c r="X94" s="259">
        <f>X93/C54</f>
        <v>0</v>
      </c>
      <c r="Y94" s="260"/>
      <c r="Z94" s="260"/>
      <c r="AA94" s="261"/>
      <c r="AB94" s="259">
        <f>AB93/C54</f>
        <v>0</v>
      </c>
      <c r="AC94" s="260"/>
      <c r="AD94" s="260"/>
      <c r="AE94" s="261"/>
      <c r="AF94" s="259">
        <f>AF93/C54</f>
        <v>4.3478260869565216E-2</v>
      </c>
      <c r="AG94" s="260"/>
      <c r="AH94" s="260"/>
      <c r="AI94" s="261"/>
      <c r="AJ94" s="259">
        <f>AJ93/C54</f>
        <v>0.21739130434782608</v>
      </c>
      <c r="AK94" s="260"/>
      <c r="AL94" s="260"/>
      <c r="AM94" s="261"/>
      <c r="AN94" s="259">
        <f>AN93/C54</f>
        <v>0.13043478260869565</v>
      </c>
      <c r="AO94" s="260"/>
      <c r="AP94" s="260"/>
      <c r="AQ94" s="261"/>
      <c r="AR94" s="259">
        <f>AR93/C54</f>
        <v>0.30434782608695654</v>
      </c>
      <c r="AS94" s="260"/>
      <c r="AT94" s="260"/>
      <c r="AU94" s="260"/>
      <c r="AV94" s="297"/>
      <c r="AW94" s="260">
        <f>AW93/C54</f>
        <v>0</v>
      </c>
      <c r="AX94" s="260"/>
      <c r="AY94" s="260"/>
      <c r="AZ94" s="261"/>
      <c r="BA94" s="259">
        <f>BA93/C54</f>
        <v>4.3478260869565216E-2</v>
      </c>
      <c r="BB94" s="260"/>
      <c r="BC94" s="260"/>
      <c r="BD94" s="261"/>
      <c r="BE94" s="259">
        <f>BE93/C54</f>
        <v>0</v>
      </c>
      <c r="BF94" s="260"/>
      <c r="BG94" s="260"/>
      <c r="BH94" s="261"/>
      <c r="BI94" s="259">
        <f>BI93/C54</f>
        <v>0.13043478260869565</v>
      </c>
      <c r="BJ94" s="260"/>
      <c r="BK94" s="260"/>
      <c r="BL94" s="261"/>
      <c r="BM94" s="259">
        <f>BM93/C54</f>
        <v>0</v>
      </c>
      <c r="BN94" s="260"/>
      <c r="BO94" s="260"/>
      <c r="BP94" s="261"/>
      <c r="BQ94" s="259">
        <f>BQ93/C54</f>
        <v>0</v>
      </c>
      <c r="BR94" s="260"/>
      <c r="BS94" s="260"/>
      <c r="BT94" s="261"/>
      <c r="BU94" s="259">
        <f>BU93/C54</f>
        <v>0</v>
      </c>
      <c r="BV94" s="260"/>
      <c r="BW94" s="260"/>
      <c r="BX94" s="261"/>
      <c r="BY94" s="259">
        <f>BY93/C54</f>
        <v>0</v>
      </c>
      <c r="BZ94" s="260"/>
      <c r="CA94" s="260"/>
      <c r="CB94" s="261"/>
      <c r="CC94" s="259">
        <f>CC93/C54</f>
        <v>0</v>
      </c>
      <c r="CD94" s="260"/>
      <c r="CE94" s="260"/>
      <c r="CF94" s="261"/>
      <c r="CG94" s="259">
        <f>CG93/C54</f>
        <v>0</v>
      </c>
      <c r="CH94" s="260"/>
      <c r="CI94" s="260"/>
      <c r="CJ94" s="261"/>
      <c r="CK94" s="259">
        <f>CK93/C54</f>
        <v>0</v>
      </c>
      <c r="CL94" s="260"/>
      <c r="CM94" s="260"/>
      <c r="CN94" s="261"/>
      <c r="CO94" s="259">
        <f>CO93/C54</f>
        <v>4.3478260869565216E-2</v>
      </c>
      <c r="CP94" s="260"/>
      <c r="CQ94" s="260"/>
      <c r="CR94" s="261"/>
      <c r="CS94" s="259">
        <f>CS93/C54</f>
        <v>4.3478260869565216E-2</v>
      </c>
      <c r="CT94" s="260"/>
      <c r="CU94" s="260"/>
      <c r="CV94" s="260"/>
      <c r="CW94" s="155"/>
      <c r="NH94" s="145"/>
      <c r="NI94" s="145"/>
      <c r="NJ94" s="145"/>
      <c r="NK94" s="145"/>
      <c r="NL94" s="145"/>
      <c r="NM94" s="145"/>
      <c r="NN94" s="145"/>
      <c r="NO94" s="145"/>
      <c r="NP94" s="145"/>
      <c r="NQ94" s="145"/>
      <c r="NR94" s="145"/>
      <c r="NS94" s="145"/>
      <c r="NT94" s="145"/>
      <c r="NU94" s="145"/>
      <c r="NV94" s="145"/>
      <c r="NW94" s="145"/>
      <c r="NX94" s="145"/>
      <c r="NY94" s="145"/>
      <c r="NZ94" s="145"/>
      <c r="OA94" s="145"/>
    </row>
    <row r="95" spans="1:391" s="157" customFormat="1" ht="15" x14ac:dyDescent="0.25">
      <c r="B95" s="202"/>
      <c r="C95" s="202"/>
    </row>
    <row r="96" spans="1:391" ht="15" hidden="1" x14ac:dyDescent="0.25">
      <c r="A96" s="311" t="s">
        <v>752</v>
      </c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/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311"/>
      <c r="BC96" s="311"/>
      <c r="BD96" s="311"/>
      <c r="BE96" s="311"/>
      <c r="BF96" s="311"/>
      <c r="BG96" s="311"/>
      <c r="BH96" s="311"/>
      <c r="BI96" s="311"/>
      <c r="BJ96" s="311"/>
      <c r="BK96" s="311"/>
      <c r="BL96" s="311"/>
      <c r="BM96" s="311"/>
      <c r="BN96" s="311"/>
      <c r="BO96" s="311"/>
      <c r="BP96" s="311"/>
      <c r="BQ96" s="311"/>
      <c r="BR96" s="311"/>
      <c r="BS96" s="311"/>
      <c r="BT96" s="311"/>
      <c r="BU96" s="311"/>
      <c r="BV96" s="311"/>
      <c r="BW96" s="311"/>
      <c r="BX96" s="311"/>
      <c r="BY96" s="311"/>
      <c r="BZ96" s="311"/>
      <c r="CA96" s="311"/>
      <c r="CB96" s="311"/>
      <c r="CC96" s="311"/>
      <c r="CD96" s="311"/>
      <c r="CE96" s="311"/>
      <c r="CF96" s="311"/>
      <c r="CG96" s="311"/>
      <c r="CH96" s="311"/>
      <c r="CI96" s="311"/>
      <c r="CJ96" s="311"/>
      <c r="CK96" s="311"/>
      <c r="CL96" s="311"/>
      <c r="CM96" s="311"/>
      <c r="CN96" s="311"/>
      <c r="CO96" s="311"/>
    </row>
    <row r="97" spans="1:159" ht="15" hidden="1" x14ac:dyDescent="0.25">
      <c r="A97" s="311" t="s">
        <v>756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11"/>
      <c r="AS97" s="311"/>
      <c r="AT97" s="311"/>
      <c r="AU97" s="311"/>
      <c r="AV97" s="311"/>
      <c r="AW97" s="311"/>
      <c r="AX97" s="311"/>
      <c r="AY97" s="311"/>
      <c r="AZ97" s="311"/>
      <c r="BA97" s="311"/>
      <c r="BB97" s="311"/>
      <c r="BC97" s="311"/>
      <c r="BD97" s="311"/>
      <c r="BE97" s="311"/>
      <c r="BF97" s="311"/>
      <c r="BG97" s="311"/>
      <c r="BH97" s="311"/>
      <c r="BI97" s="311"/>
      <c r="BJ97" s="311"/>
      <c r="BK97" s="311"/>
      <c r="BL97" s="311"/>
      <c r="BM97" s="311"/>
      <c r="BN97" s="311"/>
      <c r="BO97" s="311"/>
      <c r="BP97" s="311"/>
      <c r="BQ97" s="311"/>
      <c r="BR97" s="311"/>
      <c r="BS97" s="311"/>
      <c r="BT97" s="311"/>
      <c r="BU97" s="311"/>
      <c r="BV97" s="311"/>
      <c r="BW97" s="311"/>
      <c r="BX97" s="311"/>
      <c r="BY97" s="311"/>
      <c r="BZ97" s="311"/>
      <c r="CA97" s="311"/>
      <c r="CB97" s="311"/>
      <c r="CC97" s="311"/>
      <c r="CD97" s="311"/>
      <c r="CE97" s="311"/>
      <c r="CF97" s="311"/>
      <c r="CG97" s="311"/>
      <c r="CH97" s="311"/>
      <c r="CI97" s="311"/>
      <c r="CJ97" s="311"/>
      <c r="CK97" s="311"/>
      <c r="CL97" s="311"/>
      <c r="CM97" s="311"/>
      <c r="CN97" s="311"/>
      <c r="CO97" s="311"/>
    </row>
    <row r="98" spans="1:159" s="157" customFormat="1" hidden="1" x14ac:dyDescent="0.2">
      <c r="C98" s="203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</row>
    <row r="99" spans="1:159" s="157" customFormat="1" ht="15" hidden="1" x14ac:dyDescent="0.25">
      <c r="A99" s="312" t="s">
        <v>867</v>
      </c>
      <c r="B99" s="313" t="s">
        <v>88</v>
      </c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  <c r="AK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4"/>
      <c r="AX99" s="314"/>
      <c r="AY99" s="314"/>
      <c r="AZ99" s="314"/>
      <c r="BA99" s="314"/>
      <c r="BB99" s="314"/>
      <c r="BC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P99" s="314"/>
      <c r="BQ99" s="314"/>
      <c r="BR99" s="314"/>
      <c r="BS99" s="314"/>
      <c r="BT99" s="314"/>
      <c r="BU99" s="314"/>
      <c r="BV99" s="314"/>
      <c r="BW99" s="314"/>
      <c r="BX99" s="314"/>
      <c r="BY99" s="314"/>
      <c r="BZ99" s="314"/>
      <c r="CA99" s="314"/>
      <c r="CB99" s="314"/>
      <c r="CC99" s="146"/>
      <c r="CD99" s="147"/>
      <c r="CE99" s="147"/>
      <c r="CF99" s="147"/>
      <c r="CG99" s="147"/>
      <c r="CH99" s="147"/>
      <c r="CI99" s="147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</row>
    <row r="100" spans="1:159" s="157" customFormat="1" ht="15" hidden="1" x14ac:dyDescent="0.25">
      <c r="A100" s="312"/>
      <c r="B100" s="313" t="s">
        <v>866</v>
      </c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P100" s="314"/>
      <c r="BQ100" s="314"/>
      <c r="BR100" s="314"/>
      <c r="BS100" s="314"/>
      <c r="BT100" s="314"/>
      <c r="BU100" s="314"/>
      <c r="BV100" s="314"/>
      <c r="BW100" s="314"/>
      <c r="BX100" s="314"/>
      <c r="BY100" s="314"/>
      <c r="BZ100" s="314"/>
      <c r="CA100" s="314"/>
      <c r="CB100" s="314"/>
      <c r="CC100" s="146"/>
      <c r="CD100" s="147"/>
      <c r="CE100" s="147"/>
      <c r="CF100" s="147"/>
      <c r="CG100" s="147"/>
      <c r="CH100" s="147"/>
      <c r="CI100" s="147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</row>
    <row r="101" spans="1:159" s="157" customFormat="1" ht="15" hidden="1" x14ac:dyDescent="0.25">
      <c r="A101" s="312"/>
      <c r="B101" s="153" t="s">
        <v>759</v>
      </c>
      <c r="C101" s="154">
        <f>+C102+C103</f>
        <v>19</v>
      </c>
      <c r="D101" s="303" t="s">
        <v>684</v>
      </c>
      <c r="E101" s="303"/>
      <c r="F101" s="303"/>
      <c r="G101" s="303"/>
      <c r="H101" s="303" t="s">
        <v>685</v>
      </c>
      <c r="I101" s="303"/>
      <c r="J101" s="303"/>
      <c r="K101" s="303"/>
      <c r="L101" s="303" t="s">
        <v>686</v>
      </c>
      <c r="M101" s="303"/>
      <c r="N101" s="303"/>
      <c r="O101" s="303"/>
      <c r="P101" s="303" t="s">
        <v>687</v>
      </c>
      <c r="Q101" s="303"/>
      <c r="R101" s="303"/>
      <c r="S101" s="303"/>
      <c r="T101" s="303" t="s">
        <v>688</v>
      </c>
      <c r="U101" s="303"/>
      <c r="V101" s="303"/>
      <c r="W101" s="303"/>
      <c r="X101" s="303" t="s">
        <v>689</v>
      </c>
      <c r="Y101" s="303"/>
      <c r="Z101" s="303"/>
      <c r="AA101" s="303"/>
      <c r="AB101" s="303" t="s">
        <v>690</v>
      </c>
      <c r="AC101" s="303"/>
      <c r="AD101" s="303"/>
      <c r="AE101" s="303"/>
      <c r="AF101" s="303" t="s">
        <v>691</v>
      </c>
      <c r="AG101" s="303"/>
      <c r="AH101" s="303"/>
      <c r="AI101" s="303"/>
      <c r="AJ101" s="303" t="s">
        <v>692</v>
      </c>
      <c r="AK101" s="303"/>
      <c r="AL101" s="303"/>
      <c r="AM101" s="303"/>
      <c r="AN101" s="286" t="s">
        <v>693</v>
      </c>
      <c r="AO101" s="287"/>
      <c r="AP101" s="287"/>
      <c r="AQ101" s="287"/>
      <c r="AR101" s="323"/>
      <c r="AS101" s="326" t="s">
        <v>694</v>
      </c>
      <c r="AT101" s="304"/>
      <c r="AU101" s="304"/>
      <c r="AV101" s="304"/>
      <c r="AW101" s="304" t="s">
        <v>695</v>
      </c>
      <c r="AX101" s="304"/>
      <c r="AY101" s="304"/>
      <c r="AZ101" s="304"/>
      <c r="BA101" s="304" t="s">
        <v>696</v>
      </c>
      <c r="BB101" s="304"/>
      <c r="BC101" s="304"/>
      <c r="BD101" s="304"/>
      <c r="BE101" s="304" t="s">
        <v>697</v>
      </c>
      <c r="BF101" s="304"/>
      <c r="BG101" s="304"/>
      <c r="BH101" s="304"/>
      <c r="BI101" s="304" t="s">
        <v>698</v>
      </c>
      <c r="BJ101" s="304"/>
      <c r="BK101" s="304"/>
      <c r="BL101" s="304"/>
      <c r="BM101" s="304" t="s">
        <v>699</v>
      </c>
      <c r="BN101" s="304"/>
      <c r="BO101" s="304"/>
      <c r="BP101" s="304"/>
      <c r="BQ101" s="304" t="s">
        <v>700</v>
      </c>
      <c r="BR101" s="304"/>
      <c r="BS101" s="304"/>
      <c r="BT101" s="304"/>
      <c r="BU101" s="304" t="s">
        <v>701</v>
      </c>
      <c r="BV101" s="304"/>
      <c r="BW101" s="304"/>
      <c r="BX101" s="304"/>
      <c r="BY101" s="304" t="s">
        <v>702</v>
      </c>
      <c r="BZ101" s="304"/>
      <c r="CA101" s="304"/>
      <c r="CB101" s="257"/>
      <c r="CC101" s="155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</row>
    <row r="102" spans="1:159" s="157" customFormat="1" ht="15" hidden="1" x14ac:dyDescent="0.25">
      <c r="A102" s="312"/>
      <c r="B102" s="153" t="s">
        <v>757</v>
      </c>
      <c r="C102" s="154">
        <v>10</v>
      </c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288"/>
      <c r="AO102" s="289"/>
      <c r="AP102" s="289"/>
      <c r="AQ102" s="289"/>
      <c r="AR102" s="324"/>
      <c r="AS102" s="326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4"/>
      <c r="BH102" s="304"/>
      <c r="BI102" s="304"/>
      <c r="BJ102" s="304"/>
      <c r="BK102" s="304"/>
      <c r="BL102" s="304"/>
      <c r="BM102" s="304"/>
      <c r="BN102" s="304"/>
      <c r="BO102" s="304"/>
      <c r="BP102" s="304"/>
      <c r="BQ102" s="304"/>
      <c r="BR102" s="304"/>
      <c r="BS102" s="304"/>
      <c r="BT102" s="304"/>
      <c r="BU102" s="304"/>
      <c r="BV102" s="304"/>
      <c r="BW102" s="304"/>
      <c r="BX102" s="304"/>
      <c r="BY102" s="304"/>
      <c r="BZ102" s="304"/>
      <c r="CA102" s="304"/>
      <c r="CB102" s="257"/>
      <c r="CC102" s="155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</row>
    <row r="103" spans="1:159" s="157" customFormat="1" ht="15" hidden="1" x14ac:dyDescent="0.25">
      <c r="A103" s="312"/>
      <c r="B103" s="153" t="s">
        <v>758</v>
      </c>
      <c r="C103" s="154">
        <v>9</v>
      </c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304"/>
      <c r="AC103" s="304"/>
      <c r="AD103" s="304"/>
      <c r="AE103" s="304"/>
      <c r="AF103" s="304"/>
      <c r="AG103" s="304"/>
      <c r="AH103" s="304"/>
      <c r="AI103" s="304"/>
      <c r="AJ103" s="304"/>
      <c r="AK103" s="304"/>
      <c r="AL103" s="304"/>
      <c r="AM103" s="304"/>
      <c r="AN103" s="288"/>
      <c r="AO103" s="289"/>
      <c r="AP103" s="289"/>
      <c r="AQ103" s="289"/>
      <c r="AR103" s="324"/>
      <c r="AS103" s="326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304"/>
      <c r="BG103" s="304"/>
      <c r="BH103" s="304"/>
      <c r="BI103" s="304"/>
      <c r="BJ103" s="304"/>
      <c r="BK103" s="304"/>
      <c r="BL103" s="304"/>
      <c r="BM103" s="304"/>
      <c r="BN103" s="304"/>
      <c r="BO103" s="304"/>
      <c r="BP103" s="304"/>
      <c r="BQ103" s="304"/>
      <c r="BR103" s="304"/>
      <c r="BS103" s="304"/>
      <c r="BT103" s="304"/>
      <c r="BU103" s="304"/>
      <c r="BV103" s="304"/>
      <c r="BW103" s="304"/>
      <c r="BX103" s="304"/>
      <c r="BY103" s="304"/>
      <c r="BZ103" s="304"/>
      <c r="CA103" s="304"/>
      <c r="CB103" s="257"/>
      <c r="CC103" s="155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</row>
    <row r="104" spans="1:159" s="157" customFormat="1" ht="15" hidden="1" x14ac:dyDescent="0.25">
      <c r="A104" s="312"/>
      <c r="B104" s="153"/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288"/>
      <c r="AO104" s="289"/>
      <c r="AP104" s="289"/>
      <c r="AQ104" s="289"/>
      <c r="AR104" s="324"/>
      <c r="AS104" s="326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257"/>
      <c r="CC104" s="155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>
        <v>0.26315789473684209</v>
      </c>
      <c r="DE104" s="149">
        <v>0.21052631578947367</v>
      </c>
      <c r="DF104" s="149">
        <v>0</v>
      </c>
      <c r="DG104" s="149">
        <v>5.2631578947368418E-2</v>
      </c>
      <c r="DH104" s="149">
        <v>0</v>
      </c>
      <c r="DI104" s="149">
        <v>0.10526315789473684</v>
      </c>
      <c r="DJ104" s="149">
        <v>5.2631578947368418E-2</v>
      </c>
      <c r="DK104" s="149">
        <v>0.15789473684210525</v>
      </c>
      <c r="DL104" s="149">
        <v>0.31578947368421051</v>
      </c>
      <c r="DM104" s="149">
        <v>0.15789473684210525</v>
      </c>
      <c r="DN104" s="149">
        <v>0.15789473684210525</v>
      </c>
      <c r="DO104" s="149">
        <v>5.2631578947368418E-2</v>
      </c>
      <c r="DP104" s="149">
        <v>0.15789473684210525</v>
      </c>
      <c r="DQ104" s="149">
        <v>0.10526315789473684</v>
      </c>
      <c r="DR104" s="149">
        <v>5.2631578947368418E-2</v>
      </c>
      <c r="DS104" s="149">
        <v>0.31578947368421051</v>
      </c>
      <c r="DT104" s="149">
        <v>0.15789473684210525</v>
      </c>
      <c r="DU104" s="149">
        <v>5.2631578947368418E-2</v>
      </c>
      <c r="DV104" s="149"/>
      <c r="DW104" s="149"/>
      <c r="EC104" s="145"/>
      <c r="ED104" s="145"/>
      <c r="EE104" s="145"/>
      <c r="EG104" s="145"/>
      <c r="EH104" s="145"/>
      <c r="EI104" s="145"/>
      <c r="EK104" s="145"/>
      <c r="EL104" s="145"/>
      <c r="EM104" s="145"/>
      <c r="ES104" s="145"/>
      <c r="ET104" s="145"/>
      <c r="EU104" s="145"/>
      <c r="EW104" s="145"/>
      <c r="EX104" s="145"/>
      <c r="EY104" s="145"/>
      <c r="FA104" s="145"/>
      <c r="FB104" s="145"/>
      <c r="FC104" s="145"/>
    </row>
    <row r="105" spans="1:159" ht="14.25" hidden="1" customHeight="1" x14ac:dyDescent="0.2">
      <c r="A105" s="312"/>
      <c r="B105" s="158"/>
      <c r="C105" s="157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290"/>
      <c r="AO105" s="291"/>
      <c r="AP105" s="291"/>
      <c r="AQ105" s="291"/>
      <c r="AR105" s="324"/>
      <c r="AS105" s="326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257"/>
      <c r="CC105" s="155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>
        <v>0.26315789473684209</v>
      </c>
      <c r="DE105" s="149">
        <v>0.15789473684210525</v>
      </c>
      <c r="DF105" s="149">
        <v>0.15789473684210525</v>
      </c>
      <c r="DG105" s="149">
        <v>5.2631578947368418E-2</v>
      </c>
      <c r="DH105" s="149">
        <v>0</v>
      </c>
      <c r="DI105" s="149">
        <v>0.31578947368421051</v>
      </c>
      <c r="DJ105" s="149">
        <v>0.36842105263157893</v>
      </c>
      <c r="DK105" s="149">
        <v>5.2631578947368418E-2</v>
      </c>
      <c r="DL105" s="149">
        <v>0</v>
      </c>
      <c r="DM105" s="149">
        <v>5.2631578947368418E-2</v>
      </c>
      <c r="DN105" s="149">
        <v>5.2631578947368418E-2</v>
      </c>
      <c r="DO105" s="149">
        <v>0.10526315789473684</v>
      </c>
      <c r="DP105" s="149">
        <v>5.2631578947368418E-2</v>
      </c>
      <c r="DQ105" s="149">
        <v>0.10526315789473684</v>
      </c>
      <c r="DR105" s="149">
        <v>0.31578947368421051</v>
      </c>
      <c r="DS105" s="149">
        <v>0</v>
      </c>
      <c r="DT105" s="149">
        <v>0</v>
      </c>
      <c r="DU105" s="149">
        <v>0.10526315789473684</v>
      </c>
      <c r="DV105" s="149"/>
      <c r="DW105" s="149"/>
    </row>
    <row r="106" spans="1:159" ht="15" hidden="1" x14ac:dyDescent="0.25">
      <c r="A106" s="312"/>
      <c r="B106" s="159"/>
      <c r="C106" s="160"/>
      <c r="D106" s="161">
        <v>1</v>
      </c>
      <c r="E106" s="162">
        <v>2</v>
      </c>
      <c r="F106" s="161">
        <v>3</v>
      </c>
      <c r="G106" s="162">
        <v>4</v>
      </c>
      <c r="H106" s="161">
        <v>1</v>
      </c>
      <c r="I106" s="162">
        <v>2</v>
      </c>
      <c r="J106" s="161">
        <v>3</v>
      </c>
      <c r="K106" s="162">
        <v>4</v>
      </c>
      <c r="L106" s="161">
        <v>1</v>
      </c>
      <c r="M106" s="162">
        <v>2</v>
      </c>
      <c r="N106" s="161">
        <v>3</v>
      </c>
      <c r="O106" s="162">
        <v>4</v>
      </c>
      <c r="P106" s="161">
        <v>1</v>
      </c>
      <c r="Q106" s="162">
        <v>2</v>
      </c>
      <c r="R106" s="161">
        <v>3</v>
      </c>
      <c r="S106" s="162">
        <v>4</v>
      </c>
      <c r="T106" s="161">
        <v>1</v>
      </c>
      <c r="U106" s="162">
        <v>2</v>
      </c>
      <c r="V106" s="161">
        <v>3</v>
      </c>
      <c r="W106" s="162">
        <v>4</v>
      </c>
      <c r="X106" s="161">
        <v>1</v>
      </c>
      <c r="Y106" s="162">
        <v>2</v>
      </c>
      <c r="Z106" s="161">
        <v>3</v>
      </c>
      <c r="AA106" s="162">
        <v>4</v>
      </c>
      <c r="AB106" s="161">
        <v>1</v>
      </c>
      <c r="AC106" s="162">
        <v>2</v>
      </c>
      <c r="AD106" s="161">
        <v>3</v>
      </c>
      <c r="AE106" s="162">
        <v>4</v>
      </c>
      <c r="AF106" s="161">
        <v>1</v>
      </c>
      <c r="AG106" s="162">
        <v>2</v>
      </c>
      <c r="AH106" s="161">
        <v>3</v>
      </c>
      <c r="AI106" s="162">
        <v>4</v>
      </c>
      <c r="AJ106" s="161">
        <v>1</v>
      </c>
      <c r="AK106" s="162">
        <v>2</v>
      </c>
      <c r="AL106" s="161">
        <v>3</v>
      </c>
      <c r="AM106" s="162">
        <v>4</v>
      </c>
      <c r="AN106" s="161">
        <v>1</v>
      </c>
      <c r="AO106" s="162">
        <v>2</v>
      </c>
      <c r="AP106" s="161">
        <v>3</v>
      </c>
      <c r="AQ106" s="165">
        <v>4</v>
      </c>
      <c r="AR106" s="324"/>
      <c r="AS106" s="164">
        <v>1</v>
      </c>
      <c r="AT106" s="162">
        <v>2</v>
      </c>
      <c r="AU106" s="161">
        <v>3</v>
      </c>
      <c r="AV106" s="162">
        <v>4</v>
      </c>
      <c r="AW106" s="164">
        <v>1</v>
      </c>
      <c r="AX106" s="162">
        <v>2</v>
      </c>
      <c r="AY106" s="161">
        <v>3</v>
      </c>
      <c r="AZ106" s="162">
        <v>4</v>
      </c>
      <c r="BA106" s="164">
        <v>1</v>
      </c>
      <c r="BB106" s="162">
        <v>2</v>
      </c>
      <c r="BC106" s="161">
        <v>3</v>
      </c>
      <c r="BD106" s="162">
        <v>4</v>
      </c>
      <c r="BE106" s="164">
        <v>1</v>
      </c>
      <c r="BF106" s="162">
        <v>2</v>
      </c>
      <c r="BG106" s="161">
        <v>3</v>
      </c>
      <c r="BH106" s="162">
        <v>4</v>
      </c>
      <c r="BI106" s="164">
        <v>1</v>
      </c>
      <c r="BJ106" s="162">
        <v>2</v>
      </c>
      <c r="BK106" s="161">
        <v>3</v>
      </c>
      <c r="BL106" s="162">
        <v>4</v>
      </c>
      <c r="BM106" s="164">
        <v>1</v>
      </c>
      <c r="BN106" s="162">
        <v>2</v>
      </c>
      <c r="BO106" s="161">
        <v>3</v>
      </c>
      <c r="BP106" s="162">
        <v>4</v>
      </c>
      <c r="BQ106" s="164">
        <v>1</v>
      </c>
      <c r="BR106" s="162">
        <v>2</v>
      </c>
      <c r="BS106" s="161">
        <v>3</v>
      </c>
      <c r="BT106" s="162">
        <v>4</v>
      </c>
      <c r="BU106" s="164">
        <v>1</v>
      </c>
      <c r="BV106" s="162">
        <v>2</v>
      </c>
      <c r="BW106" s="161">
        <v>3</v>
      </c>
      <c r="BX106" s="162">
        <v>4</v>
      </c>
      <c r="BY106" s="164">
        <v>1</v>
      </c>
      <c r="BZ106" s="162">
        <v>2</v>
      </c>
      <c r="CA106" s="161">
        <v>3</v>
      </c>
      <c r="CB106" s="165">
        <v>4</v>
      </c>
      <c r="CC106" s="155"/>
      <c r="CJ106" s="149"/>
      <c r="CK106" s="149"/>
      <c r="CL106" s="149"/>
      <c r="CM106" s="149"/>
      <c r="CN106" s="149"/>
      <c r="CO106" s="215"/>
      <c r="CP106" s="215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149"/>
      <c r="DI106" s="149"/>
      <c r="DJ106" s="149"/>
      <c r="DK106" s="149"/>
      <c r="DL106" s="149"/>
      <c r="DM106" s="149"/>
      <c r="DN106" s="149"/>
      <c r="DO106" s="149"/>
      <c r="DP106" s="149"/>
      <c r="DQ106" s="149"/>
      <c r="DR106" s="149"/>
      <c r="DS106" s="149"/>
      <c r="DT106" s="149"/>
      <c r="DU106" s="149"/>
      <c r="DV106" s="149"/>
      <c r="DW106" s="149"/>
    </row>
    <row r="107" spans="1:159" ht="15" hidden="1" customHeight="1" x14ac:dyDescent="0.25">
      <c r="A107" s="312"/>
      <c r="B107" s="168" t="s">
        <v>684</v>
      </c>
      <c r="C107" s="208"/>
      <c r="D107" s="171"/>
      <c r="E107" s="171"/>
      <c r="F107" s="171"/>
      <c r="G107" s="171"/>
      <c r="H107" s="175"/>
      <c r="I107" s="174"/>
      <c r="J107" s="175"/>
      <c r="K107" s="174">
        <v>3</v>
      </c>
      <c r="L107" s="175">
        <v>1</v>
      </c>
      <c r="M107" s="174"/>
      <c r="N107" s="175">
        <v>1</v>
      </c>
      <c r="O107" s="174"/>
      <c r="P107" s="175"/>
      <c r="Q107" s="174"/>
      <c r="R107" s="175"/>
      <c r="S107" s="174"/>
      <c r="T107" s="175"/>
      <c r="U107" s="174"/>
      <c r="V107" s="175"/>
      <c r="W107" s="174"/>
      <c r="X107" s="175"/>
      <c r="Y107" s="174"/>
      <c r="Z107" s="175"/>
      <c r="AA107" s="174"/>
      <c r="AB107" s="175"/>
      <c r="AC107" s="174">
        <v>2</v>
      </c>
      <c r="AD107" s="175"/>
      <c r="AE107" s="174">
        <v>2</v>
      </c>
      <c r="AF107" s="175"/>
      <c r="AG107" s="174">
        <v>1</v>
      </c>
      <c r="AH107" s="175"/>
      <c r="AI107" s="174">
        <v>1</v>
      </c>
      <c r="AJ107" s="175">
        <v>3</v>
      </c>
      <c r="AK107" s="174"/>
      <c r="AL107" s="175"/>
      <c r="AM107" s="174"/>
      <c r="AN107" s="175">
        <v>2</v>
      </c>
      <c r="AO107" s="174"/>
      <c r="AP107" s="175">
        <v>2</v>
      </c>
      <c r="AQ107" s="177"/>
      <c r="AR107" s="324"/>
      <c r="AS107" s="173"/>
      <c r="AT107" s="174"/>
      <c r="AU107" s="175"/>
      <c r="AV107" s="174"/>
      <c r="AW107" s="173"/>
      <c r="AX107" s="174"/>
      <c r="AY107" s="175"/>
      <c r="AZ107" s="174"/>
      <c r="BA107" s="173"/>
      <c r="BB107" s="174"/>
      <c r="BC107" s="175"/>
      <c r="BD107" s="174"/>
      <c r="BE107" s="173"/>
      <c r="BF107" s="174"/>
      <c r="BG107" s="175"/>
      <c r="BH107" s="174"/>
      <c r="BI107" s="173"/>
      <c r="BJ107" s="174"/>
      <c r="BK107" s="175"/>
      <c r="BL107" s="174"/>
      <c r="BM107" s="173"/>
      <c r="BN107" s="174"/>
      <c r="BO107" s="175"/>
      <c r="BP107" s="174"/>
      <c r="BQ107" s="173"/>
      <c r="BR107" s="174"/>
      <c r="BS107" s="175">
        <v>3</v>
      </c>
      <c r="BT107" s="174"/>
      <c r="BU107" s="173"/>
      <c r="BV107" s="174"/>
      <c r="BW107" s="175"/>
      <c r="BX107" s="174"/>
      <c r="BY107" s="173"/>
      <c r="BZ107" s="174">
        <v>3</v>
      </c>
      <c r="CA107" s="175"/>
      <c r="CB107" s="177"/>
      <c r="CC107" s="155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56" t="s">
        <v>684</v>
      </c>
      <c r="CW107" s="149">
        <v>0.15789473684210525</v>
      </c>
      <c r="CX107" s="149">
        <v>0.10526315789473684</v>
      </c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</row>
    <row r="108" spans="1:159" ht="15" hidden="1" x14ac:dyDescent="0.25">
      <c r="A108" s="312"/>
      <c r="B108" s="168" t="s">
        <v>685</v>
      </c>
      <c r="C108" s="208"/>
      <c r="D108" s="175"/>
      <c r="E108" s="174"/>
      <c r="F108" s="175"/>
      <c r="G108" s="174"/>
      <c r="H108" s="171"/>
      <c r="I108" s="171"/>
      <c r="J108" s="171"/>
      <c r="K108" s="171"/>
      <c r="L108" s="175"/>
      <c r="M108" s="174"/>
      <c r="N108" s="175"/>
      <c r="O108" s="174"/>
      <c r="P108" s="175"/>
      <c r="Q108" s="174"/>
      <c r="R108" s="175"/>
      <c r="S108" s="174"/>
      <c r="T108" s="175"/>
      <c r="U108" s="174"/>
      <c r="V108" s="175"/>
      <c r="W108" s="174"/>
      <c r="X108" s="175"/>
      <c r="Y108" s="174"/>
      <c r="Z108" s="175"/>
      <c r="AA108" s="174"/>
      <c r="AB108" s="175">
        <v>2</v>
      </c>
      <c r="AC108" s="174"/>
      <c r="AD108" s="175">
        <v>2</v>
      </c>
      <c r="AE108" s="174"/>
      <c r="AF108" s="175">
        <v>3</v>
      </c>
      <c r="AG108" s="174"/>
      <c r="AH108" s="175">
        <v>3</v>
      </c>
      <c r="AI108" s="174"/>
      <c r="AJ108" s="175"/>
      <c r="AK108" s="174"/>
      <c r="AL108" s="175"/>
      <c r="AM108" s="174"/>
      <c r="AN108" s="175">
        <v>1</v>
      </c>
      <c r="AO108" s="174"/>
      <c r="AP108" s="175">
        <v>1</v>
      </c>
      <c r="AQ108" s="177"/>
      <c r="AR108" s="324"/>
      <c r="AS108" s="173"/>
      <c r="AT108" s="174"/>
      <c r="AU108" s="175"/>
      <c r="AV108" s="174"/>
      <c r="AW108" s="173"/>
      <c r="AX108" s="174"/>
      <c r="AY108" s="175"/>
      <c r="AZ108" s="174"/>
      <c r="BA108" s="173"/>
      <c r="BB108" s="174"/>
      <c r="BC108" s="175"/>
      <c r="BD108" s="174"/>
      <c r="BE108" s="173"/>
      <c r="BF108" s="174"/>
      <c r="BG108" s="175"/>
      <c r="BH108" s="174"/>
      <c r="BI108" s="173"/>
      <c r="BJ108" s="174"/>
      <c r="BK108" s="175"/>
      <c r="BL108" s="174"/>
      <c r="BM108" s="173"/>
      <c r="BN108" s="174"/>
      <c r="BO108" s="175"/>
      <c r="BP108" s="174"/>
      <c r="BQ108" s="173"/>
      <c r="BR108" s="174"/>
      <c r="BS108" s="175"/>
      <c r="BT108" s="174"/>
      <c r="BU108" s="173"/>
      <c r="BV108" s="174"/>
      <c r="BW108" s="175"/>
      <c r="BX108" s="174"/>
      <c r="BY108" s="173"/>
      <c r="BZ108" s="174"/>
      <c r="CA108" s="175"/>
      <c r="CB108" s="177"/>
      <c r="CC108" s="155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56" t="s">
        <v>685</v>
      </c>
      <c r="CW108" s="149">
        <v>0.26315789473684209</v>
      </c>
      <c r="CX108" s="149">
        <v>0.26315789473684209</v>
      </c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</row>
    <row r="109" spans="1:159" ht="15" hidden="1" x14ac:dyDescent="0.25">
      <c r="A109" s="312"/>
      <c r="B109" s="168" t="s">
        <v>686</v>
      </c>
      <c r="C109" s="208"/>
      <c r="D109" s="175"/>
      <c r="E109" s="174"/>
      <c r="F109" s="175"/>
      <c r="G109" s="174"/>
      <c r="H109" s="175">
        <v>2</v>
      </c>
      <c r="I109" s="174"/>
      <c r="J109" s="175">
        <v>3</v>
      </c>
      <c r="K109" s="174"/>
      <c r="L109" s="171"/>
      <c r="M109" s="171"/>
      <c r="N109" s="171"/>
      <c r="O109" s="171"/>
      <c r="P109" s="175"/>
      <c r="Q109" s="174">
        <v>3</v>
      </c>
      <c r="R109" s="175"/>
      <c r="S109" s="174"/>
      <c r="T109" s="175"/>
      <c r="U109" s="174"/>
      <c r="V109" s="175"/>
      <c r="W109" s="174"/>
      <c r="X109" s="175"/>
      <c r="Y109" s="174"/>
      <c r="Z109" s="175"/>
      <c r="AA109" s="174"/>
      <c r="AB109" s="175"/>
      <c r="AC109" s="174"/>
      <c r="AD109" s="175"/>
      <c r="AE109" s="174"/>
      <c r="AF109" s="175"/>
      <c r="AG109" s="174">
        <v>1</v>
      </c>
      <c r="AH109" s="175"/>
      <c r="AI109" s="174">
        <v>3</v>
      </c>
      <c r="AJ109" s="175"/>
      <c r="AK109" s="174"/>
      <c r="AL109" s="175"/>
      <c r="AM109" s="174"/>
      <c r="AN109" s="175"/>
      <c r="AO109" s="174"/>
      <c r="AP109" s="175">
        <v>1</v>
      </c>
      <c r="AQ109" s="177"/>
      <c r="AR109" s="324"/>
      <c r="AS109" s="173"/>
      <c r="AT109" s="174"/>
      <c r="AU109" s="175"/>
      <c r="AV109" s="174"/>
      <c r="AW109" s="173"/>
      <c r="AX109" s="174">
        <v>2</v>
      </c>
      <c r="AY109" s="175"/>
      <c r="AZ109" s="174"/>
      <c r="BA109" s="173"/>
      <c r="BB109" s="174"/>
      <c r="BC109" s="175"/>
      <c r="BD109" s="174"/>
      <c r="BE109" s="173"/>
      <c r="BF109" s="174"/>
      <c r="BG109" s="175"/>
      <c r="BH109" s="174">
        <v>2</v>
      </c>
      <c r="BI109" s="173"/>
      <c r="BJ109" s="174"/>
      <c r="BK109" s="175"/>
      <c r="BL109" s="174"/>
      <c r="BM109" s="173"/>
      <c r="BN109" s="174"/>
      <c r="BO109" s="175"/>
      <c r="BP109" s="174"/>
      <c r="BQ109" s="173">
        <v>1</v>
      </c>
      <c r="BR109" s="174"/>
      <c r="BS109" s="175">
        <v>2</v>
      </c>
      <c r="BT109" s="174"/>
      <c r="BU109" s="173"/>
      <c r="BV109" s="174"/>
      <c r="BW109" s="175"/>
      <c r="BX109" s="174"/>
      <c r="BY109" s="173"/>
      <c r="BZ109" s="174"/>
      <c r="CA109" s="175"/>
      <c r="CB109" s="177">
        <v>1</v>
      </c>
      <c r="CC109" s="155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56" t="s">
        <v>686</v>
      </c>
      <c r="CW109" s="149">
        <v>0.21052631578947367</v>
      </c>
      <c r="CX109" s="149">
        <v>0.15789473684210525</v>
      </c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</row>
    <row r="110" spans="1:159" ht="15" hidden="1" x14ac:dyDescent="0.25">
      <c r="A110" s="312"/>
      <c r="B110" s="168" t="s">
        <v>687</v>
      </c>
      <c r="C110" s="208"/>
      <c r="D110" s="175"/>
      <c r="E110" s="174"/>
      <c r="F110" s="175"/>
      <c r="G110" s="174"/>
      <c r="H110" s="175"/>
      <c r="I110" s="174"/>
      <c r="J110" s="175"/>
      <c r="K110" s="174"/>
      <c r="L110" s="175"/>
      <c r="M110" s="174"/>
      <c r="N110" s="175"/>
      <c r="O110" s="174"/>
      <c r="P110" s="171"/>
      <c r="Q110" s="171"/>
      <c r="R110" s="171"/>
      <c r="S110" s="171"/>
      <c r="T110" s="175"/>
      <c r="U110" s="174"/>
      <c r="V110" s="175"/>
      <c r="W110" s="174"/>
      <c r="X110" s="175"/>
      <c r="Y110" s="174"/>
      <c r="Z110" s="175"/>
      <c r="AA110" s="174"/>
      <c r="AB110" s="175"/>
      <c r="AC110" s="174"/>
      <c r="AD110" s="175"/>
      <c r="AE110" s="174"/>
      <c r="AF110" s="175"/>
      <c r="AG110" s="174"/>
      <c r="AH110" s="175"/>
      <c r="AI110" s="174"/>
      <c r="AJ110" s="175"/>
      <c r="AK110" s="174"/>
      <c r="AL110" s="175"/>
      <c r="AM110" s="174"/>
      <c r="AN110" s="175"/>
      <c r="AO110" s="174"/>
      <c r="AP110" s="175"/>
      <c r="AQ110" s="177"/>
      <c r="AR110" s="324"/>
      <c r="AS110" s="173"/>
      <c r="AT110" s="174"/>
      <c r="AU110" s="175"/>
      <c r="AV110" s="174"/>
      <c r="AW110" s="173"/>
      <c r="AX110" s="174"/>
      <c r="AY110" s="175"/>
      <c r="AZ110" s="174"/>
      <c r="BA110" s="173"/>
      <c r="BB110" s="174"/>
      <c r="BC110" s="175"/>
      <c r="BD110" s="174"/>
      <c r="BE110" s="173"/>
      <c r="BF110" s="174"/>
      <c r="BG110" s="175"/>
      <c r="BH110" s="174"/>
      <c r="BI110" s="173"/>
      <c r="BJ110" s="174"/>
      <c r="BK110" s="175"/>
      <c r="BL110" s="174"/>
      <c r="BM110" s="173"/>
      <c r="BN110" s="174"/>
      <c r="BO110" s="175"/>
      <c r="BP110" s="174"/>
      <c r="BQ110" s="173"/>
      <c r="BR110" s="174"/>
      <c r="BS110" s="175"/>
      <c r="BT110" s="174"/>
      <c r="BU110" s="173"/>
      <c r="BV110" s="174"/>
      <c r="BW110" s="175"/>
      <c r="BX110" s="174"/>
      <c r="BY110" s="173"/>
      <c r="BZ110" s="174"/>
      <c r="CA110" s="175"/>
      <c r="CB110" s="177"/>
      <c r="CC110" s="155"/>
      <c r="CJ110" s="149"/>
      <c r="CK110" s="149"/>
      <c r="CL110" s="149"/>
      <c r="CM110" s="149"/>
      <c r="CN110" s="149"/>
      <c r="CO110" s="149"/>
      <c r="CP110" s="149"/>
      <c r="CQ110" s="149"/>
      <c r="CR110" s="149"/>
      <c r="CS110" s="149"/>
      <c r="CT110" s="149"/>
      <c r="CU110" s="149"/>
      <c r="CV110" s="156" t="s">
        <v>687</v>
      </c>
      <c r="CW110" s="149">
        <v>0</v>
      </c>
      <c r="CX110" s="149">
        <v>0.15789473684210525</v>
      </c>
      <c r="CY110" s="149"/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</row>
    <row r="111" spans="1:159" ht="15" hidden="1" x14ac:dyDescent="0.25">
      <c r="A111" s="312"/>
      <c r="B111" s="168" t="s">
        <v>688</v>
      </c>
      <c r="C111" s="208"/>
      <c r="D111" s="175">
        <v>1</v>
      </c>
      <c r="E111" s="174"/>
      <c r="F111" s="175"/>
      <c r="G111" s="174"/>
      <c r="H111" s="175">
        <v>2</v>
      </c>
      <c r="I111" s="174"/>
      <c r="J111" s="175">
        <v>2</v>
      </c>
      <c r="K111" s="174"/>
      <c r="L111" s="175"/>
      <c r="M111" s="174"/>
      <c r="N111" s="175"/>
      <c r="O111" s="174"/>
      <c r="P111" s="175"/>
      <c r="Q111" s="174"/>
      <c r="R111" s="175"/>
      <c r="S111" s="174"/>
      <c r="T111" s="171"/>
      <c r="U111" s="171"/>
      <c r="V111" s="171"/>
      <c r="W111" s="171"/>
      <c r="X111" s="175"/>
      <c r="Y111" s="174"/>
      <c r="Z111" s="175"/>
      <c r="AA111" s="174"/>
      <c r="AB111" s="175">
        <v>3</v>
      </c>
      <c r="AC111" s="174"/>
      <c r="AD111" s="175">
        <v>1</v>
      </c>
      <c r="AE111" s="174"/>
      <c r="AF111" s="175"/>
      <c r="AG111" s="174"/>
      <c r="AH111" s="175"/>
      <c r="AI111" s="174"/>
      <c r="AJ111" s="175"/>
      <c r="AK111" s="174"/>
      <c r="AL111" s="175"/>
      <c r="AM111" s="174"/>
      <c r="AN111" s="175"/>
      <c r="AO111" s="174"/>
      <c r="AP111" s="175"/>
      <c r="AQ111" s="177"/>
      <c r="AR111" s="324"/>
      <c r="AS111" s="173"/>
      <c r="AT111" s="174"/>
      <c r="AU111" s="175"/>
      <c r="AV111" s="174"/>
      <c r="AW111" s="173"/>
      <c r="AX111" s="174"/>
      <c r="AY111" s="175"/>
      <c r="AZ111" s="174"/>
      <c r="BA111" s="173"/>
      <c r="BB111" s="174"/>
      <c r="BC111" s="175"/>
      <c r="BD111" s="174"/>
      <c r="BE111" s="173"/>
      <c r="BF111" s="174"/>
      <c r="BG111" s="175"/>
      <c r="BH111" s="174"/>
      <c r="BI111" s="173"/>
      <c r="BJ111" s="174"/>
      <c r="BK111" s="175">
        <v>3</v>
      </c>
      <c r="BL111" s="174"/>
      <c r="BM111" s="173"/>
      <c r="BN111" s="174">
        <v>1</v>
      </c>
      <c r="BO111" s="175"/>
      <c r="BP111" s="174">
        <v>1</v>
      </c>
      <c r="BQ111" s="173"/>
      <c r="BR111" s="174"/>
      <c r="BS111" s="175"/>
      <c r="BT111" s="174"/>
      <c r="BU111" s="173"/>
      <c r="BV111" s="174"/>
      <c r="BW111" s="175"/>
      <c r="BX111" s="174"/>
      <c r="BY111" s="173"/>
      <c r="BZ111" s="174"/>
      <c r="CA111" s="175"/>
      <c r="CB111" s="177"/>
      <c r="CC111" s="155"/>
      <c r="CJ111" s="149"/>
      <c r="CK111" s="149"/>
      <c r="CL111" s="149"/>
      <c r="CM111" s="149"/>
      <c r="CN111" s="149"/>
      <c r="CO111" s="149"/>
      <c r="CP111" s="149"/>
      <c r="CQ111" s="149"/>
      <c r="CR111" s="149"/>
      <c r="CS111" s="149"/>
      <c r="CT111" s="149"/>
      <c r="CU111" s="149"/>
      <c r="CV111" s="156" t="s">
        <v>688</v>
      </c>
      <c r="CW111" s="149">
        <v>5.2631578947368418E-2</v>
      </c>
      <c r="CX111" s="149">
        <v>5.2631578947368418E-2</v>
      </c>
      <c r="CY111" s="149"/>
      <c r="CZ111" s="149"/>
      <c r="DA111" s="149"/>
      <c r="DB111" s="149"/>
      <c r="DC111" s="149"/>
      <c r="DD111" s="149"/>
      <c r="DE111" s="149"/>
      <c r="DF111" s="149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49"/>
      <c r="DT111" s="149"/>
      <c r="DU111" s="149"/>
      <c r="DV111" s="149"/>
      <c r="DW111" s="149"/>
    </row>
    <row r="112" spans="1:159" ht="15" hidden="1" x14ac:dyDescent="0.25">
      <c r="A112" s="312"/>
      <c r="B112" s="168" t="s">
        <v>689</v>
      </c>
      <c r="C112" s="208"/>
      <c r="D112" s="175"/>
      <c r="E112" s="174"/>
      <c r="F112" s="175"/>
      <c r="G112" s="174"/>
      <c r="H112" s="175"/>
      <c r="I112" s="174"/>
      <c r="J112" s="175"/>
      <c r="K112" s="174"/>
      <c r="L112" s="175"/>
      <c r="M112" s="174"/>
      <c r="N112" s="175"/>
      <c r="O112" s="174"/>
      <c r="P112" s="175"/>
      <c r="Q112" s="174"/>
      <c r="R112" s="175"/>
      <c r="S112" s="174"/>
      <c r="T112" s="175"/>
      <c r="U112" s="174"/>
      <c r="V112" s="175"/>
      <c r="W112" s="174"/>
      <c r="X112" s="171"/>
      <c r="Y112" s="171"/>
      <c r="Z112" s="171"/>
      <c r="AA112" s="171"/>
      <c r="AB112" s="175"/>
      <c r="AC112" s="174"/>
      <c r="AD112" s="175"/>
      <c r="AE112" s="174"/>
      <c r="AF112" s="175"/>
      <c r="AG112" s="174"/>
      <c r="AH112" s="175"/>
      <c r="AI112" s="174"/>
      <c r="AJ112" s="175"/>
      <c r="AK112" s="174"/>
      <c r="AL112" s="175"/>
      <c r="AM112" s="174"/>
      <c r="AN112" s="175"/>
      <c r="AO112" s="174"/>
      <c r="AP112" s="175"/>
      <c r="AQ112" s="177"/>
      <c r="AR112" s="324"/>
      <c r="AS112" s="173"/>
      <c r="AT112" s="174"/>
      <c r="AU112" s="175"/>
      <c r="AV112" s="174"/>
      <c r="AW112" s="173"/>
      <c r="AX112" s="174"/>
      <c r="AY112" s="175"/>
      <c r="AZ112" s="174"/>
      <c r="BA112" s="173"/>
      <c r="BB112" s="174"/>
      <c r="BC112" s="175"/>
      <c r="BD112" s="174"/>
      <c r="BE112" s="173"/>
      <c r="BF112" s="174"/>
      <c r="BG112" s="175"/>
      <c r="BH112" s="174"/>
      <c r="BI112" s="173"/>
      <c r="BJ112" s="174"/>
      <c r="BK112" s="175"/>
      <c r="BL112" s="174"/>
      <c r="BM112" s="173"/>
      <c r="BN112" s="174"/>
      <c r="BO112" s="175"/>
      <c r="BP112" s="174"/>
      <c r="BQ112" s="173"/>
      <c r="BR112" s="174"/>
      <c r="BS112" s="175"/>
      <c r="BT112" s="174"/>
      <c r="BU112" s="173"/>
      <c r="BV112" s="174"/>
      <c r="BW112" s="175"/>
      <c r="BX112" s="174"/>
      <c r="BY112" s="173"/>
      <c r="BZ112" s="174"/>
      <c r="CA112" s="175"/>
      <c r="CB112" s="177"/>
      <c r="CC112" s="155"/>
      <c r="CJ112" s="149"/>
      <c r="CK112" s="149"/>
      <c r="CL112" s="149"/>
      <c r="CM112" s="149"/>
      <c r="CN112" s="149"/>
      <c r="CO112" s="149"/>
      <c r="CP112" s="149"/>
      <c r="CQ112" s="149"/>
      <c r="CR112" s="149"/>
      <c r="CS112" s="149"/>
      <c r="CT112" s="149"/>
      <c r="CU112" s="149"/>
      <c r="CV112" s="156" t="s">
        <v>689</v>
      </c>
      <c r="CW112" s="149">
        <v>0</v>
      </c>
      <c r="CX112" s="149">
        <v>0</v>
      </c>
      <c r="CY112" s="149"/>
      <c r="CZ112" s="149"/>
      <c r="DA112" s="149"/>
      <c r="DB112" s="149"/>
      <c r="DC112" s="149"/>
      <c r="DD112" s="149"/>
      <c r="DE112" s="149"/>
      <c r="DF112" s="149"/>
      <c r="DG112" s="149"/>
      <c r="DH112" s="149"/>
      <c r="DI112" s="149"/>
      <c r="DJ112" s="149"/>
      <c r="DK112" s="149"/>
      <c r="DL112" s="149"/>
      <c r="DM112" s="149"/>
      <c r="DN112" s="149"/>
      <c r="DO112" s="149"/>
      <c r="DP112" s="149"/>
      <c r="DQ112" s="149"/>
      <c r="DR112" s="149"/>
      <c r="DS112" s="149"/>
      <c r="DT112" s="149"/>
      <c r="DU112" s="149"/>
      <c r="DV112" s="149"/>
      <c r="DW112" s="149"/>
    </row>
    <row r="113" spans="1:127" ht="15" hidden="1" x14ac:dyDescent="0.25">
      <c r="A113" s="312"/>
      <c r="B113" s="168" t="s">
        <v>690</v>
      </c>
      <c r="C113" s="208"/>
      <c r="D113" s="175"/>
      <c r="E113" s="174">
        <v>2</v>
      </c>
      <c r="F113" s="175"/>
      <c r="G113" s="174"/>
      <c r="H113" s="175">
        <v>2</v>
      </c>
      <c r="I113" s="174"/>
      <c r="J113" s="175">
        <v>2</v>
      </c>
      <c r="K113" s="174"/>
      <c r="L113" s="175"/>
      <c r="M113" s="174">
        <v>3</v>
      </c>
      <c r="N113" s="175"/>
      <c r="O113" s="174"/>
      <c r="P113" s="175"/>
      <c r="Q113" s="174"/>
      <c r="R113" s="175"/>
      <c r="S113" s="174"/>
      <c r="T113" s="175">
        <v>1</v>
      </c>
      <c r="U113" s="174"/>
      <c r="V113" s="175">
        <v>1</v>
      </c>
      <c r="W113" s="174"/>
      <c r="X113" s="175"/>
      <c r="Y113" s="174"/>
      <c r="Z113" s="175"/>
      <c r="AA113" s="174"/>
      <c r="AB113" s="171"/>
      <c r="AC113" s="171"/>
      <c r="AD113" s="171"/>
      <c r="AE113" s="171"/>
      <c r="AF113" s="175"/>
      <c r="AG113" s="174">
        <v>1</v>
      </c>
      <c r="AH113" s="175"/>
      <c r="AI113" s="174"/>
      <c r="AJ113" s="175"/>
      <c r="AK113" s="174"/>
      <c r="AL113" s="175"/>
      <c r="AM113" s="174"/>
      <c r="AN113" s="175"/>
      <c r="AO113" s="174"/>
      <c r="AP113" s="175">
        <v>3</v>
      </c>
      <c r="AQ113" s="177"/>
      <c r="AR113" s="324"/>
      <c r="AS113" s="173"/>
      <c r="AT113" s="174"/>
      <c r="AU113" s="175"/>
      <c r="AV113" s="174"/>
      <c r="AW113" s="173"/>
      <c r="AX113" s="174"/>
      <c r="AY113" s="175"/>
      <c r="AZ113" s="174"/>
      <c r="BA113" s="173"/>
      <c r="BB113" s="174"/>
      <c r="BC113" s="175"/>
      <c r="BD113" s="174"/>
      <c r="BE113" s="173"/>
      <c r="BF113" s="174"/>
      <c r="BG113" s="175"/>
      <c r="BH113" s="174"/>
      <c r="BI113" s="173"/>
      <c r="BJ113" s="174"/>
      <c r="BK113" s="175"/>
      <c r="BL113" s="174"/>
      <c r="BM113" s="173"/>
      <c r="BN113" s="174"/>
      <c r="BO113" s="175"/>
      <c r="BP113" s="174"/>
      <c r="BQ113" s="173"/>
      <c r="BR113" s="174"/>
      <c r="BS113" s="175"/>
      <c r="BT113" s="174"/>
      <c r="BU113" s="173">
        <v>3</v>
      </c>
      <c r="BV113" s="174"/>
      <c r="BW113" s="175"/>
      <c r="BX113" s="174"/>
      <c r="BY113" s="173"/>
      <c r="BZ113" s="174"/>
      <c r="CA113" s="175"/>
      <c r="CB113" s="177"/>
      <c r="CC113" s="155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56" t="s">
        <v>690</v>
      </c>
      <c r="CW113" s="149">
        <v>0.10526315789473684</v>
      </c>
      <c r="CX113" s="149">
        <v>0.31578947368421051</v>
      </c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49"/>
      <c r="DT113" s="149"/>
      <c r="DU113" s="149"/>
      <c r="DV113" s="149"/>
      <c r="DW113" s="149"/>
    </row>
    <row r="114" spans="1:127" ht="15" hidden="1" x14ac:dyDescent="0.25">
      <c r="A114" s="312"/>
      <c r="B114" s="168" t="s">
        <v>691</v>
      </c>
      <c r="C114" s="208"/>
      <c r="D114" s="175"/>
      <c r="E114" s="174"/>
      <c r="F114" s="175"/>
      <c r="G114" s="174"/>
      <c r="H114" s="175"/>
      <c r="I114" s="174"/>
      <c r="J114" s="175"/>
      <c r="K114" s="174"/>
      <c r="L114" s="175"/>
      <c r="M114" s="174"/>
      <c r="N114" s="175"/>
      <c r="O114" s="174"/>
      <c r="P114" s="175"/>
      <c r="Q114" s="174"/>
      <c r="R114" s="175"/>
      <c r="S114" s="174"/>
      <c r="T114" s="175"/>
      <c r="U114" s="174"/>
      <c r="V114" s="175"/>
      <c r="W114" s="174"/>
      <c r="X114" s="175"/>
      <c r="Y114" s="174"/>
      <c r="Z114" s="175"/>
      <c r="AA114" s="174"/>
      <c r="AB114" s="175"/>
      <c r="AC114" s="174"/>
      <c r="AD114" s="175"/>
      <c r="AE114" s="174"/>
      <c r="AF114" s="171"/>
      <c r="AG114" s="171"/>
      <c r="AH114" s="171"/>
      <c r="AI114" s="171"/>
      <c r="AJ114" s="175"/>
      <c r="AK114" s="174"/>
      <c r="AL114" s="175"/>
      <c r="AM114" s="174"/>
      <c r="AN114" s="175"/>
      <c r="AO114" s="174"/>
      <c r="AP114" s="175"/>
      <c r="AQ114" s="177"/>
      <c r="AR114" s="324"/>
      <c r="AS114" s="173"/>
      <c r="AT114" s="174"/>
      <c r="AU114" s="175"/>
      <c r="AV114" s="174"/>
      <c r="AW114" s="173"/>
      <c r="AX114" s="174"/>
      <c r="AY114" s="175"/>
      <c r="AZ114" s="174"/>
      <c r="BA114" s="173"/>
      <c r="BB114" s="174"/>
      <c r="BC114" s="175"/>
      <c r="BD114" s="174"/>
      <c r="BE114" s="173"/>
      <c r="BF114" s="174"/>
      <c r="BG114" s="175"/>
      <c r="BH114" s="174"/>
      <c r="BI114" s="173"/>
      <c r="BJ114" s="174"/>
      <c r="BK114" s="175"/>
      <c r="BL114" s="174"/>
      <c r="BM114" s="173"/>
      <c r="BN114" s="174"/>
      <c r="BO114" s="175"/>
      <c r="BP114" s="174"/>
      <c r="BQ114" s="173"/>
      <c r="BR114" s="174"/>
      <c r="BS114" s="175"/>
      <c r="BT114" s="174"/>
      <c r="BU114" s="173"/>
      <c r="BV114" s="174"/>
      <c r="BW114" s="175"/>
      <c r="BX114" s="174"/>
      <c r="BY114" s="173"/>
      <c r="BZ114" s="174"/>
      <c r="CA114" s="175"/>
      <c r="CB114" s="177"/>
      <c r="CC114" s="155"/>
      <c r="CJ114" s="149"/>
      <c r="CK114" s="149"/>
      <c r="CL114" s="149"/>
      <c r="CM114" s="149"/>
      <c r="CN114" s="149"/>
      <c r="CO114" s="149"/>
      <c r="CP114" s="149"/>
      <c r="CQ114" s="149"/>
      <c r="CR114" s="149"/>
      <c r="CS114" s="149"/>
      <c r="CT114" s="149"/>
      <c r="CU114" s="149"/>
      <c r="CV114" s="156" t="s">
        <v>691</v>
      </c>
      <c r="CW114" s="149">
        <v>5.2631578947368418E-2</v>
      </c>
      <c r="CX114" s="149">
        <v>0.36842105263157893</v>
      </c>
      <c r="CY114" s="149"/>
      <c r="CZ114" s="149"/>
      <c r="DA114" s="149"/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/>
      <c r="DR114" s="149"/>
      <c r="DS114" s="149"/>
      <c r="DT114" s="149"/>
      <c r="DU114" s="149"/>
      <c r="DV114" s="149"/>
      <c r="DW114" s="149"/>
    </row>
    <row r="115" spans="1:127" ht="15" hidden="1" x14ac:dyDescent="0.25">
      <c r="A115" s="312"/>
      <c r="B115" s="168" t="s">
        <v>692</v>
      </c>
      <c r="C115" s="208"/>
      <c r="D115" s="175"/>
      <c r="E115" s="174"/>
      <c r="F115" s="175"/>
      <c r="G115" s="174"/>
      <c r="H115" s="175"/>
      <c r="I115" s="174"/>
      <c r="J115" s="175"/>
      <c r="K115" s="174"/>
      <c r="L115" s="175"/>
      <c r="M115" s="174"/>
      <c r="N115" s="175"/>
      <c r="O115" s="174"/>
      <c r="P115" s="175"/>
      <c r="Q115" s="174"/>
      <c r="R115" s="175"/>
      <c r="S115" s="174"/>
      <c r="T115" s="175"/>
      <c r="U115" s="174"/>
      <c r="V115" s="175"/>
      <c r="W115" s="174"/>
      <c r="X115" s="175"/>
      <c r="Y115" s="174"/>
      <c r="Z115" s="175"/>
      <c r="AA115" s="174"/>
      <c r="AB115" s="175"/>
      <c r="AC115" s="174"/>
      <c r="AD115" s="175"/>
      <c r="AE115" s="174"/>
      <c r="AF115" s="175"/>
      <c r="AG115" s="174"/>
      <c r="AH115" s="175"/>
      <c r="AI115" s="174"/>
      <c r="AJ115" s="171"/>
      <c r="AK115" s="171"/>
      <c r="AL115" s="171"/>
      <c r="AM115" s="171"/>
      <c r="AN115" s="175"/>
      <c r="AO115" s="174"/>
      <c r="AP115" s="175"/>
      <c r="AQ115" s="177"/>
      <c r="AR115" s="324"/>
      <c r="AS115" s="173"/>
      <c r="AT115" s="174"/>
      <c r="AU115" s="175"/>
      <c r="AV115" s="174"/>
      <c r="AW115" s="173"/>
      <c r="AX115" s="174"/>
      <c r="AY115" s="175"/>
      <c r="AZ115" s="174"/>
      <c r="BA115" s="173"/>
      <c r="BB115" s="174"/>
      <c r="BC115" s="175"/>
      <c r="BD115" s="174"/>
      <c r="BE115" s="173"/>
      <c r="BF115" s="174"/>
      <c r="BG115" s="175"/>
      <c r="BH115" s="174"/>
      <c r="BI115" s="173"/>
      <c r="BJ115" s="174"/>
      <c r="BK115" s="175"/>
      <c r="BL115" s="174"/>
      <c r="BM115" s="173"/>
      <c r="BN115" s="174"/>
      <c r="BO115" s="175"/>
      <c r="BP115" s="174"/>
      <c r="BQ115" s="173"/>
      <c r="BR115" s="174"/>
      <c r="BS115" s="175"/>
      <c r="BT115" s="174"/>
      <c r="BU115" s="173"/>
      <c r="BV115" s="174"/>
      <c r="BW115" s="175"/>
      <c r="BX115" s="174"/>
      <c r="BY115" s="173"/>
      <c r="BZ115" s="174"/>
      <c r="CA115" s="175"/>
      <c r="CB115" s="177"/>
      <c r="CC115" s="155"/>
      <c r="CJ115" s="149"/>
      <c r="CK115" s="149"/>
      <c r="CL115" s="149"/>
      <c r="CM115" s="149"/>
      <c r="CN115" s="149"/>
      <c r="CO115" s="149"/>
      <c r="CP115" s="149"/>
      <c r="CQ115" s="149"/>
      <c r="CR115" s="149"/>
      <c r="CS115" s="149"/>
      <c r="CT115" s="149"/>
      <c r="CU115" s="149"/>
      <c r="CV115" s="156" t="s">
        <v>692</v>
      </c>
      <c r="CW115" s="149">
        <v>0.15789473684210525</v>
      </c>
      <c r="CX115" s="149">
        <v>5.2631578947368418E-2</v>
      </c>
      <c r="CY115" s="149"/>
      <c r="CZ115" s="149"/>
      <c r="DA115" s="149"/>
      <c r="DB115" s="149"/>
      <c r="DC115" s="149"/>
      <c r="DD115" s="149"/>
      <c r="DE115" s="149"/>
      <c r="DF115" s="149"/>
      <c r="DG115" s="149"/>
      <c r="DH115" s="149"/>
      <c r="DI115" s="149"/>
      <c r="DJ115" s="149"/>
      <c r="DK115" s="149"/>
      <c r="DL115" s="149"/>
      <c r="DM115" s="149"/>
      <c r="DN115" s="149"/>
      <c r="DO115" s="149"/>
      <c r="DP115" s="149"/>
      <c r="DQ115" s="149"/>
      <c r="DR115" s="149"/>
      <c r="DS115" s="149"/>
      <c r="DT115" s="149"/>
      <c r="DU115" s="149"/>
      <c r="DV115" s="149"/>
      <c r="DW115" s="149"/>
    </row>
    <row r="116" spans="1:127" ht="15" hidden="1" x14ac:dyDescent="0.25">
      <c r="A116" s="312"/>
      <c r="B116" s="168" t="s">
        <v>693</v>
      </c>
      <c r="C116" s="208"/>
      <c r="D116" s="175"/>
      <c r="E116" s="174"/>
      <c r="F116" s="175">
        <v>1</v>
      </c>
      <c r="G116" s="174"/>
      <c r="H116" s="175"/>
      <c r="I116" s="174"/>
      <c r="J116" s="175">
        <v>3</v>
      </c>
      <c r="K116" s="174"/>
      <c r="L116" s="175"/>
      <c r="M116" s="174"/>
      <c r="N116" s="175">
        <v>2</v>
      </c>
      <c r="O116" s="174"/>
      <c r="P116" s="175"/>
      <c r="Q116" s="174"/>
      <c r="R116" s="175"/>
      <c r="S116" s="174"/>
      <c r="T116" s="175"/>
      <c r="U116" s="174"/>
      <c r="V116" s="175"/>
      <c r="W116" s="174"/>
      <c r="X116" s="175"/>
      <c r="Y116" s="174"/>
      <c r="Z116" s="175"/>
      <c r="AA116" s="174"/>
      <c r="AB116" s="175"/>
      <c r="AC116" s="174"/>
      <c r="AD116" s="175"/>
      <c r="AE116" s="174"/>
      <c r="AF116" s="175"/>
      <c r="AG116" s="174"/>
      <c r="AH116" s="175"/>
      <c r="AI116" s="174"/>
      <c r="AJ116" s="175">
        <v>3</v>
      </c>
      <c r="AK116" s="174"/>
      <c r="AL116" s="175"/>
      <c r="AM116" s="174"/>
      <c r="AN116" s="171"/>
      <c r="AO116" s="171"/>
      <c r="AP116" s="171"/>
      <c r="AQ116" s="182"/>
      <c r="AR116" s="324"/>
      <c r="AS116" s="173">
        <v>1</v>
      </c>
      <c r="AT116" s="174"/>
      <c r="AU116" s="175"/>
      <c r="AV116" s="174"/>
      <c r="AW116" s="173"/>
      <c r="AX116" s="174"/>
      <c r="AY116" s="175"/>
      <c r="AZ116" s="174"/>
      <c r="BA116" s="173"/>
      <c r="BB116" s="174"/>
      <c r="BC116" s="175"/>
      <c r="BD116" s="174"/>
      <c r="BE116" s="173"/>
      <c r="BF116" s="174"/>
      <c r="BG116" s="175"/>
      <c r="BH116" s="174"/>
      <c r="BI116" s="173"/>
      <c r="BJ116" s="174"/>
      <c r="BK116" s="175"/>
      <c r="BL116" s="174"/>
      <c r="BM116" s="173"/>
      <c r="BN116" s="174"/>
      <c r="BO116" s="175"/>
      <c r="BP116" s="174"/>
      <c r="BQ116" s="173">
        <v>2</v>
      </c>
      <c r="BR116" s="174"/>
      <c r="BS116" s="175"/>
      <c r="BT116" s="174"/>
      <c r="BU116" s="173"/>
      <c r="BV116" s="174"/>
      <c r="BW116" s="175"/>
      <c r="BX116" s="174"/>
      <c r="BY116" s="173"/>
      <c r="BZ116" s="174"/>
      <c r="CA116" s="175"/>
      <c r="CB116" s="177"/>
      <c r="CC116" s="155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56" t="s">
        <v>693</v>
      </c>
      <c r="CW116" s="149">
        <v>0.31578947368421051</v>
      </c>
      <c r="CX116" s="149">
        <v>0</v>
      </c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</row>
    <row r="117" spans="1:127" ht="15" hidden="1" x14ac:dyDescent="0.25">
      <c r="A117" s="312"/>
      <c r="B117" s="168"/>
      <c r="C117" s="208"/>
      <c r="D117" s="282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325"/>
      <c r="AS117" s="283"/>
      <c r="AT117" s="283"/>
      <c r="AU117" s="283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J117" s="283"/>
      <c r="BK117" s="283"/>
      <c r="BL117" s="283"/>
      <c r="BM117" s="283"/>
      <c r="BN117" s="283"/>
      <c r="BO117" s="283"/>
      <c r="BP117" s="283"/>
      <c r="BQ117" s="283"/>
      <c r="BR117" s="283"/>
      <c r="BS117" s="283"/>
      <c r="BT117" s="283"/>
      <c r="BU117" s="283"/>
      <c r="BV117" s="283"/>
      <c r="BW117" s="283"/>
      <c r="BX117" s="283"/>
      <c r="BY117" s="283"/>
      <c r="BZ117" s="283"/>
      <c r="CA117" s="283"/>
      <c r="CB117" s="327"/>
      <c r="CC117" s="155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56" t="s">
        <v>694</v>
      </c>
      <c r="CW117" s="149">
        <v>0.15789473684210525</v>
      </c>
      <c r="CX117" s="149">
        <v>5.2631578947368418E-2</v>
      </c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49"/>
      <c r="DT117" s="149"/>
      <c r="DU117" s="149"/>
      <c r="DV117" s="149"/>
      <c r="DW117" s="149"/>
    </row>
    <row r="118" spans="1:127" ht="15" hidden="1" x14ac:dyDescent="0.25">
      <c r="A118" s="312"/>
      <c r="B118" s="168" t="s">
        <v>694</v>
      </c>
      <c r="C118" s="208"/>
      <c r="D118" s="175"/>
      <c r="E118" s="174"/>
      <c r="F118" s="175"/>
      <c r="G118" s="174"/>
      <c r="H118" s="175"/>
      <c r="I118" s="174"/>
      <c r="J118" s="175"/>
      <c r="K118" s="174">
        <v>3</v>
      </c>
      <c r="L118" s="175">
        <v>3</v>
      </c>
      <c r="M118" s="174"/>
      <c r="N118" s="175"/>
      <c r="O118" s="174"/>
      <c r="P118" s="175"/>
      <c r="Q118" s="174"/>
      <c r="R118" s="175"/>
      <c r="S118" s="174"/>
      <c r="T118" s="175"/>
      <c r="U118" s="174"/>
      <c r="V118" s="175"/>
      <c r="W118" s="174"/>
      <c r="X118" s="175"/>
      <c r="Y118" s="174"/>
      <c r="Z118" s="175"/>
      <c r="AA118" s="174"/>
      <c r="AB118" s="175"/>
      <c r="AC118" s="174">
        <v>2</v>
      </c>
      <c r="AD118" s="175"/>
      <c r="AE118" s="174">
        <v>2</v>
      </c>
      <c r="AF118" s="175"/>
      <c r="AG118" s="174">
        <v>1</v>
      </c>
      <c r="AH118" s="175"/>
      <c r="AI118" s="174">
        <v>1</v>
      </c>
      <c r="AJ118" s="175"/>
      <c r="AK118" s="174"/>
      <c r="AL118" s="175"/>
      <c r="AM118" s="174"/>
      <c r="AN118" s="175"/>
      <c r="AO118" s="174"/>
      <c r="AP118" s="175"/>
      <c r="AQ118" s="177"/>
      <c r="AR118" s="324"/>
      <c r="AS118" s="181"/>
      <c r="AT118" s="171"/>
      <c r="AU118" s="171"/>
      <c r="AV118" s="171"/>
      <c r="AW118" s="173"/>
      <c r="AX118" s="174"/>
      <c r="AY118" s="175"/>
      <c r="AZ118" s="174"/>
      <c r="BA118" s="173"/>
      <c r="BB118" s="174"/>
      <c r="BC118" s="175"/>
      <c r="BD118" s="174"/>
      <c r="BE118" s="173"/>
      <c r="BF118" s="174"/>
      <c r="BG118" s="175">
        <v>2</v>
      </c>
      <c r="BH118" s="174"/>
      <c r="BI118" s="173"/>
      <c r="BJ118" s="174"/>
      <c r="BK118" s="175">
        <v>3</v>
      </c>
      <c r="BL118" s="174"/>
      <c r="BM118" s="173"/>
      <c r="BN118" s="174">
        <v>3</v>
      </c>
      <c r="BO118" s="175"/>
      <c r="BP118" s="174"/>
      <c r="BQ118" s="173">
        <v>2</v>
      </c>
      <c r="BR118" s="174"/>
      <c r="BS118" s="175"/>
      <c r="BT118" s="174"/>
      <c r="BU118" s="173"/>
      <c r="BV118" s="174"/>
      <c r="BW118" s="175"/>
      <c r="BX118" s="174"/>
      <c r="BY118" s="173">
        <v>1</v>
      </c>
      <c r="BZ118" s="174"/>
      <c r="CA118" s="175">
        <v>1</v>
      </c>
      <c r="CB118" s="177"/>
      <c r="CC118" s="155"/>
      <c r="CJ118" s="149"/>
      <c r="CK118" s="149"/>
      <c r="CL118" s="149"/>
      <c r="CM118" s="149"/>
      <c r="CN118" s="149"/>
      <c r="CO118" s="149"/>
      <c r="CP118" s="149"/>
      <c r="CQ118" s="149"/>
      <c r="CR118" s="149"/>
      <c r="CS118" s="149"/>
      <c r="CT118" s="149"/>
      <c r="CU118" s="149"/>
      <c r="CV118" s="156" t="s">
        <v>695</v>
      </c>
      <c r="CW118" s="149">
        <v>0.15789473684210525</v>
      </c>
      <c r="CX118" s="149">
        <v>5.2631578947368418E-2</v>
      </c>
      <c r="CY118" s="149"/>
      <c r="CZ118" s="149"/>
      <c r="DA118" s="149"/>
      <c r="DB118" s="149"/>
      <c r="DC118" s="149"/>
      <c r="DD118" s="149"/>
      <c r="DE118" s="149"/>
      <c r="DF118" s="149"/>
      <c r="DG118" s="149"/>
      <c r="DH118" s="149"/>
      <c r="DI118" s="149"/>
      <c r="DJ118" s="149"/>
      <c r="DK118" s="149"/>
      <c r="DL118" s="149"/>
      <c r="DM118" s="149"/>
      <c r="DN118" s="149"/>
      <c r="DO118" s="149"/>
      <c r="DP118" s="149"/>
      <c r="DQ118" s="149"/>
      <c r="DR118" s="149"/>
      <c r="DS118" s="149"/>
      <c r="DT118" s="149"/>
      <c r="DU118" s="149"/>
      <c r="DV118" s="149"/>
      <c r="DW118" s="149"/>
    </row>
    <row r="119" spans="1:127" ht="15" hidden="1" x14ac:dyDescent="0.25">
      <c r="A119" s="312"/>
      <c r="B119" s="168" t="s">
        <v>695</v>
      </c>
      <c r="C119" s="208"/>
      <c r="D119" s="175"/>
      <c r="E119" s="174"/>
      <c r="F119" s="175"/>
      <c r="G119" s="174"/>
      <c r="H119" s="175"/>
      <c r="I119" s="174"/>
      <c r="J119" s="175"/>
      <c r="K119" s="174"/>
      <c r="L119" s="175"/>
      <c r="M119" s="174"/>
      <c r="N119" s="175"/>
      <c r="O119" s="174"/>
      <c r="P119" s="175"/>
      <c r="Q119" s="174"/>
      <c r="R119" s="175"/>
      <c r="S119" s="174"/>
      <c r="T119" s="175"/>
      <c r="U119" s="174"/>
      <c r="V119" s="175"/>
      <c r="W119" s="174"/>
      <c r="X119" s="175"/>
      <c r="Y119" s="174"/>
      <c r="Z119" s="175"/>
      <c r="AA119" s="174"/>
      <c r="AB119" s="175"/>
      <c r="AC119" s="174"/>
      <c r="AD119" s="175"/>
      <c r="AE119" s="174"/>
      <c r="AF119" s="175"/>
      <c r="AG119" s="174"/>
      <c r="AH119" s="175"/>
      <c r="AI119" s="174"/>
      <c r="AJ119" s="175"/>
      <c r="AK119" s="174"/>
      <c r="AL119" s="175"/>
      <c r="AM119" s="174"/>
      <c r="AN119" s="175"/>
      <c r="AO119" s="174"/>
      <c r="AP119" s="175"/>
      <c r="AQ119" s="177"/>
      <c r="AR119" s="324"/>
      <c r="AS119" s="173"/>
      <c r="AT119" s="174"/>
      <c r="AU119" s="175"/>
      <c r="AV119" s="174"/>
      <c r="AW119" s="171"/>
      <c r="AX119" s="171"/>
      <c r="AY119" s="171"/>
      <c r="AZ119" s="171"/>
      <c r="BA119" s="175"/>
      <c r="BB119" s="174"/>
      <c r="BC119" s="175"/>
      <c r="BD119" s="174"/>
      <c r="BE119" s="175"/>
      <c r="BF119" s="174"/>
      <c r="BG119" s="175"/>
      <c r="BH119" s="174"/>
      <c r="BI119" s="175"/>
      <c r="BJ119" s="174"/>
      <c r="BK119" s="175"/>
      <c r="BL119" s="174"/>
      <c r="BM119" s="175"/>
      <c r="BN119" s="174"/>
      <c r="BO119" s="175"/>
      <c r="BP119" s="174"/>
      <c r="BQ119" s="175"/>
      <c r="BR119" s="174"/>
      <c r="BS119" s="175"/>
      <c r="BT119" s="174"/>
      <c r="BU119" s="175"/>
      <c r="BV119" s="174"/>
      <c r="BW119" s="175"/>
      <c r="BX119" s="174"/>
      <c r="BY119" s="175"/>
      <c r="BZ119" s="174"/>
      <c r="CA119" s="175"/>
      <c r="CB119" s="177"/>
      <c r="CC119" s="155"/>
      <c r="CJ119" s="149"/>
      <c r="CK119" s="149"/>
      <c r="CL119" s="149"/>
      <c r="CM119" s="149"/>
      <c r="CN119" s="149"/>
      <c r="CO119" s="149"/>
      <c r="CP119" s="149"/>
      <c r="CQ119" s="149"/>
      <c r="CR119" s="149"/>
      <c r="CS119" s="149"/>
      <c r="CT119" s="149"/>
      <c r="CU119" s="149"/>
      <c r="CV119" s="156" t="s">
        <v>696</v>
      </c>
      <c r="CW119" s="149">
        <v>5.2631578947368418E-2</v>
      </c>
      <c r="CX119" s="149">
        <v>0.10526315789473684</v>
      </c>
      <c r="CY119" s="149"/>
      <c r="CZ119" s="149"/>
      <c r="DA119" s="149"/>
      <c r="DB119" s="149"/>
      <c r="DC119" s="149"/>
      <c r="DD119" s="149"/>
      <c r="DE119" s="149"/>
      <c r="DF119" s="149"/>
      <c r="DG119" s="149"/>
      <c r="DH119" s="149"/>
      <c r="DI119" s="149"/>
      <c r="DJ119" s="149"/>
      <c r="DK119" s="149"/>
      <c r="DL119" s="149"/>
      <c r="DM119" s="149"/>
      <c r="DN119" s="149"/>
      <c r="DO119" s="149"/>
      <c r="DP119" s="149"/>
      <c r="DQ119" s="149"/>
      <c r="DR119" s="149"/>
      <c r="DS119" s="149"/>
      <c r="DT119" s="149"/>
      <c r="DU119" s="149"/>
      <c r="DV119" s="149"/>
      <c r="DW119" s="149"/>
    </row>
    <row r="120" spans="1:127" ht="15" hidden="1" x14ac:dyDescent="0.25">
      <c r="A120" s="312"/>
      <c r="B120" s="168" t="s">
        <v>696</v>
      </c>
      <c r="C120" s="208"/>
      <c r="D120" s="175"/>
      <c r="E120" s="174"/>
      <c r="F120" s="175"/>
      <c r="G120" s="174"/>
      <c r="H120" s="175"/>
      <c r="I120" s="174"/>
      <c r="J120" s="175"/>
      <c r="K120" s="174"/>
      <c r="L120" s="175"/>
      <c r="M120" s="174"/>
      <c r="N120" s="175"/>
      <c r="O120" s="174"/>
      <c r="P120" s="175"/>
      <c r="Q120" s="174"/>
      <c r="R120" s="175"/>
      <c r="S120" s="174"/>
      <c r="T120" s="175"/>
      <c r="U120" s="174"/>
      <c r="V120" s="175"/>
      <c r="W120" s="174"/>
      <c r="X120" s="175"/>
      <c r="Y120" s="174"/>
      <c r="Z120" s="175"/>
      <c r="AA120" s="174"/>
      <c r="AB120" s="175"/>
      <c r="AC120" s="174"/>
      <c r="AD120" s="175"/>
      <c r="AE120" s="174"/>
      <c r="AF120" s="175"/>
      <c r="AG120" s="174"/>
      <c r="AH120" s="175"/>
      <c r="AI120" s="174"/>
      <c r="AJ120" s="175"/>
      <c r="AK120" s="174"/>
      <c r="AL120" s="175"/>
      <c r="AM120" s="174"/>
      <c r="AN120" s="175"/>
      <c r="AO120" s="174"/>
      <c r="AP120" s="175"/>
      <c r="AQ120" s="177"/>
      <c r="AR120" s="324"/>
      <c r="AS120" s="173"/>
      <c r="AT120" s="174"/>
      <c r="AU120" s="175"/>
      <c r="AV120" s="174"/>
      <c r="AW120" s="175"/>
      <c r="AX120" s="174"/>
      <c r="AY120" s="175"/>
      <c r="AZ120" s="174"/>
      <c r="BA120" s="171"/>
      <c r="BB120" s="171"/>
      <c r="BC120" s="171"/>
      <c r="BD120" s="171"/>
      <c r="BE120" s="175"/>
      <c r="BF120" s="174"/>
      <c r="BG120" s="175"/>
      <c r="BH120" s="174"/>
      <c r="BI120" s="175"/>
      <c r="BJ120" s="174"/>
      <c r="BK120" s="175"/>
      <c r="BL120" s="174"/>
      <c r="BM120" s="175"/>
      <c r="BN120" s="174"/>
      <c r="BO120" s="175"/>
      <c r="BP120" s="174"/>
      <c r="BQ120" s="175"/>
      <c r="BR120" s="174"/>
      <c r="BS120" s="175"/>
      <c r="BT120" s="174"/>
      <c r="BU120" s="175"/>
      <c r="BV120" s="174"/>
      <c r="BW120" s="175"/>
      <c r="BX120" s="174"/>
      <c r="BY120" s="175"/>
      <c r="BZ120" s="174"/>
      <c r="CA120" s="175"/>
      <c r="CB120" s="177"/>
      <c r="CC120" s="155"/>
      <c r="CJ120" s="149"/>
      <c r="CK120" s="149"/>
      <c r="CL120" s="149"/>
      <c r="CM120" s="149"/>
      <c r="CN120" s="149"/>
      <c r="CO120" s="149"/>
      <c r="CP120" s="149"/>
      <c r="CQ120" s="149"/>
      <c r="CR120" s="149"/>
      <c r="CS120" s="149"/>
      <c r="CT120" s="149"/>
      <c r="CU120" s="149"/>
      <c r="CV120" s="156" t="s">
        <v>697</v>
      </c>
      <c r="CW120" s="149">
        <v>0.15789473684210525</v>
      </c>
      <c r="CX120" s="149">
        <v>5.2631578947368418E-2</v>
      </c>
      <c r="CY120" s="149"/>
      <c r="CZ120" s="149"/>
      <c r="DA120" s="149"/>
      <c r="DB120" s="149"/>
      <c r="DC120" s="149"/>
      <c r="DD120" s="149"/>
      <c r="DE120" s="149"/>
      <c r="DF120" s="149"/>
      <c r="DG120" s="149"/>
      <c r="DH120" s="149"/>
      <c r="DI120" s="149"/>
      <c r="DJ120" s="149"/>
      <c r="DK120" s="149"/>
      <c r="DL120" s="149"/>
      <c r="DM120" s="149"/>
      <c r="DN120" s="149"/>
      <c r="DO120" s="149"/>
      <c r="DP120" s="149"/>
      <c r="DQ120" s="149"/>
      <c r="DR120" s="149"/>
      <c r="DS120" s="149"/>
      <c r="DT120" s="149"/>
      <c r="DU120" s="149"/>
      <c r="DV120" s="149"/>
      <c r="DW120" s="149"/>
    </row>
    <row r="121" spans="1:127" ht="15" hidden="1" x14ac:dyDescent="0.25">
      <c r="A121" s="312"/>
      <c r="B121" s="168" t="s">
        <v>697</v>
      </c>
      <c r="C121" s="208"/>
      <c r="D121" s="175"/>
      <c r="E121" s="174"/>
      <c r="F121" s="175"/>
      <c r="G121" s="174"/>
      <c r="H121" s="175"/>
      <c r="I121" s="174"/>
      <c r="J121" s="175"/>
      <c r="K121" s="174">
        <v>1</v>
      </c>
      <c r="L121" s="175"/>
      <c r="M121" s="174"/>
      <c r="N121" s="175"/>
      <c r="O121" s="174">
        <v>3</v>
      </c>
      <c r="P121" s="175"/>
      <c r="Q121" s="174">
        <v>2</v>
      </c>
      <c r="R121" s="175"/>
      <c r="S121" s="174"/>
      <c r="T121" s="175"/>
      <c r="U121" s="174"/>
      <c r="V121" s="175"/>
      <c r="W121" s="174"/>
      <c r="X121" s="175"/>
      <c r="Y121" s="174"/>
      <c r="Z121" s="175"/>
      <c r="AA121" s="174"/>
      <c r="AB121" s="175"/>
      <c r="AC121" s="174">
        <v>3</v>
      </c>
      <c r="AD121" s="175"/>
      <c r="AE121" s="174"/>
      <c r="AF121" s="175"/>
      <c r="AG121" s="174">
        <v>1</v>
      </c>
      <c r="AH121" s="175"/>
      <c r="AI121" s="174"/>
      <c r="AJ121" s="175">
        <v>3</v>
      </c>
      <c r="AK121" s="174"/>
      <c r="AL121" s="175"/>
      <c r="AM121" s="174">
        <v>2</v>
      </c>
      <c r="AN121" s="175">
        <v>2</v>
      </c>
      <c r="AO121" s="174"/>
      <c r="AP121" s="175"/>
      <c r="AQ121" s="177"/>
      <c r="AR121" s="324"/>
      <c r="AS121" s="173"/>
      <c r="AT121" s="174"/>
      <c r="AU121" s="175"/>
      <c r="AV121" s="174"/>
      <c r="AW121" s="175"/>
      <c r="AX121" s="174"/>
      <c r="AY121" s="175">
        <v>2</v>
      </c>
      <c r="AZ121" s="174"/>
      <c r="BA121" s="175"/>
      <c r="BB121" s="174"/>
      <c r="BC121" s="175"/>
      <c r="BD121" s="174"/>
      <c r="BE121" s="171"/>
      <c r="BF121" s="171"/>
      <c r="BG121" s="171"/>
      <c r="BH121" s="171"/>
      <c r="BI121" s="175"/>
      <c r="BJ121" s="174"/>
      <c r="BK121" s="175"/>
      <c r="BL121" s="174"/>
      <c r="BM121" s="175"/>
      <c r="BN121" s="174"/>
      <c r="BO121" s="175"/>
      <c r="BP121" s="174"/>
      <c r="BQ121" s="175">
        <v>1</v>
      </c>
      <c r="BR121" s="174"/>
      <c r="BS121" s="175">
        <v>3</v>
      </c>
      <c r="BT121" s="174"/>
      <c r="BU121" s="175"/>
      <c r="BV121" s="174"/>
      <c r="BW121" s="175">
        <v>1</v>
      </c>
      <c r="BX121" s="174"/>
      <c r="BY121" s="175"/>
      <c r="BZ121" s="174"/>
      <c r="CA121" s="175"/>
      <c r="CB121" s="177"/>
      <c r="CC121" s="155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56" t="s">
        <v>698</v>
      </c>
      <c r="CW121" s="149">
        <v>0.10526315789473684</v>
      </c>
      <c r="CX121" s="149">
        <v>0.10526315789473684</v>
      </c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49"/>
      <c r="DT121" s="149"/>
      <c r="DU121" s="149"/>
      <c r="DV121" s="149"/>
      <c r="DW121" s="149"/>
    </row>
    <row r="122" spans="1:127" ht="15" hidden="1" x14ac:dyDescent="0.25">
      <c r="A122" s="312"/>
      <c r="B122" s="168" t="s">
        <v>698</v>
      </c>
      <c r="C122" s="208"/>
      <c r="D122" s="175"/>
      <c r="E122" s="174"/>
      <c r="F122" s="175"/>
      <c r="G122" s="174"/>
      <c r="H122" s="175"/>
      <c r="I122" s="174">
        <v>3</v>
      </c>
      <c r="J122" s="175"/>
      <c r="K122" s="174"/>
      <c r="L122" s="175"/>
      <c r="M122" s="174"/>
      <c r="N122" s="175"/>
      <c r="O122" s="174">
        <v>1</v>
      </c>
      <c r="P122" s="175"/>
      <c r="Q122" s="174"/>
      <c r="R122" s="175"/>
      <c r="S122" s="174"/>
      <c r="T122" s="175"/>
      <c r="U122" s="174">
        <v>1</v>
      </c>
      <c r="V122" s="175"/>
      <c r="W122" s="174">
        <v>2</v>
      </c>
      <c r="X122" s="175"/>
      <c r="Y122" s="174"/>
      <c r="Z122" s="175"/>
      <c r="AA122" s="174"/>
      <c r="AB122" s="175"/>
      <c r="AC122" s="174">
        <v>2</v>
      </c>
      <c r="AD122" s="175"/>
      <c r="AE122" s="174">
        <v>3</v>
      </c>
      <c r="AF122" s="175"/>
      <c r="AG122" s="174"/>
      <c r="AH122" s="175"/>
      <c r="AI122" s="174"/>
      <c r="AJ122" s="175"/>
      <c r="AK122" s="174"/>
      <c r="AL122" s="175"/>
      <c r="AM122" s="174"/>
      <c r="AN122" s="175"/>
      <c r="AO122" s="174"/>
      <c r="AP122" s="175"/>
      <c r="AQ122" s="177"/>
      <c r="AR122" s="324"/>
      <c r="AS122" s="173">
        <v>2</v>
      </c>
      <c r="AT122" s="174"/>
      <c r="AU122" s="175">
        <v>2</v>
      </c>
      <c r="AV122" s="174"/>
      <c r="AW122" s="175"/>
      <c r="AX122" s="174"/>
      <c r="AY122" s="175"/>
      <c r="AZ122" s="174"/>
      <c r="BA122" s="175">
        <v>1</v>
      </c>
      <c r="BB122" s="174"/>
      <c r="BC122" s="175"/>
      <c r="BD122" s="174"/>
      <c r="BE122" s="175"/>
      <c r="BF122" s="174"/>
      <c r="BG122" s="175"/>
      <c r="BH122" s="174"/>
      <c r="BI122" s="171"/>
      <c r="BJ122" s="171"/>
      <c r="BK122" s="171"/>
      <c r="BL122" s="171"/>
      <c r="BM122" s="175">
        <v>3</v>
      </c>
      <c r="BN122" s="174"/>
      <c r="BO122" s="175">
        <v>1</v>
      </c>
      <c r="BP122" s="174"/>
      <c r="BQ122" s="175"/>
      <c r="BR122" s="174"/>
      <c r="BS122" s="175"/>
      <c r="BT122" s="174"/>
      <c r="BU122" s="175"/>
      <c r="BV122" s="174"/>
      <c r="BW122" s="175"/>
      <c r="BX122" s="174"/>
      <c r="BY122" s="175"/>
      <c r="BZ122" s="174"/>
      <c r="CA122" s="175"/>
      <c r="CB122" s="177"/>
      <c r="CC122" s="155"/>
      <c r="CJ122" s="149"/>
      <c r="CK122" s="149"/>
      <c r="CL122" s="149"/>
      <c r="CM122" s="149"/>
      <c r="CN122" s="149"/>
      <c r="CO122" s="149"/>
      <c r="CP122" s="149"/>
      <c r="CQ122" s="149"/>
      <c r="CR122" s="149"/>
      <c r="CS122" s="149"/>
      <c r="CT122" s="149"/>
      <c r="CU122" s="149"/>
      <c r="CV122" s="156" t="s">
        <v>699</v>
      </c>
      <c r="CW122" s="149">
        <v>5.2631578947368418E-2</v>
      </c>
      <c r="CX122" s="149">
        <v>0.31578947368421051</v>
      </c>
      <c r="CY122" s="149"/>
      <c r="CZ122" s="149"/>
      <c r="DA122" s="149"/>
      <c r="DB122" s="149"/>
      <c r="DC122" s="149"/>
      <c r="DD122" s="149"/>
      <c r="DE122" s="149"/>
      <c r="DF122" s="149"/>
      <c r="DG122" s="149"/>
      <c r="DH122" s="149"/>
      <c r="DI122" s="149"/>
      <c r="DJ122" s="149"/>
      <c r="DK122" s="149"/>
      <c r="DL122" s="149"/>
      <c r="DM122" s="149"/>
      <c r="DN122" s="149"/>
      <c r="DO122" s="149"/>
      <c r="DP122" s="149"/>
      <c r="DQ122" s="149"/>
      <c r="DR122" s="149"/>
      <c r="DS122" s="149"/>
      <c r="DT122" s="149"/>
      <c r="DU122" s="149"/>
      <c r="DV122" s="149"/>
      <c r="DW122" s="149"/>
    </row>
    <row r="123" spans="1:127" ht="15" hidden="1" x14ac:dyDescent="0.25">
      <c r="A123" s="312"/>
      <c r="B123" s="168" t="s">
        <v>699</v>
      </c>
      <c r="C123" s="208"/>
      <c r="D123" s="175"/>
      <c r="E123" s="174"/>
      <c r="F123" s="175"/>
      <c r="G123" s="174"/>
      <c r="H123" s="175"/>
      <c r="I123" s="174"/>
      <c r="J123" s="175"/>
      <c r="K123" s="174"/>
      <c r="L123" s="175"/>
      <c r="M123" s="174"/>
      <c r="N123" s="175"/>
      <c r="O123" s="174"/>
      <c r="P123" s="175"/>
      <c r="Q123" s="174"/>
      <c r="R123" s="175"/>
      <c r="S123" s="174"/>
      <c r="T123" s="175"/>
      <c r="U123" s="174"/>
      <c r="V123" s="175"/>
      <c r="W123" s="174"/>
      <c r="X123" s="175"/>
      <c r="Y123" s="174"/>
      <c r="Z123" s="175"/>
      <c r="AA123" s="174"/>
      <c r="AB123" s="175"/>
      <c r="AC123" s="174"/>
      <c r="AD123" s="175"/>
      <c r="AE123" s="174"/>
      <c r="AF123" s="175"/>
      <c r="AG123" s="174"/>
      <c r="AH123" s="175"/>
      <c r="AI123" s="174"/>
      <c r="AJ123" s="175"/>
      <c r="AK123" s="174"/>
      <c r="AL123" s="175"/>
      <c r="AM123" s="174"/>
      <c r="AN123" s="175"/>
      <c r="AO123" s="174"/>
      <c r="AP123" s="175"/>
      <c r="AQ123" s="177"/>
      <c r="AR123" s="324"/>
      <c r="AS123" s="173"/>
      <c r="AT123" s="174"/>
      <c r="AU123" s="175"/>
      <c r="AV123" s="174"/>
      <c r="AW123" s="175"/>
      <c r="AX123" s="174"/>
      <c r="AY123" s="175"/>
      <c r="AZ123" s="174"/>
      <c r="BA123" s="175"/>
      <c r="BB123" s="174"/>
      <c r="BC123" s="175"/>
      <c r="BD123" s="174"/>
      <c r="BE123" s="175"/>
      <c r="BF123" s="174"/>
      <c r="BG123" s="175"/>
      <c r="BH123" s="174"/>
      <c r="BI123" s="175"/>
      <c r="BJ123" s="174"/>
      <c r="BK123" s="175"/>
      <c r="BL123" s="174"/>
      <c r="BM123" s="171"/>
      <c r="BN123" s="171"/>
      <c r="BO123" s="171"/>
      <c r="BP123" s="171"/>
      <c r="BQ123" s="175"/>
      <c r="BR123" s="174"/>
      <c r="BS123" s="175"/>
      <c r="BT123" s="174"/>
      <c r="BU123" s="175"/>
      <c r="BV123" s="174"/>
      <c r="BW123" s="175"/>
      <c r="BX123" s="174"/>
      <c r="BY123" s="175"/>
      <c r="BZ123" s="174"/>
      <c r="CA123" s="175"/>
      <c r="CB123" s="177"/>
      <c r="CC123" s="155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49"/>
      <c r="CU123" s="149"/>
      <c r="CV123" s="156" t="s">
        <v>700</v>
      </c>
      <c r="CW123" s="149">
        <v>0.31578947368421051</v>
      </c>
      <c r="CX123" s="149">
        <v>0</v>
      </c>
      <c r="CY123" s="149"/>
      <c r="CZ123" s="149"/>
      <c r="DA123" s="149"/>
      <c r="DB123" s="149"/>
      <c r="DC123" s="149"/>
      <c r="DD123" s="149"/>
      <c r="DE123" s="149"/>
      <c r="DF123" s="149"/>
      <c r="DG123" s="149"/>
      <c r="DH123" s="149"/>
      <c r="DI123" s="149"/>
      <c r="DJ123" s="149"/>
      <c r="DK123" s="149"/>
      <c r="DL123" s="149"/>
      <c r="DM123" s="149"/>
      <c r="DN123" s="149"/>
      <c r="DO123" s="149"/>
      <c r="DP123" s="149"/>
      <c r="DQ123" s="149"/>
      <c r="DR123" s="149"/>
      <c r="DS123" s="149"/>
      <c r="DT123" s="149"/>
      <c r="DU123" s="149"/>
      <c r="DV123" s="149"/>
      <c r="DW123" s="149"/>
    </row>
    <row r="124" spans="1:127" ht="15" hidden="1" x14ac:dyDescent="0.25">
      <c r="A124" s="312"/>
      <c r="B124" s="168" t="s">
        <v>700</v>
      </c>
      <c r="C124" s="208"/>
      <c r="D124" s="175"/>
      <c r="E124" s="174"/>
      <c r="F124" s="175"/>
      <c r="G124" s="174"/>
      <c r="H124" s="175"/>
      <c r="I124" s="174"/>
      <c r="J124" s="175"/>
      <c r="K124" s="174"/>
      <c r="L124" s="175"/>
      <c r="M124" s="174"/>
      <c r="N124" s="175"/>
      <c r="O124" s="174"/>
      <c r="P124" s="175"/>
      <c r="Q124" s="174">
        <v>2</v>
      </c>
      <c r="R124" s="175"/>
      <c r="S124" s="174">
        <v>2</v>
      </c>
      <c r="T124" s="175"/>
      <c r="U124" s="174"/>
      <c r="V124" s="175"/>
      <c r="W124" s="174"/>
      <c r="X124" s="175"/>
      <c r="Y124" s="174"/>
      <c r="Z124" s="175"/>
      <c r="AA124" s="174"/>
      <c r="AB124" s="175"/>
      <c r="AC124" s="174"/>
      <c r="AD124" s="175"/>
      <c r="AE124" s="174">
        <v>3</v>
      </c>
      <c r="AF124" s="175"/>
      <c r="AG124" s="174">
        <v>1</v>
      </c>
      <c r="AH124" s="175"/>
      <c r="AI124" s="174">
        <v>1</v>
      </c>
      <c r="AJ124" s="175"/>
      <c r="AK124" s="174"/>
      <c r="AL124" s="175"/>
      <c r="AM124" s="174"/>
      <c r="AN124" s="175"/>
      <c r="AO124" s="174"/>
      <c r="AP124" s="175"/>
      <c r="AQ124" s="177"/>
      <c r="AR124" s="324"/>
      <c r="AS124" s="173"/>
      <c r="AT124" s="174"/>
      <c r="AU124" s="175"/>
      <c r="AV124" s="174"/>
      <c r="AW124" s="175">
        <v>3</v>
      </c>
      <c r="AX124" s="174"/>
      <c r="AY124" s="175">
        <v>3</v>
      </c>
      <c r="AZ124" s="174"/>
      <c r="BA124" s="175"/>
      <c r="BB124" s="174"/>
      <c r="BC124" s="175"/>
      <c r="BD124" s="174"/>
      <c r="BE124" s="175">
        <v>1</v>
      </c>
      <c r="BF124" s="174"/>
      <c r="BG124" s="175">
        <v>1</v>
      </c>
      <c r="BH124" s="174"/>
      <c r="BI124" s="175"/>
      <c r="BJ124" s="174"/>
      <c r="BK124" s="175"/>
      <c r="BL124" s="174"/>
      <c r="BM124" s="175"/>
      <c r="BN124" s="174"/>
      <c r="BO124" s="175"/>
      <c r="BP124" s="174"/>
      <c r="BQ124" s="171"/>
      <c r="BR124" s="171"/>
      <c r="BS124" s="171"/>
      <c r="BT124" s="171"/>
      <c r="BU124" s="175">
        <v>2</v>
      </c>
      <c r="BV124" s="174"/>
      <c r="BW124" s="175">
        <v>2</v>
      </c>
      <c r="BX124" s="174"/>
      <c r="BY124" s="175"/>
      <c r="BZ124" s="174"/>
      <c r="CA124" s="175"/>
      <c r="CB124" s="177"/>
      <c r="CC124" s="155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83" t="s">
        <v>701</v>
      </c>
      <c r="CW124" s="149">
        <v>0.15789473684210525</v>
      </c>
      <c r="CX124" s="149">
        <v>0</v>
      </c>
      <c r="CY124" s="149"/>
      <c r="CZ124" s="149"/>
      <c r="DA124" s="149"/>
      <c r="DB124" s="149"/>
      <c r="DC124" s="149"/>
      <c r="DD124" s="149"/>
      <c r="DE124" s="149"/>
      <c r="DF124" s="149"/>
      <c r="DG124" s="149"/>
      <c r="DH124" s="149"/>
      <c r="DI124" s="149"/>
      <c r="DJ124" s="149"/>
      <c r="DK124" s="149"/>
      <c r="DL124" s="149"/>
      <c r="DM124" s="149"/>
      <c r="DN124" s="149"/>
      <c r="DO124" s="149"/>
      <c r="DP124" s="149"/>
      <c r="DQ124" s="149"/>
      <c r="DR124" s="149"/>
      <c r="DS124" s="149"/>
      <c r="DT124" s="149"/>
      <c r="DU124" s="149"/>
      <c r="DV124" s="149"/>
      <c r="DW124" s="149"/>
    </row>
    <row r="125" spans="1:127" ht="15" hidden="1" x14ac:dyDescent="0.25">
      <c r="A125" s="312"/>
      <c r="B125" s="184" t="s">
        <v>701</v>
      </c>
      <c r="C125" s="187"/>
      <c r="D125" s="175"/>
      <c r="E125" s="174">
        <v>1</v>
      </c>
      <c r="F125" s="175"/>
      <c r="G125" s="174"/>
      <c r="H125" s="175"/>
      <c r="I125" s="174"/>
      <c r="J125" s="175"/>
      <c r="K125" s="174">
        <v>2</v>
      </c>
      <c r="L125" s="175"/>
      <c r="M125" s="174"/>
      <c r="N125" s="175"/>
      <c r="O125" s="174"/>
      <c r="P125" s="175"/>
      <c r="Q125" s="174"/>
      <c r="R125" s="175"/>
      <c r="S125" s="174"/>
      <c r="T125" s="175"/>
      <c r="U125" s="174"/>
      <c r="V125" s="175"/>
      <c r="W125" s="174"/>
      <c r="X125" s="175"/>
      <c r="Y125" s="174"/>
      <c r="Z125" s="175"/>
      <c r="AA125" s="174"/>
      <c r="AB125" s="175"/>
      <c r="AC125" s="174"/>
      <c r="AD125" s="175"/>
      <c r="AE125" s="174">
        <v>3</v>
      </c>
      <c r="AF125" s="175"/>
      <c r="AG125" s="174"/>
      <c r="AH125" s="175"/>
      <c r="AI125" s="174">
        <v>1</v>
      </c>
      <c r="AJ125" s="175"/>
      <c r="AK125" s="174"/>
      <c r="AL125" s="175"/>
      <c r="AM125" s="174"/>
      <c r="AN125" s="175"/>
      <c r="AO125" s="174"/>
      <c r="AP125" s="175"/>
      <c r="AQ125" s="177"/>
      <c r="AR125" s="324"/>
      <c r="AS125" s="173"/>
      <c r="AT125" s="174"/>
      <c r="AU125" s="175">
        <v>2</v>
      </c>
      <c r="AV125" s="174"/>
      <c r="AW125" s="175">
        <v>3</v>
      </c>
      <c r="AX125" s="174"/>
      <c r="AY125" s="175"/>
      <c r="AZ125" s="174"/>
      <c r="BA125" s="175"/>
      <c r="BB125" s="174">
        <v>2</v>
      </c>
      <c r="BC125" s="175"/>
      <c r="BD125" s="174"/>
      <c r="BE125" s="175">
        <v>2</v>
      </c>
      <c r="BF125" s="174"/>
      <c r="BG125" s="175">
        <v>3</v>
      </c>
      <c r="BH125" s="174"/>
      <c r="BI125" s="175"/>
      <c r="BJ125" s="174">
        <v>3</v>
      </c>
      <c r="BK125" s="175"/>
      <c r="BL125" s="174"/>
      <c r="BM125" s="175"/>
      <c r="BN125" s="174"/>
      <c r="BO125" s="175"/>
      <c r="BP125" s="174"/>
      <c r="BQ125" s="175">
        <v>1</v>
      </c>
      <c r="BR125" s="174"/>
      <c r="BS125" s="175">
        <v>1</v>
      </c>
      <c r="BT125" s="174"/>
      <c r="BU125" s="171"/>
      <c r="BV125" s="171"/>
      <c r="BW125" s="171"/>
      <c r="BX125" s="171"/>
      <c r="BY125" s="175"/>
      <c r="BZ125" s="174"/>
      <c r="CA125" s="175"/>
      <c r="CB125" s="177"/>
      <c r="CC125" s="155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83" t="s">
        <v>702</v>
      </c>
      <c r="CW125" s="149">
        <v>5.2631578947368418E-2</v>
      </c>
      <c r="CX125" s="149">
        <v>0.10526315789473684</v>
      </c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/>
      <c r="DO125" s="149"/>
      <c r="DP125" s="149"/>
      <c r="DQ125" s="149"/>
      <c r="DR125" s="149"/>
      <c r="DS125" s="149"/>
      <c r="DT125" s="149"/>
      <c r="DU125" s="149"/>
      <c r="DV125" s="149"/>
      <c r="DW125" s="149"/>
    </row>
    <row r="126" spans="1:127" ht="15" hidden="1" x14ac:dyDescent="0.25">
      <c r="A126" s="312"/>
      <c r="B126" s="184" t="s">
        <v>702</v>
      </c>
      <c r="C126" s="187"/>
      <c r="D126" s="175">
        <v>2</v>
      </c>
      <c r="E126" s="174"/>
      <c r="F126" s="175"/>
      <c r="G126" s="174"/>
      <c r="H126" s="175">
        <v>3</v>
      </c>
      <c r="I126" s="174"/>
      <c r="J126" s="175">
        <v>3</v>
      </c>
      <c r="K126" s="174"/>
      <c r="L126" s="175"/>
      <c r="M126" s="174"/>
      <c r="N126" s="175">
        <v>2</v>
      </c>
      <c r="O126" s="174"/>
      <c r="P126" s="175"/>
      <c r="Q126" s="174"/>
      <c r="R126" s="175"/>
      <c r="S126" s="174"/>
      <c r="T126" s="175"/>
      <c r="U126" s="174"/>
      <c r="V126" s="175"/>
      <c r="W126" s="174"/>
      <c r="X126" s="175"/>
      <c r="Y126" s="174"/>
      <c r="Z126" s="175"/>
      <c r="AA126" s="174"/>
      <c r="AB126" s="175"/>
      <c r="AC126" s="174"/>
      <c r="AD126" s="175"/>
      <c r="AE126" s="174"/>
      <c r="AF126" s="175"/>
      <c r="AG126" s="174"/>
      <c r="AH126" s="175"/>
      <c r="AI126" s="174"/>
      <c r="AJ126" s="175"/>
      <c r="AK126" s="174"/>
      <c r="AL126" s="175"/>
      <c r="AM126" s="174"/>
      <c r="AN126" s="175">
        <v>1</v>
      </c>
      <c r="AO126" s="174"/>
      <c r="AP126" s="175">
        <v>1</v>
      </c>
      <c r="AQ126" s="177"/>
      <c r="AR126" s="324"/>
      <c r="AS126" s="173"/>
      <c r="AT126" s="174">
        <v>3</v>
      </c>
      <c r="AU126" s="175"/>
      <c r="AV126" s="174">
        <v>2</v>
      </c>
      <c r="AW126" s="175"/>
      <c r="AX126" s="174"/>
      <c r="AY126" s="175"/>
      <c r="AZ126" s="174"/>
      <c r="BA126" s="175"/>
      <c r="BB126" s="174">
        <v>2</v>
      </c>
      <c r="BC126" s="175"/>
      <c r="BD126" s="174">
        <v>3</v>
      </c>
      <c r="BE126" s="175"/>
      <c r="BF126" s="174"/>
      <c r="BG126" s="175"/>
      <c r="BH126" s="174"/>
      <c r="BI126" s="175"/>
      <c r="BJ126" s="174">
        <v>1</v>
      </c>
      <c r="BK126" s="175"/>
      <c r="BL126" s="174">
        <v>1</v>
      </c>
      <c r="BM126" s="175"/>
      <c r="BN126" s="174"/>
      <c r="BO126" s="175"/>
      <c r="BP126" s="174"/>
      <c r="BQ126" s="175"/>
      <c r="BR126" s="174"/>
      <c r="BS126" s="175"/>
      <c r="BT126" s="174"/>
      <c r="BU126" s="175"/>
      <c r="BV126" s="174"/>
      <c r="BW126" s="175"/>
      <c r="BX126" s="174"/>
      <c r="BY126" s="171"/>
      <c r="BZ126" s="171"/>
      <c r="CA126" s="171"/>
      <c r="CB126" s="182"/>
      <c r="CC126" s="155"/>
      <c r="CJ126" s="149"/>
      <c r="CK126" s="149"/>
      <c r="CL126" s="149"/>
      <c r="CM126" s="149"/>
      <c r="CN126" s="149"/>
      <c r="CO126" s="149"/>
      <c r="CP126" s="149"/>
      <c r="CQ126" s="149"/>
      <c r="CR126" s="149"/>
      <c r="CS126" s="149"/>
      <c r="CT126" s="149"/>
      <c r="CU126" s="149"/>
      <c r="CV126" s="149"/>
      <c r="CW126" s="149"/>
      <c r="CX126" s="149"/>
      <c r="CY126" s="149"/>
      <c r="CZ126" s="149"/>
      <c r="DA126" s="149"/>
      <c r="DB126" s="149"/>
      <c r="DC126" s="149"/>
      <c r="DD126" s="149"/>
      <c r="DE126" s="149"/>
      <c r="DF126" s="149"/>
      <c r="DG126" s="149"/>
      <c r="DH126" s="149"/>
      <c r="DI126" s="149"/>
      <c r="DJ126" s="149"/>
      <c r="DK126" s="149"/>
      <c r="DL126" s="149"/>
      <c r="DM126" s="149"/>
      <c r="DN126" s="149"/>
      <c r="DO126" s="149"/>
      <c r="DP126" s="149"/>
      <c r="DQ126" s="149"/>
      <c r="DR126" s="149"/>
      <c r="DS126" s="149"/>
      <c r="DT126" s="149"/>
      <c r="DU126" s="149"/>
      <c r="DV126" s="149"/>
      <c r="DW126" s="149"/>
    </row>
    <row r="127" spans="1:127" ht="15" hidden="1" x14ac:dyDescent="0.25">
      <c r="A127" s="312"/>
      <c r="B127" s="186"/>
      <c r="C127" s="187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92"/>
      <c r="AR127" s="324"/>
      <c r="AS127" s="191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92"/>
      <c r="CC127" s="155"/>
      <c r="CJ127" s="149"/>
      <c r="CK127" s="149"/>
      <c r="CL127" s="149"/>
      <c r="CM127" s="149"/>
      <c r="CN127" s="149"/>
      <c r="CO127" s="149"/>
      <c r="CP127" s="149"/>
      <c r="CQ127" s="149"/>
      <c r="CR127" s="149"/>
      <c r="CS127" s="149"/>
      <c r="CT127" s="149"/>
      <c r="CU127" s="149"/>
      <c r="CV127" s="149"/>
      <c r="CW127" s="149"/>
      <c r="CX127" s="149"/>
      <c r="CY127" s="149"/>
      <c r="CZ127" s="149"/>
      <c r="DA127" s="149"/>
      <c r="DB127" s="149"/>
      <c r="DC127" s="149"/>
      <c r="DD127" s="149"/>
      <c r="DE127" s="149"/>
      <c r="DF127" s="149"/>
      <c r="DG127" s="149"/>
      <c r="DH127" s="149"/>
      <c r="DI127" s="149"/>
      <c r="DJ127" s="149"/>
      <c r="DK127" s="149"/>
      <c r="DL127" s="149"/>
      <c r="DM127" s="149"/>
      <c r="DN127" s="149"/>
      <c r="DO127" s="149"/>
      <c r="DP127" s="149"/>
      <c r="DQ127" s="149"/>
      <c r="DR127" s="149"/>
      <c r="DS127" s="149"/>
      <c r="DT127" s="149"/>
      <c r="DU127" s="149"/>
      <c r="DV127" s="149"/>
      <c r="DW127" s="149"/>
    </row>
    <row r="128" spans="1:127" ht="15" hidden="1" x14ac:dyDescent="0.25">
      <c r="A128" s="312"/>
      <c r="B128" s="193" t="s">
        <v>865</v>
      </c>
      <c r="C128" s="193"/>
      <c r="D128" s="189">
        <f>COUNTIF(D107:D126,"&gt;0")</f>
        <v>2</v>
      </c>
      <c r="E128" s="189">
        <f t="shared" ref="E128:BP128" si="188">COUNTIF(E107:E126,"&gt;0")</f>
        <v>2</v>
      </c>
      <c r="F128" s="189">
        <f t="shared" si="188"/>
        <v>1</v>
      </c>
      <c r="G128" s="189">
        <f t="shared" si="188"/>
        <v>0</v>
      </c>
      <c r="H128" s="189">
        <f t="shared" si="188"/>
        <v>4</v>
      </c>
      <c r="I128" s="189">
        <f t="shared" si="188"/>
        <v>1</v>
      </c>
      <c r="J128" s="189">
        <f t="shared" si="188"/>
        <v>5</v>
      </c>
      <c r="K128" s="189">
        <f t="shared" si="188"/>
        <v>4</v>
      </c>
      <c r="L128" s="189">
        <f t="shared" si="188"/>
        <v>2</v>
      </c>
      <c r="M128" s="189">
        <f t="shared" si="188"/>
        <v>1</v>
      </c>
      <c r="N128" s="189">
        <f t="shared" si="188"/>
        <v>3</v>
      </c>
      <c r="O128" s="189">
        <f t="shared" si="188"/>
        <v>2</v>
      </c>
      <c r="P128" s="189">
        <f t="shared" si="188"/>
        <v>0</v>
      </c>
      <c r="Q128" s="189">
        <f t="shared" si="188"/>
        <v>3</v>
      </c>
      <c r="R128" s="189">
        <f t="shared" si="188"/>
        <v>0</v>
      </c>
      <c r="S128" s="189">
        <f t="shared" si="188"/>
        <v>1</v>
      </c>
      <c r="T128" s="189">
        <f t="shared" si="188"/>
        <v>1</v>
      </c>
      <c r="U128" s="189">
        <f t="shared" si="188"/>
        <v>1</v>
      </c>
      <c r="V128" s="189">
        <f t="shared" si="188"/>
        <v>1</v>
      </c>
      <c r="W128" s="189">
        <f t="shared" si="188"/>
        <v>1</v>
      </c>
      <c r="X128" s="189">
        <f t="shared" si="188"/>
        <v>0</v>
      </c>
      <c r="Y128" s="189">
        <f t="shared" si="188"/>
        <v>0</v>
      </c>
      <c r="Z128" s="189">
        <f t="shared" si="188"/>
        <v>0</v>
      </c>
      <c r="AA128" s="189">
        <f t="shared" si="188"/>
        <v>0</v>
      </c>
      <c r="AB128" s="189">
        <f t="shared" si="188"/>
        <v>2</v>
      </c>
      <c r="AC128" s="189">
        <f t="shared" si="188"/>
        <v>4</v>
      </c>
      <c r="AD128" s="189">
        <f t="shared" si="188"/>
        <v>2</v>
      </c>
      <c r="AE128" s="189">
        <f t="shared" si="188"/>
        <v>5</v>
      </c>
      <c r="AF128" s="189">
        <f t="shared" si="188"/>
        <v>1</v>
      </c>
      <c r="AG128" s="189">
        <f t="shared" si="188"/>
        <v>6</v>
      </c>
      <c r="AH128" s="189">
        <f t="shared" si="188"/>
        <v>1</v>
      </c>
      <c r="AI128" s="189">
        <f t="shared" si="188"/>
        <v>5</v>
      </c>
      <c r="AJ128" s="189">
        <f t="shared" si="188"/>
        <v>3</v>
      </c>
      <c r="AK128" s="189">
        <f t="shared" si="188"/>
        <v>0</v>
      </c>
      <c r="AL128" s="189">
        <f t="shared" si="188"/>
        <v>0</v>
      </c>
      <c r="AM128" s="189">
        <f t="shared" si="188"/>
        <v>1</v>
      </c>
      <c r="AN128" s="189">
        <f t="shared" si="188"/>
        <v>4</v>
      </c>
      <c r="AO128" s="189">
        <f t="shared" si="188"/>
        <v>0</v>
      </c>
      <c r="AP128" s="189">
        <f t="shared" si="188"/>
        <v>5</v>
      </c>
      <c r="AQ128" s="192">
        <f t="shared" si="188"/>
        <v>0</v>
      </c>
      <c r="AR128" s="324"/>
      <c r="AS128" s="191">
        <f t="shared" si="188"/>
        <v>2</v>
      </c>
      <c r="AT128" s="189">
        <f t="shared" si="188"/>
        <v>1</v>
      </c>
      <c r="AU128" s="189">
        <f t="shared" si="188"/>
        <v>2</v>
      </c>
      <c r="AV128" s="189">
        <f t="shared" si="188"/>
        <v>1</v>
      </c>
      <c r="AW128" s="189">
        <f t="shared" si="188"/>
        <v>2</v>
      </c>
      <c r="AX128" s="189">
        <f t="shared" si="188"/>
        <v>1</v>
      </c>
      <c r="AY128" s="189">
        <f t="shared" si="188"/>
        <v>2</v>
      </c>
      <c r="AZ128" s="189">
        <f t="shared" si="188"/>
        <v>0</v>
      </c>
      <c r="BA128" s="189">
        <f t="shared" si="188"/>
        <v>1</v>
      </c>
      <c r="BB128" s="189">
        <f t="shared" si="188"/>
        <v>2</v>
      </c>
      <c r="BC128" s="189">
        <f t="shared" si="188"/>
        <v>0</v>
      </c>
      <c r="BD128" s="189">
        <f t="shared" si="188"/>
        <v>1</v>
      </c>
      <c r="BE128" s="189">
        <f t="shared" si="188"/>
        <v>2</v>
      </c>
      <c r="BF128" s="189">
        <f t="shared" si="188"/>
        <v>0</v>
      </c>
      <c r="BG128" s="189">
        <f t="shared" si="188"/>
        <v>3</v>
      </c>
      <c r="BH128" s="189">
        <f t="shared" si="188"/>
        <v>1</v>
      </c>
      <c r="BI128" s="189">
        <f t="shared" si="188"/>
        <v>0</v>
      </c>
      <c r="BJ128" s="189">
        <f t="shared" si="188"/>
        <v>2</v>
      </c>
      <c r="BK128" s="189">
        <f t="shared" si="188"/>
        <v>2</v>
      </c>
      <c r="BL128" s="189">
        <f t="shared" si="188"/>
        <v>1</v>
      </c>
      <c r="BM128" s="189">
        <f t="shared" si="188"/>
        <v>1</v>
      </c>
      <c r="BN128" s="189">
        <f t="shared" si="188"/>
        <v>2</v>
      </c>
      <c r="BO128" s="189">
        <f t="shared" si="188"/>
        <v>1</v>
      </c>
      <c r="BP128" s="189">
        <f t="shared" si="188"/>
        <v>1</v>
      </c>
      <c r="BQ128" s="189">
        <f t="shared" ref="BQ128:CB128" si="189">COUNTIF(BQ107:BQ126,"&gt;0")</f>
        <v>5</v>
      </c>
      <c r="BR128" s="189">
        <f t="shared" si="189"/>
        <v>0</v>
      </c>
      <c r="BS128" s="189">
        <f t="shared" si="189"/>
        <v>4</v>
      </c>
      <c r="BT128" s="189">
        <f t="shared" si="189"/>
        <v>0</v>
      </c>
      <c r="BU128" s="189">
        <f t="shared" si="189"/>
        <v>2</v>
      </c>
      <c r="BV128" s="189">
        <f t="shared" si="189"/>
        <v>0</v>
      </c>
      <c r="BW128" s="189">
        <f t="shared" si="189"/>
        <v>2</v>
      </c>
      <c r="BX128" s="189">
        <f t="shared" si="189"/>
        <v>0</v>
      </c>
      <c r="BY128" s="189">
        <f t="shared" si="189"/>
        <v>1</v>
      </c>
      <c r="BZ128" s="189">
        <f t="shared" si="189"/>
        <v>1</v>
      </c>
      <c r="CA128" s="189">
        <f t="shared" si="189"/>
        <v>1</v>
      </c>
      <c r="CB128" s="192">
        <f t="shared" si="189"/>
        <v>1</v>
      </c>
      <c r="CC128" s="155"/>
      <c r="CJ128" s="149"/>
      <c r="CK128" s="149"/>
      <c r="CL128" s="149"/>
      <c r="CM128" s="149"/>
      <c r="CN128" s="149"/>
      <c r="CO128" s="149"/>
      <c r="CP128" s="149"/>
      <c r="CQ128" s="149"/>
      <c r="CR128" s="149"/>
      <c r="CS128" s="149"/>
      <c r="CT128" s="149"/>
      <c r="CU128" s="149"/>
      <c r="CV128" s="149"/>
      <c r="CW128" s="149"/>
      <c r="CX128" s="149"/>
      <c r="CY128" s="149"/>
      <c r="CZ128" s="149"/>
      <c r="DA128" s="149"/>
      <c r="DB128" s="149"/>
      <c r="DC128" s="149"/>
      <c r="DD128" s="149"/>
      <c r="DE128" s="149"/>
      <c r="DF128" s="149"/>
      <c r="DG128" s="149"/>
      <c r="DH128" s="149"/>
      <c r="DI128" s="149"/>
      <c r="DJ128" s="149"/>
      <c r="DK128" s="149"/>
      <c r="DL128" s="149"/>
      <c r="DM128" s="149"/>
      <c r="DN128" s="149"/>
      <c r="DO128" s="149"/>
      <c r="DP128" s="149"/>
      <c r="DQ128" s="149"/>
      <c r="DR128" s="149"/>
      <c r="DS128" s="149"/>
      <c r="DT128" s="149"/>
      <c r="DU128" s="149"/>
      <c r="DV128" s="149"/>
      <c r="DW128" s="149"/>
    </row>
    <row r="129" spans="1:136" ht="15" hidden="1" x14ac:dyDescent="0.25">
      <c r="A129" s="312"/>
      <c r="B129" s="186"/>
      <c r="C129" s="187"/>
      <c r="D129" s="212">
        <f>D128/$C$101</f>
        <v>0.10526315789473684</v>
      </c>
      <c r="E129" s="212">
        <f t="shared" ref="E129:BP129" si="190">E128/$C$101</f>
        <v>0.10526315789473684</v>
      </c>
      <c r="F129" s="212">
        <f t="shared" si="190"/>
        <v>5.2631578947368418E-2</v>
      </c>
      <c r="G129" s="212">
        <f t="shared" si="190"/>
        <v>0</v>
      </c>
      <c r="H129" s="212">
        <f t="shared" si="190"/>
        <v>0.21052631578947367</v>
      </c>
      <c r="I129" s="212">
        <f t="shared" si="190"/>
        <v>5.2631578947368418E-2</v>
      </c>
      <c r="J129" s="212">
        <f t="shared" si="190"/>
        <v>0.26315789473684209</v>
      </c>
      <c r="K129" s="212">
        <f t="shared" si="190"/>
        <v>0.21052631578947367</v>
      </c>
      <c r="L129" s="212">
        <f t="shared" si="190"/>
        <v>0.10526315789473684</v>
      </c>
      <c r="M129" s="212">
        <f t="shared" si="190"/>
        <v>5.2631578947368418E-2</v>
      </c>
      <c r="N129" s="212">
        <f t="shared" si="190"/>
        <v>0.15789473684210525</v>
      </c>
      <c r="O129" s="212">
        <f t="shared" si="190"/>
        <v>0.10526315789473684</v>
      </c>
      <c r="P129" s="212">
        <f t="shared" si="190"/>
        <v>0</v>
      </c>
      <c r="Q129" s="212">
        <f t="shared" si="190"/>
        <v>0.15789473684210525</v>
      </c>
      <c r="R129" s="212">
        <f t="shared" si="190"/>
        <v>0</v>
      </c>
      <c r="S129" s="212">
        <f t="shared" si="190"/>
        <v>5.2631578947368418E-2</v>
      </c>
      <c r="T129" s="212">
        <f t="shared" si="190"/>
        <v>5.2631578947368418E-2</v>
      </c>
      <c r="U129" s="212">
        <f t="shared" si="190"/>
        <v>5.2631578947368418E-2</v>
      </c>
      <c r="V129" s="212">
        <f t="shared" si="190"/>
        <v>5.2631578947368418E-2</v>
      </c>
      <c r="W129" s="212">
        <f t="shared" si="190"/>
        <v>5.2631578947368418E-2</v>
      </c>
      <c r="X129" s="212">
        <f t="shared" si="190"/>
        <v>0</v>
      </c>
      <c r="Y129" s="212">
        <f t="shared" si="190"/>
        <v>0</v>
      </c>
      <c r="Z129" s="212">
        <f t="shared" si="190"/>
        <v>0</v>
      </c>
      <c r="AA129" s="212">
        <f t="shared" si="190"/>
        <v>0</v>
      </c>
      <c r="AB129" s="212">
        <f t="shared" si="190"/>
        <v>0.10526315789473684</v>
      </c>
      <c r="AC129" s="212">
        <f t="shared" si="190"/>
        <v>0.21052631578947367</v>
      </c>
      <c r="AD129" s="212">
        <f t="shared" si="190"/>
        <v>0.10526315789473684</v>
      </c>
      <c r="AE129" s="212">
        <f t="shared" si="190"/>
        <v>0.26315789473684209</v>
      </c>
      <c r="AF129" s="212">
        <f t="shared" si="190"/>
        <v>5.2631578947368418E-2</v>
      </c>
      <c r="AG129" s="212">
        <f t="shared" si="190"/>
        <v>0.31578947368421051</v>
      </c>
      <c r="AH129" s="212">
        <f t="shared" si="190"/>
        <v>5.2631578947368418E-2</v>
      </c>
      <c r="AI129" s="212">
        <f t="shared" si="190"/>
        <v>0.26315789473684209</v>
      </c>
      <c r="AJ129" s="212">
        <f t="shared" si="190"/>
        <v>0.15789473684210525</v>
      </c>
      <c r="AK129" s="212">
        <f t="shared" si="190"/>
        <v>0</v>
      </c>
      <c r="AL129" s="212">
        <f t="shared" si="190"/>
        <v>0</v>
      </c>
      <c r="AM129" s="212">
        <f t="shared" si="190"/>
        <v>5.2631578947368418E-2</v>
      </c>
      <c r="AN129" s="212">
        <f t="shared" si="190"/>
        <v>0.21052631578947367</v>
      </c>
      <c r="AO129" s="212">
        <f t="shared" si="190"/>
        <v>0</v>
      </c>
      <c r="AP129" s="212">
        <f t="shared" si="190"/>
        <v>0.26315789473684209</v>
      </c>
      <c r="AQ129" s="212">
        <f t="shared" si="190"/>
        <v>0</v>
      </c>
      <c r="AR129" s="324"/>
      <c r="AS129" s="196">
        <f t="shared" si="190"/>
        <v>0.10526315789473684</v>
      </c>
      <c r="AT129" s="212">
        <f t="shared" si="190"/>
        <v>5.2631578947368418E-2</v>
      </c>
      <c r="AU129" s="212">
        <f t="shared" si="190"/>
        <v>0.10526315789473684</v>
      </c>
      <c r="AV129" s="212">
        <f t="shared" si="190"/>
        <v>5.2631578947368418E-2</v>
      </c>
      <c r="AW129" s="212">
        <f t="shared" si="190"/>
        <v>0.10526315789473684</v>
      </c>
      <c r="AX129" s="212">
        <f t="shared" si="190"/>
        <v>5.2631578947368418E-2</v>
      </c>
      <c r="AY129" s="212">
        <f t="shared" si="190"/>
        <v>0.10526315789473684</v>
      </c>
      <c r="AZ129" s="212">
        <f t="shared" si="190"/>
        <v>0</v>
      </c>
      <c r="BA129" s="212">
        <f t="shared" si="190"/>
        <v>5.2631578947368418E-2</v>
      </c>
      <c r="BB129" s="212">
        <f t="shared" si="190"/>
        <v>0.10526315789473684</v>
      </c>
      <c r="BC129" s="212">
        <f t="shared" si="190"/>
        <v>0</v>
      </c>
      <c r="BD129" s="212">
        <f t="shared" si="190"/>
        <v>5.2631578947368418E-2</v>
      </c>
      <c r="BE129" s="212">
        <f t="shared" si="190"/>
        <v>0.10526315789473684</v>
      </c>
      <c r="BF129" s="212">
        <f t="shared" si="190"/>
        <v>0</v>
      </c>
      <c r="BG129" s="212">
        <f t="shared" si="190"/>
        <v>0.15789473684210525</v>
      </c>
      <c r="BH129" s="212">
        <f t="shared" si="190"/>
        <v>5.2631578947368418E-2</v>
      </c>
      <c r="BI129" s="212">
        <f t="shared" si="190"/>
        <v>0</v>
      </c>
      <c r="BJ129" s="212">
        <f t="shared" si="190"/>
        <v>0.10526315789473684</v>
      </c>
      <c r="BK129" s="212">
        <f t="shared" si="190"/>
        <v>0.10526315789473684</v>
      </c>
      <c r="BL129" s="212">
        <f t="shared" si="190"/>
        <v>5.2631578947368418E-2</v>
      </c>
      <c r="BM129" s="212">
        <f t="shared" si="190"/>
        <v>5.2631578947368418E-2</v>
      </c>
      <c r="BN129" s="212">
        <f t="shared" si="190"/>
        <v>0.10526315789473684</v>
      </c>
      <c r="BO129" s="212">
        <f t="shared" si="190"/>
        <v>5.2631578947368418E-2</v>
      </c>
      <c r="BP129" s="212">
        <f t="shared" si="190"/>
        <v>5.2631578947368418E-2</v>
      </c>
      <c r="BQ129" s="212">
        <f t="shared" ref="BQ129:CB129" si="191">BQ128/$C$101</f>
        <v>0.26315789473684209</v>
      </c>
      <c r="BR129" s="212">
        <f t="shared" si="191"/>
        <v>0</v>
      </c>
      <c r="BS129" s="212">
        <f t="shared" si="191"/>
        <v>0.21052631578947367</v>
      </c>
      <c r="BT129" s="212">
        <f t="shared" si="191"/>
        <v>0</v>
      </c>
      <c r="BU129" s="212">
        <f t="shared" si="191"/>
        <v>0.10526315789473684</v>
      </c>
      <c r="BV129" s="212">
        <f t="shared" si="191"/>
        <v>0</v>
      </c>
      <c r="BW129" s="212">
        <f t="shared" si="191"/>
        <v>0.10526315789473684</v>
      </c>
      <c r="BX129" s="212">
        <f t="shared" si="191"/>
        <v>0</v>
      </c>
      <c r="BY129" s="212">
        <f t="shared" si="191"/>
        <v>5.2631578947368418E-2</v>
      </c>
      <c r="BZ129" s="212">
        <f t="shared" si="191"/>
        <v>5.2631578947368418E-2</v>
      </c>
      <c r="CA129" s="212">
        <f t="shared" si="191"/>
        <v>5.2631578947368418E-2</v>
      </c>
      <c r="CB129" s="212">
        <f t="shared" si="191"/>
        <v>5.2631578947368418E-2</v>
      </c>
      <c r="CC129" s="155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/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</row>
    <row r="130" spans="1:136" ht="15" hidden="1" x14ac:dyDescent="0.25">
      <c r="A130" s="312"/>
      <c r="B130" s="197" t="s">
        <v>753</v>
      </c>
      <c r="C130" s="213"/>
      <c r="D130" s="276">
        <f>+D128+F128</f>
        <v>3</v>
      </c>
      <c r="E130" s="277"/>
      <c r="F130" s="277"/>
      <c r="G130" s="278"/>
      <c r="H130" s="276">
        <f t="shared" ref="H130" si="192">+H128+J128</f>
        <v>9</v>
      </c>
      <c r="I130" s="277"/>
      <c r="J130" s="277"/>
      <c r="K130" s="278"/>
      <c r="L130" s="276">
        <f t="shared" ref="L130" si="193">+L128+N128</f>
        <v>5</v>
      </c>
      <c r="M130" s="277"/>
      <c r="N130" s="277"/>
      <c r="O130" s="278"/>
      <c r="P130" s="276">
        <f t="shared" ref="P130" si="194">+P128+R128</f>
        <v>0</v>
      </c>
      <c r="Q130" s="277"/>
      <c r="R130" s="277"/>
      <c r="S130" s="278"/>
      <c r="T130" s="276">
        <f t="shared" ref="T130" si="195">+T128+V128</f>
        <v>2</v>
      </c>
      <c r="U130" s="277"/>
      <c r="V130" s="277"/>
      <c r="W130" s="278"/>
      <c r="X130" s="276">
        <f t="shared" ref="X130" si="196">+X128+Z128</f>
        <v>0</v>
      </c>
      <c r="Y130" s="277"/>
      <c r="Z130" s="277"/>
      <c r="AA130" s="278"/>
      <c r="AB130" s="276">
        <f t="shared" ref="AB130" si="197">+AB128+AD128</f>
        <v>4</v>
      </c>
      <c r="AC130" s="277"/>
      <c r="AD130" s="277"/>
      <c r="AE130" s="278"/>
      <c r="AF130" s="276">
        <f t="shared" ref="AF130" si="198">+AF128+AH128</f>
        <v>2</v>
      </c>
      <c r="AG130" s="277"/>
      <c r="AH130" s="277"/>
      <c r="AI130" s="278"/>
      <c r="AJ130" s="276">
        <f t="shared" ref="AJ130" si="199">+AJ128+AL128</f>
        <v>3</v>
      </c>
      <c r="AK130" s="277"/>
      <c r="AL130" s="277"/>
      <c r="AM130" s="278"/>
      <c r="AN130" s="276">
        <f t="shared" ref="AN130" si="200">+AN128+AP128</f>
        <v>9</v>
      </c>
      <c r="AO130" s="277"/>
      <c r="AP130" s="277"/>
      <c r="AQ130" s="277"/>
      <c r="AR130" s="324"/>
      <c r="AS130" s="277">
        <f t="shared" ref="AS130" si="201">+AS128+AU128</f>
        <v>4</v>
      </c>
      <c r="AT130" s="277"/>
      <c r="AU130" s="277"/>
      <c r="AV130" s="278"/>
      <c r="AW130" s="276">
        <f t="shared" ref="AW130" si="202">+AW128+AY128</f>
        <v>4</v>
      </c>
      <c r="AX130" s="277"/>
      <c r="AY130" s="277"/>
      <c r="AZ130" s="278"/>
      <c r="BA130" s="276">
        <f t="shared" ref="BA130" si="203">+BA128+BC128</f>
        <v>1</v>
      </c>
      <c r="BB130" s="277"/>
      <c r="BC130" s="277"/>
      <c r="BD130" s="278"/>
      <c r="BE130" s="276">
        <f t="shared" ref="BE130" si="204">+BE128+BG128</f>
        <v>5</v>
      </c>
      <c r="BF130" s="277"/>
      <c r="BG130" s="277"/>
      <c r="BH130" s="278"/>
      <c r="BI130" s="276">
        <f t="shared" ref="BI130" si="205">+BI128+BK128</f>
        <v>2</v>
      </c>
      <c r="BJ130" s="277"/>
      <c r="BK130" s="277"/>
      <c r="BL130" s="278"/>
      <c r="BM130" s="276">
        <f t="shared" ref="BM130" si="206">+BM128+BO128</f>
        <v>2</v>
      </c>
      <c r="BN130" s="277"/>
      <c r="BO130" s="277"/>
      <c r="BP130" s="278"/>
      <c r="BQ130" s="276">
        <f t="shared" ref="BQ130" si="207">+BQ128+BS128</f>
        <v>9</v>
      </c>
      <c r="BR130" s="277"/>
      <c r="BS130" s="277"/>
      <c r="BT130" s="278"/>
      <c r="BU130" s="276">
        <f t="shared" ref="BU130" si="208">+BU128+BW128</f>
        <v>4</v>
      </c>
      <c r="BV130" s="277"/>
      <c r="BW130" s="277"/>
      <c r="BX130" s="278"/>
      <c r="BY130" s="276">
        <f t="shared" ref="BY130" si="209">+BY128+CA128</f>
        <v>2</v>
      </c>
      <c r="BZ130" s="277"/>
      <c r="CA130" s="277"/>
      <c r="CB130" s="277"/>
      <c r="CC130" s="155"/>
      <c r="CJ130" s="149"/>
      <c r="CK130" s="149"/>
      <c r="CL130" s="149"/>
      <c r="CM130" s="149"/>
      <c r="CN130" s="149"/>
      <c r="CO130" s="149"/>
      <c r="CP130" s="149"/>
      <c r="CQ130" s="149"/>
      <c r="CR130" s="149"/>
      <c r="CS130" s="149"/>
      <c r="CT130" s="149"/>
      <c r="CU130" s="149"/>
      <c r="CV130" s="149"/>
      <c r="CW130" s="149"/>
      <c r="CX130" s="149"/>
      <c r="CY130" s="149"/>
      <c r="CZ130" s="149"/>
      <c r="DA130" s="149"/>
      <c r="DB130" s="149"/>
      <c r="DC130" s="149"/>
      <c r="DD130" s="149"/>
      <c r="DE130" s="149"/>
      <c r="DF130" s="149"/>
      <c r="DG130" s="149"/>
      <c r="DH130" s="149"/>
      <c r="DI130" s="149"/>
      <c r="DJ130" s="149"/>
      <c r="DK130" s="149"/>
      <c r="DL130" s="149"/>
      <c r="DM130" s="149"/>
      <c r="DN130" s="149"/>
      <c r="DO130" s="149"/>
      <c r="DP130" s="149"/>
      <c r="DQ130" s="149"/>
      <c r="DR130" s="149"/>
      <c r="DS130" s="149"/>
      <c r="DT130" s="149"/>
      <c r="DU130" s="149"/>
      <c r="DV130" s="149"/>
      <c r="DW130" s="149"/>
    </row>
    <row r="131" spans="1:136" ht="15" hidden="1" x14ac:dyDescent="0.25">
      <c r="A131" s="312"/>
      <c r="B131" s="199" t="s">
        <v>753</v>
      </c>
      <c r="C131" s="214"/>
      <c r="D131" s="262">
        <f>+E128+G128</f>
        <v>2</v>
      </c>
      <c r="E131" s="263"/>
      <c r="F131" s="263"/>
      <c r="G131" s="264"/>
      <c r="H131" s="262">
        <f t="shared" ref="H131" si="210">+I128+K128</f>
        <v>5</v>
      </c>
      <c r="I131" s="263"/>
      <c r="J131" s="263"/>
      <c r="K131" s="264"/>
      <c r="L131" s="262">
        <f t="shared" ref="L131" si="211">+M128+O128</f>
        <v>3</v>
      </c>
      <c r="M131" s="263"/>
      <c r="N131" s="263"/>
      <c r="O131" s="264"/>
      <c r="P131" s="262">
        <f t="shared" ref="P131" si="212">+Q128+S128</f>
        <v>4</v>
      </c>
      <c r="Q131" s="263"/>
      <c r="R131" s="263"/>
      <c r="S131" s="264"/>
      <c r="T131" s="262">
        <f t="shared" ref="T131" si="213">+U128+W128</f>
        <v>2</v>
      </c>
      <c r="U131" s="263"/>
      <c r="V131" s="263"/>
      <c r="W131" s="264"/>
      <c r="X131" s="262">
        <f t="shared" ref="X131" si="214">+Y128+AA128</f>
        <v>0</v>
      </c>
      <c r="Y131" s="263"/>
      <c r="Z131" s="263"/>
      <c r="AA131" s="264"/>
      <c r="AB131" s="262">
        <f t="shared" ref="AB131" si="215">+AC128+AE128</f>
        <v>9</v>
      </c>
      <c r="AC131" s="263"/>
      <c r="AD131" s="263"/>
      <c r="AE131" s="264"/>
      <c r="AF131" s="262">
        <f t="shared" ref="AF131" si="216">+AG128+AI128</f>
        <v>11</v>
      </c>
      <c r="AG131" s="263"/>
      <c r="AH131" s="263"/>
      <c r="AI131" s="264"/>
      <c r="AJ131" s="262">
        <f t="shared" ref="AJ131" si="217">+AK128+AM128</f>
        <v>1</v>
      </c>
      <c r="AK131" s="263"/>
      <c r="AL131" s="263"/>
      <c r="AM131" s="264"/>
      <c r="AN131" s="262">
        <f t="shared" ref="AN131" si="218">+AO128+AQ128</f>
        <v>0</v>
      </c>
      <c r="AO131" s="263"/>
      <c r="AP131" s="263"/>
      <c r="AQ131" s="263"/>
      <c r="AR131" s="324"/>
      <c r="AS131" s="263">
        <f t="shared" ref="AS131" si="219">+AT128+AV128</f>
        <v>2</v>
      </c>
      <c r="AT131" s="263"/>
      <c r="AU131" s="263"/>
      <c r="AV131" s="264"/>
      <c r="AW131" s="262">
        <f t="shared" ref="AW131" si="220">+AX128+AZ128</f>
        <v>1</v>
      </c>
      <c r="AX131" s="263"/>
      <c r="AY131" s="263"/>
      <c r="AZ131" s="264"/>
      <c r="BA131" s="262">
        <f t="shared" ref="BA131" si="221">+BB128+BD128</f>
        <v>3</v>
      </c>
      <c r="BB131" s="263"/>
      <c r="BC131" s="263"/>
      <c r="BD131" s="264"/>
      <c r="BE131" s="262">
        <f t="shared" ref="BE131" si="222">+BF128+BH128</f>
        <v>1</v>
      </c>
      <c r="BF131" s="263"/>
      <c r="BG131" s="263"/>
      <c r="BH131" s="264"/>
      <c r="BI131" s="262">
        <f t="shared" ref="BI131" si="223">+BJ128+BL128</f>
        <v>3</v>
      </c>
      <c r="BJ131" s="263"/>
      <c r="BK131" s="263"/>
      <c r="BL131" s="264"/>
      <c r="BM131" s="262">
        <f t="shared" ref="BM131" si="224">+BN128+BP128</f>
        <v>3</v>
      </c>
      <c r="BN131" s="263"/>
      <c r="BO131" s="263"/>
      <c r="BP131" s="264"/>
      <c r="BQ131" s="262">
        <f t="shared" ref="BQ131" si="225">+BR128+BT128</f>
        <v>0</v>
      </c>
      <c r="BR131" s="263"/>
      <c r="BS131" s="263"/>
      <c r="BT131" s="264"/>
      <c r="BU131" s="262">
        <f t="shared" ref="BU131" si="226">+BV128+BX128</f>
        <v>0</v>
      </c>
      <c r="BV131" s="263"/>
      <c r="BW131" s="263"/>
      <c r="BX131" s="264"/>
      <c r="BY131" s="262">
        <f t="shared" ref="BY131" si="227">+BZ128+CB128</f>
        <v>2</v>
      </c>
      <c r="BZ131" s="263"/>
      <c r="CA131" s="263"/>
      <c r="CB131" s="263"/>
      <c r="CC131" s="155"/>
    </row>
    <row r="132" spans="1:136" ht="15" hidden="1" x14ac:dyDescent="0.25">
      <c r="A132" s="312"/>
      <c r="B132" s="284"/>
      <c r="C132" s="285"/>
      <c r="D132" s="279"/>
      <c r="E132" s="280"/>
      <c r="F132" s="280"/>
      <c r="G132" s="281"/>
      <c r="H132" s="279"/>
      <c r="I132" s="280"/>
      <c r="J132" s="280"/>
      <c r="K132" s="281"/>
      <c r="L132" s="279"/>
      <c r="M132" s="280"/>
      <c r="N132" s="280"/>
      <c r="O132" s="281"/>
      <c r="P132" s="279"/>
      <c r="Q132" s="280"/>
      <c r="R132" s="280"/>
      <c r="S132" s="281"/>
      <c r="T132" s="279"/>
      <c r="U132" s="280"/>
      <c r="V132" s="280"/>
      <c r="W132" s="281"/>
      <c r="X132" s="279"/>
      <c r="Y132" s="280"/>
      <c r="Z132" s="280"/>
      <c r="AA132" s="281"/>
      <c r="AB132" s="279"/>
      <c r="AC132" s="280"/>
      <c r="AD132" s="280"/>
      <c r="AE132" s="281"/>
      <c r="AF132" s="279"/>
      <c r="AG132" s="280"/>
      <c r="AH132" s="280"/>
      <c r="AI132" s="281"/>
      <c r="AJ132" s="279"/>
      <c r="AK132" s="280"/>
      <c r="AL132" s="280"/>
      <c r="AM132" s="281"/>
      <c r="AN132" s="279"/>
      <c r="AO132" s="280"/>
      <c r="AP132" s="280"/>
      <c r="AQ132" s="280"/>
      <c r="AR132" s="324"/>
      <c r="AS132" s="280"/>
      <c r="AT132" s="280"/>
      <c r="AU132" s="280"/>
      <c r="AV132" s="281"/>
      <c r="AW132" s="279"/>
      <c r="AX132" s="280"/>
      <c r="AY132" s="280"/>
      <c r="AZ132" s="281"/>
      <c r="BA132" s="279"/>
      <c r="BB132" s="280"/>
      <c r="BC132" s="280"/>
      <c r="BD132" s="281"/>
      <c r="BE132" s="279"/>
      <c r="BF132" s="280"/>
      <c r="BG132" s="280"/>
      <c r="BH132" s="281"/>
      <c r="BI132" s="279"/>
      <c r="BJ132" s="280"/>
      <c r="BK132" s="280"/>
      <c r="BL132" s="281"/>
      <c r="BM132" s="279"/>
      <c r="BN132" s="280"/>
      <c r="BO132" s="280"/>
      <c r="BP132" s="281"/>
      <c r="BQ132" s="279"/>
      <c r="BR132" s="280"/>
      <c r="BS132" s="280"/>
      <c r="BT132" s="281"/>
      <c r="BU132" s="279"/>
      <c r="BV132" s="280"/>
      <c r="BW132" s="280"/>
      <c r="BX132" s="281"/>
      <c r="BY132" s="279"/>
      <c r="BZ132" s="280"/>
      <c r="CA132" s="280"/>
      <c r="CB132" s="281"/>
      <c r="CC132" s="155"/>
    </row>
    <row r="133" spans="1:136" hidden="1" x14ac:dyDescent="0.2">
      <c r="A133" s="312"/>
      <c r="B133" s="272" t="s">
        <v>863</v>
      </c>
      <c r="C133" s="273"/>
      <c r="D133" s="276">
        <v>3</v>
      </c>
      <c r="E133" s="277"/>
      <c r="F133" s="277"/>
      <c r="G133" s="278"/>
      <c r="H133" s="276">
        <v>5</v>
      </c>
      <c r="I133" s="277"/>
      <c r="J133" s="277"/>
      <c r="K133" s="278"/>
      <c r="L133" s="276">
        <v>4</v>
      </c>
      <c r="M133" s="277"/>
      <c r="N133" s="277"/>
      <c r="O133" s="278"/>
      <c r="P133" s="276">
        <v>0</v>
      </c>
      <c r="Q133" s="277"/>
      <c r="R133" s="277"/>
      <c r="S133" s="278"/>
      <c r="T133" s="276">
        <v>1</v>
      </c>
      <c r="U133" s="277"/>
      <c r="V133" s="277"/>
      <c r="W133" s="278"/>
      <c r="X133" s="276">
        <v>0</v>
      </c>
      <c r="Y133" s="277"/>
      <c r="Z133" s="277"/>
      <c r="AA133" s="278"/>
      <c r="AB133" s="276">
        <v>2</v>
      </c>
      <c r="AC133" s="277"/>
      <c r="AD133" s="277"/>
      <c r="AE133" s="278"/>
      <c r="AF133" s="276">
        <v>1</v>
      </c>
      <c r="AG133" s="277"/>
      <c r="AH133" s="277"/>
      <c r="AI133" s="278"/>
      <c r="AJ133" s="276">
        <v>3</v>
      </c>
      <c r="AK133" s="277"/>
      <c r="AL133" s="277"/>
      <c r="AM133" s="278"/>
      <c r="AN133" s="276">
        <v>6</v>
      </c>
      <c r="AO133" s="277"/>
      <c r="AP133" s="277"/>
      <c r="AQ133" s="277"/>
      <c r="AR133" s="324"/>
      <c r="AS133" s="277">
        <v>3</v>
      </c>
      <c r="AT133" s="277"/>
      <c r="AU133" s="277"/>
      <c r="AV133" s="278"/>
      <c r="AW133" s="276">
        <v>3</v>
      </c>
      <c r="AX133" s="277"/>
      <c r="AY133" s="277"/>
      <c r="AZ133" s="278"/>
      <c r="BA133" s="276">
        <v>1</v>
      </c>
      <c r="BB133" s="277"/>
      <c r="BC133" s="277"/>
      <c r="BD133" s="278"/>
      <c r="BE133" s="276">
        <v>3</v>
      </c>
      <c r="BF133" s="277"/>
      <c r="BG133" s="277"/>
      <c r="BH133" s="278"/>
      <c r="BI133" s="276">
        <v>2</v>
      </c>
      <c r="BJ133" s="277"/>
      <c r="BK133" s="277"/>
      <c r="BL133" s="278"/>
      <c r="BM133" s="276">
        <v>1</v>
      </c>
      <c r="BN133" s="277"/>
      <c r="BO133" s="277"/>
      <c r="BP133" s="278"/>
      <c r="BQ133" s="276">
        <v>6</v>
      </c>
      <c r="BR133" s="277"/>
      <c r="BS133" s="277"/>
      <c r="BT133" s="278"/>
      <c r="BU133" s="276">
        <v>3</v>
      </c>
      <c r="BV133" s="277"/>
      <c r="BW133" s="277"/>
      <c r="BX133" s="278"/>
      <c r="BY133" s="276">
        <v>1</v>
      </c>
      <c r="BZ133" s="277"/>
      <c r="CA133" s="277"/>
      <c r="CB133" s="277"/>
      <c r="CC133" s="155"/>
      <c r="CO133" s="149"/>
      <c r="CP133" s="149"/>
      <c r="CQ133" s="149"/>
      <c r="CR133" s="149"/>
      <c r="CS133" s="149"/>
      <c r="CT133" s="149"/>
      <c r="CU133" s="149"/>
      <c r="CV133" s="149"/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9"/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49"/>
      <c r="DZ133" s="149"/>
      <c r="EA133" s="149"/>
      <c r="EB133" s="149"/>
      <c r="EC133" s="149"/>
      <c r="ED133" s="149"/>
      <c r="EE133" s="149"/>
      <c r="EF133" s="149"/>
    </row>
    <row r="134" spans="1:136" hidden="1" x14ac:dyDescent="0.2">
      <c r="A134" s="312"/>
      <c r="B134" s="274"/>
      <c r="C134" s="275"/>
      <c r="D134" s="265">
        <f>D133/19</f>
        <v>0.15789473684210525</v>
      </c>
      <c r="E134" s="266"/>
      <c r="F134" s="266"/>
      <c r="G134" s="267"/>
      <c r="H134" s="265">
        <f>H133/19</f>
        <v>0.26315789473684209</v>
      </c>
      <c r="I134" s="266"/>
      <c r="J134" s="266"/>
      <c r="K134" s="267"/>
      <c r="L134" s="265">
        <f>L133/19</f>
        <v>0.21052631578947367</v>
      </c>
      <c r="M134" s="266"/>
      <c r="N134" s="266"/>
      <c r="O134" s="267"/>
      <c r="P134" s="265">
        <f>P133/19</f>
        <v>0</v>
      </c>
      <c r="Q134" s="266"/>
      <c r="R134" s="266"/>
      <c r="S134" s="267"/>
      <c r="T134" s="265">
        <f>T133/19</f>
        <v>5.2631578947368418E-2</v>
      </c>
      <c r="U134" s="266"/>
      <c r="V134" s="266"/>
      <c r="W134" s="267"/>
      <c r="X134" s="265">
        <f>X133/19</f>
        <v>0</v>
      </c>
      <c r="Y134" s="266"/>
      <c r="Z134" s="266"/>
      <c r="AA134" s="267"/>
      <c r="AB134" s="265">
        <f>AB133/19</f>
        <v>0.10526315789473684</v>
      </c>
      <c r="AC134" s="266"/>
      <c r="AD134" s="266"/>
      <c r="AE134" s="267"/>
      <c r="AF134" s="265">
        <f>AF133/19</f>
        <v>5.2631578947368418E-2</v>
      </c>
      <c r="AG134" s="266"/>
      <c r="AH134" s="266"/>
      <c r="AI134" s="267"/>
      <c r="AJ134" s="265">
        <f>AJ133/19</f>
        <v>0.15789473684210525</v>
      </c>
      <c r="AK134" s="266"/>
      <c r="AL134" s="266"/>
      <c r="AM134" s="267"/>
      <c r="AN134" s="265">
        <f>AN133/19</f>
        <v>0.31578947368421051</v>
      </c>
      <c r="AO134" s="266"/>
      <c r="AP134" s="266"/>
      <c r="AQ134" s="266"/>
      <c r="AR134" s="324"/>
      <c r="AS134" s="266">
        <f>AS133/19</f>
        <v>0.15789473684210525</v>
      </c>
      <c r="AT134" s="266"/>
      <c r="AU134" s="266"/>
      <c r="AV134" s="267"/>
      <c r="AW134" s="265">
        <f>AW133/19</f>
        <v>0.15789473684210525</v>
      </c>
      <c r="AX134" s="266"/>
      <c r="AY134" s="266"/>
      <c r="AZ134" s="267"/>
      <c r="BA134" s="265">
        <f>BA133/19</f>
        <v>5.2631578947368418E-2</v>
      </c>
      <c r="BB134" s="266"/>
      <c r="BC134" s="266"/>
      <c r="BD134" s="267"/>
      <c r="BE134" s="265">
        <f>BE133/19</f>
        <v>0.15789473684210525</v>
      </c>
      <c r="BF134" s="266"/>
      <c r="BG134" s="266"/>
      <c r="BH134" s="267"/>
      <c r="BI134" s="265">
        <f>BI133/19</f>
        <v>0.10526315789473684</v>
      </c>
      <c r="BJ134" s="266"/>
      <c r="BK134" s="266"/>
      <c r="BL134" s="267"/>
      <c r="BM134" s="265">
        <f>BM133/19</f>
        <v>5.2631578947368418E-2</v>
      </c>
      <c r="BN134" s="266"/>
      <c r="BO134" s="266"/>
      <c r="BP134" s="267"/>
      <c r="BQ134" s="265">
        <f>BQ133/19</f>
        <v>0.31578947368421051</v>
      </c>
      <c r="BR134" s="266"/>
      <c r="BS134" s="266"/>
      <c r="BT134" s="267"/>
      <c r="BU134" s="265">
        <f>BU133/19</f>
        <v>0.15789473684210525</v>
      </c>
      <c r="BV134" s="266"/>
      <c r="BW134" s="266"/>
      <c r="BX134" s="267"/>
      <c r="BY134" s="265">
        <f>BY133/19</f>
        <v>5.2631578947368418E-2</v>
      </c>
      <c r="BZ134" s="266"/>
      <c r="CA134" s="266"/>
      <c r="CB134" s="266"/>
      <c r="CC134" s="155"/>
      <c r="CO134" s="149"/>
      <c r="CP134" s="149"/>
      <c r="CQ134" s="14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149"/>
      <c r="EE134" s="149"/>
      <c r="EF134" s="149"/>
    </row>
    <row r="135" spans="1:136" hidden="1" x14ac:dyDescent="0.2">
      <c r="A135" s="312"/>
      <c r="B135" s="268" t="s">
        <v>864</v>
      </c>
      <c r="C135" s="269"/>
      <c r="D135" s="262">
        <v>2</v>
      </c>
      <c r="E135" s="263"/>
      <c r="F135" s="263"/>
      <c r="G135" s="264"/>
      <c r="H135" s="262">
        <v>5</v>
      </c>
      <c r="I135" s="263"/>
      <c r="J135" s="263"/>
      <c r="K135" s="264"/>
      <c r="L135" s="262">
        <v>3</v>
      </c>
      <c r="M135" s="263"/>
      <c r="N135" s="263"/>
      <c r="O135" s="264"/>
      <c r="P135" s="262">
        <v>3</v>
      </c>
      <c r="Q135" s="263"/>
      <c r="R135" s="263"/>
      <c r="S135" s="264"/>
      <c r="T135" s="262">
        <v>1</v>
      </c>
      <c r="U135" s="263"/>
      <c r="V135" s="263"/>
      <c r="W135" s="264"/>
      <c r="X135" s="262">
        <v>0</v>
      </c>
      <c r="Y135" s="263"/>
      <c r="Z135" s="263"/>
      <c r="AA135" s="264"/>
      <c r="AB135" s="262">
        <v>6</v>
      </c>
      <c r="AC135" s="263"/>
      <c r="AD135" s="263"/>
      <c r="AE135" s="264"/>
      <c r="AF135" s="262">
        <v>7</v>
      </c>
      <c r="AG135" s="263"/>
      <c r="AH135" s="263"/>
      <c r="AI135" s="264"/>
      <c r="AJ135" s="262">
        <v>1</v>
      </c>
      <c r="AK135" s="263"/>
      <c r="AL135" s="263"/>
      <c r="AM135" s="264"/>
      <c r="AN135" s="262">
        <v>0</v>
      </c>
      <c r="AO135" s="263"/>
      <c r="AP135" s="263"/>
      <c r="AQ135" s="263"/>
      <c r="AR135" s="324"/>
      <c r="AS135" s="263">
        <v>1</v>
      </c>
      <c r="AT135" s="263"/>
      <c r="AU135" s="263"/>
      <c r="AV135" s="264"/>
      <c r="AW135" s="262">
        <v>1</v>
      </c>
      <c r="AX135" s="263"/>
      <c r="AY135" s="263"/>
      <c r="AZ135" s="264"/>
      <c r="BA135" s="262">
        <v>2</v>
      </c>
      <c r="BB135" s="263"/>
      <c r="BC135" s="263"/>
      <c r="BD135" s="264"/>
      <c r="BE135" s="262">
        <v>1</v>
      </c>
      <c r="BF135" s="263"/>
      <c r="BG135" s="263"/>
      <c r="BH135" s="264"/>
      <c r="BI135" s="262">
        <v>2</v>
      </c>
      <c r="BJ135" s="263"/>
      <c r="BK135" s="263"/>
      <c r="BL135" s="264"/>
      <c r="BM135" s="262">
        <v>6</v>
      </c>
      <c r="BN135" s="263"/>
      <c r="BO135" s="263"/>
      <c r="BP135" s="264"/>
      <c r="BQ135" s="262">
        <v>0</v>
      </c>
      <c r="BR135" s="263"/>
      <c r="BS135" s="263"/>
      <c r="BT135" s="264"/>
      <c r="BU135" s="262">
        <v>0</v>
      </c>
      <c r="BV135" s="263"/>
      <c r="BW135" s="263"/>
      <c r="BX135" s="264"/>
      <c r="BY135" s="262">
        <v>2</v>
      </c>
      <c r="BZ135" s="263"/>
      <c r="CA135" s="263"/>
      <c r="CB135" s="263"/>
      <c r="CC135" s="155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49"/>
      <c r="DZ135" s="149"/>
      <c r="EA135" s="149"/>
      <c r="EB135" s="149"/>
      <c r="EC135" s="149"/>
      <c r="ED135" s="149"/>
      <c r="EE135" s="149"/>
      <c r="EF135" s="149"/>
    </row>
    <row r="136" spans="1:136" hidden="1" x14ac:dyDescent="0.2">
      <c r="A136" s="312"/>
      <c r="B136" s="270"/>
      <c r="C136" s="271"/>
      <c r="D136" s="259">
        <f>D135/19</f>
        <v>0.10526315789473684</v>
      </c>
      <c r="E136" s="260"/>
      <c r="F136" s="260"/>
      <c r="G136" s="261"/>
      <c r="H136" s="259">
        <f>H135/19</f>
        <v>0.26315789473684209</v>
      </c>
      <c r="I136" s="260"/>
      <c r="J136" s="260"/>
      <c r="K136" s="261"/>
      <c r="L136" s="259">
        <f>L135/19</f>
        <v>0.15789473684210525</v>
      </c>
      <c r="M136" s="260"/>
      <c r="N136" s="260"/>
      <c r="O136" s="261"/>
      <c r="P136" s="259">
        <f>P135/19</f>
        <v>0.15789473684210525</v>
      </c>
      <c r="Q136" s="260"/>
      <c r="R136" s="260"/>
      <c r="S136" s="261"/>
      <c r="T136" s="259">
        <f>T135/19</f>
        <v>5.2631578947368418E-2</v>
      </c>
      <c r="U136" s="260"/>
      <c r="V136" s="260"/>
      <c r="W136" s="261"/>
      <c r="X136" s="259">
        <f>X135/19</f>
        <v>0</v>
      </c>
      <c r="Y136" s="260"/>
      <c r="Z136" s="260"/>
      <c r="AA136" s="261"/>
      <c r="AB136" s="259">
        <f>AB135/19</f>
        <v>0.31578947368421051</v>
      </c>
      <c r="AC136" s="260"/>
      <c r="AD136" s="260"/>
      <c r="AE136" s="261"/>
      <c r="AF136" s="259">
        <f>AF135/19</f>
        <v>0.36842105263157893</v>
      </c>
      <c r="AG136" s="260"/>
      <c r="AH136" s="260"/>
      <c r="AI136" s="261"/>
      <c r="AJ136" s="259">
        <f>AJ135/19</f>
        <v>5.2631578947368418E-2</v>
      </c>
      <c r="AK136" s="260"/>
      <c r="AL136" s="260"/>
      <c r="AM136" s="261"/>
      <c r="AN136" s="259">
        <f>AN135/19</f>
        <v>0</v>
      </c>
      <c r="AO136" s="260"/>
      <c r="AP136" s="260"/>
      <c r="AQ136" s="260"/>
      <c r="AR136" s="324"/>
      <c r="AS136" s="260">
        <f>AS135/19</f>
        <v>5.2631578947368418E-2</v>
      </c>
      <c r="AT136" s="260"/>
      <c r="AU136" s="260"/>
      <c r="AV136" s="261"/>
      <c r="AW136" s="259">
        <f>AW135/19</f>
        <v>5.2631578947368418E-2</v>
      </c>
      <c r="AX136" s="260"/>
      <c r="AY136" s="260"/>
      <c r="AZ136" s="261"/>
      <c r="BA136" s="259">
        <f>BA135/19</f>
        <v>0.10526315789473684</v>
      </c>
      <c r="BB136" s="260"/>
      <c r="BC136" s="260"/>
      <c r="BD136" s="261"/>
      <c r="BE136" s="259">
        <f>BE135/19</f>
        <v>5.2631578947368418E-2</v>
      </c>
      <c r="BF136" s="260"/>
      <c r="BG136" s="260"/>
      <c r="BH136" s="261"/>
      <c r="BI136" s="259">
        <f>BI135/19</f>
        <v>0.10526315789473684</v>
      </c>
      <c r="BJ136" s="260"/>
      <c r="BK136" s="260"/>
      <c r="BL136" s="261"/>
      <c r="BM136" s="259">
        <f>BM135/19</f>
        <v>0.31578947368421051</v>
      </c>
      <c r="BN136" s="260"/>
      <c r="BO136" s="260"/>
      <c r="BP136" s="261"/>
      <c r="BQ136" s="259">
        <f>BQ135/19</f>
        <v>0</v>
      </c>
      <c r="BR136" s="260"/>
      <c r="BS136" s="260"/>
      <c r="BT136" s="261"/>
      <c r="BU136" s="259">
        <f>BU135/19</f>
        <v>0</v>
      </c>
      <c r="BV136" s="260"/>
      <c r="BW136" s="260"/>
      <c r="BX136" s="261"/>
      <c r="BY136" s="259">
        <f>BY135/19</f>
        <v>0.10526315789473684</v>
      </c>
      <c r="BZ136" s="260"/>
      <c r="CA136" s="260"/>
      <c r="CB136" s="260"/>
      <c r="CC136" s="155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9"/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49"/>
      <c r="DZ136" s="149"/>
      <c r="EA136" s="149"/>
      <c r="EB136" s="149"/>
      <c r="EC136" s="149"/>
      <c r="ED136" s="149"/>
      <c r="EE136" s="149"/>
      <c r="EF136" s="149"/>
    </row>
    <row r="137" spans="1:136" hidden="1" x14ac:dyDescent="0.2">
      <c r="B137" s="203"/>
      <c r="C137" s="203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9"/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49"/>
      <c r="DZ137" s="149"/>
      <c r="EA137" s="149"/>
      <c r="EB137" s="149"/>
      <c r="EC137" s="149"/>
      <c r="ED137" s="149"/>
      <c r="EE137" s="149"/>
      <c r="EF137" s="149"/>
    </row>
    <row r="138" spans="1:136" ht="15" hidden="1" x14ac:dyDescent="0.25">
      <c r="A138" s="311" t="s">
        <v>752</v>
      </c>
      <c r="B138" s="311"/>
      <c r="C138" s="311"/>
      <c r="D138" s="311"/>
      <c r="E138" s="311"/>
      <c r="F138" s="311"/>
      <c r="G138" s="311"/>
      <c r="H138" s="311"/>
      <c r="I138" s="311"/>
      <c r="J138" s="311"/>
      <c r="K138" s="311"/>
      <c r="L138" s="311"/>
      <c r="M138" s="311"/>
      <c r="N138" s="311"/>
      <c r="O138" s="311"/>
      <c r="P138" s="311"/>
      <c r="Q138" s="311"/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  <c r="AP138" s="311"/>
      <c r="AQ138" s="311"/>
      <c r="AR138" s="311"/>
      <c r="AS138" s="311"/>
      <c r="AT138" s="311"/>
      <c r="AU138" s="311"/>
      <c r="AV138" s="311"/>
      <c r="AW138" s="311"/>
      <c r="AX138" s="311"/>
      <c r="AY138" s="311"/>
      <c r="AZ138" s="311"/>
      <c r="BA138" s="311"/>
      <c r="BB138" s="311"/>
      <c r="BC138" s="311"/>
      <c r="BD138" s="311"/>
      <c r="BE138" s="311"/>
      <c r="BF138" s="311"/>
      <c r="BG138" s="311"/>
      <c r="BH138" s="311"/>
      <c r="BI138" s="311"/>
      <c r="BJ138" s="311"/>
      <c r="BK138" s="311"/>
      <c r="BL138" s="311"/>
      <c r="BM138" s="311"/>
      <c r="BN138" s="311"/>
      <c r="BO138" s="311"/>
      <c r="BP138" s="311"/>
      <c r="BQ138" s="311"/>
      <c r="BR138" s="311"/>
      <c r="BS138" s="311"/>
      <c r="BT138" s="311"/>
      <c r="BU138" s="311"/>
      <c r="BV138" s="311"/>
      <c r="BW138" s="311"/>
      <c r="BX138" s="311"/>
      <c r="BY138" s="311"/>
      <c r="BZ138" s="311"/>
      <c r="CA138" s="311"/>
      <c r="CB138" s="311"/>
      <c r="CC138" s="311"/>
      <c r="CD138" s="311"/>
      <c r="CE138" s="311"/>
      <c r="CF138" s="311"/>
      <c r="CG138" s="311"/>
      <c r="CH138" s="311"/>
      <c r="CI138" s="311"/>
      <c r="CJ138" s="311"/>
      <c r="CK138" s="311"/>
      <c r="CL138" s="311"/>
      <c r="CM138" s="311"/>
      <c r="CN138" s="311"/>
      <c r="CO138" s="311"/>
    </row>
    <row r="139" spans="1:136" ht="15" hidden="1" x14ac:dyDescent="0.25">
      <c r="A139" s="311" t="s">
        <v>756</v>
      </c>
      <c r="B139" s="311"/>
      <c r="C139" s="311"/>
      <c r="D139" s="311"/>
      <c r="E139" s="311"/>
      <c r="F139" s="311"/>
      <c r="G139" s="311"/>
      <c r="H139" s="311"/>
      <c r="I139" s="311"/>
      <c r="J139" s="311"/>
      <c r="K139" s="311"/>
      <c r="L139" s="311"/>
      <c r="M139" s="311"/>
      <c r="N139" s="311"/>
      <c r="O139" s="311"/>
      <c r="P139" s="311"/>
      <c r="Q139" s="311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/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1"/>
      <c r="BJ139" s="311"/>
      <c r="BK139" s="311"/>
      <c r="BL139" s="311"/>
      <c r="BM139" s="311"/>
      <c r="BN139" s="311"/>
      <c r="BO139" s="311"/>
      <c r="BP139" s="311"/>
      <c r="BQ139" s="311"/>
      <c r="BR139" s="311"/>
      <c r="BS139" s="311"/>
      <c r="BT139" s="311"/>
      <c r="BU139" s="311"/>
      <c r="BV139" s="311"/>
      <c r="BW139" s="311"/>
      <c r="BX139" s="311"/>
      <c r="BY139" s="311"/>
      <c r="BZ139" s="311"/>
      <c r="CA139" s="311"/>
      <c r="CB139" s="311"/>
      <c r="CC139" s="311"/>
      <c r="CD139" s="311"/>
      <c r="CE139" s="311"/>
      <c r="CF139" s="311"/>
      <c r="CG139" s="311"/>
      <c r="CH139" s="311"/>
      <c r="CI139" s="311"/>
      <c r="CJ139" s="311"/>
      <c r="CK139" s="311"/>
      <c r="CL139" s="311"/>
      <c r="CM139" s="311"/>
      <c r="CN139" s="311"/>
      <c r="CO139" s="311"/>
    </row>
    <row r="140" spans="1:136" ht="15" hidden="1" x14ac:dyDescent="0.25">
      <c r="A140" s="205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5"/>
      <c r="BN140" s="205"/>
      <c r="BO140" s="205"/>
      <c r="BP140" s="205"/>
      <c r="BQ140" s="205"/>
      <c r="BR140" s="205"/>
      <c r="BS140" s="205"/>
      <c r="BT140" s="205"/>
      <c r="BU140" s="205"/>
      <c r="BV140" s="205"/>
      <c r="BW140" s="205"/>
      <c r="BX140" s="205"/>
      <c r="BY140" s="205"/>
      <c r="BZ140" s="205"/>
      <c r="CA140" s="205"/>
      <c r="CB140" s="205"/>
      <c r="CC140" s="205"/>
      <c r="CD140" s="205"/>
      <c r="CE140" s="205"/>
      <c r="CF140" s="205"/>
      <c r="CG140" s="205"/>
      <c r="CH140" s="205"/>
      <c r="CI140" s="205"/>
      <c r="CJ140" s="205"/>
      <c r="CK140" s="205"/>
      <c r="CL140" s="205"/>
      <c r="CM140" s="205"/>
      <c r="CN140" s="205"/>
      <c r="CO140" s="205"/>
    </row>
    <row r="141" spans="1:136" ht="15" hidden="1" x14ac:dyDescent="0.25">
      <c r="A141" s="312" t="s">
        <v>867</v>
      </c>
      <c r="B141" s="313" t="s">
        <v>89</v>
      </c>
      <c r="C141" s="314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14"/>
      <c r="AK141" s="314"/>
      <c r="AL141" s="314"/>
      <c r="AM141" s="314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AX141" s="314"/>
      <c r="AY141" s="314"/>
      <c r="AZ141" s="314"/>
      <c r="BA141" s="314"/>
      <c r="BB141" s="314"/>
      <c r="BC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P141" s="314"/>
      <c r="BQ141" s="314"/>
      <c r="BR141" s="314"/>
      <c r="BS141" s="314"/>
      <c r="BT141" s="314"/>
      <c r="BU141" s="314"/>
      <c r="BV141" s="314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  <c r="CI141" s="314"/>
      <c r="CJ141" s="314"/>
      <c r="CK141" s="146"/>
      <c r="CL141" s="147"/>
      <c r="CM141" s="147"/>
      <c r="CN141" s="147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9"/>
      <c r="DD141" s="149"/>
      <c r="DE141" s="149"/>
      <c r="DF141" s="149"/>
      <c r="DG141" s="149"/>
      <c r="DH141" s="149"/>
      <c r="DI141" s="149"/>
      <c r="DJ141" s="149"/>
      <c r="DK141" s="149"/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49"/>
      <c r="DZ141" s="149"/>
      <c r="EA141" s="149"/>
      <c r="EB141" s="149"/>
      <c r="EC141" s="149"/>
      <c r="ED141" s="149"/>
      <c r="EE141" s="149"/>
      <c r="EF141" s="149"/>
    </row>
    <row r="142" spans="1:136" ht="15" hidden="1" x14ac:dyDescent="0.25">
      <c r="A142" s="312"/>
      <c r="B142" s="313" t="s">
        <v>866</v>
      </c>
      <c r="C142" s="314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14"/>
      <c r="X142" s="314"/>
      <c r="Y142" s="314"/>
      <c r="Z142" s="314"/>
      <c r="AA142" s="314"/>
      <c r="AB142" s="314"/>
      <c r="AC142" s="314"/>
      <c r="AD142" s="314"/>
      <c r="AE142" s="314"/>
      <c r="AF142" s="314"/>
      <c r="AG142" s="314"/>
      <c r="AH142" s="314"/>
      <c r="AI142" s="314"/>
      <c r="AJ142" s="314"/>
      <c r="AK142" s="314"/>
      <c r="AL142" s="314"/>
      <c r="AM142" s="314"/>
      <c r="AN142" s="314"/>
      <c r="AO142" s="314"/>
      <c r="AP142" s="314"/>
      <c r="AQ142" s="314"/>
      <c r="AR142" s="314"/>
      <c r="AS142" s="314"/>
      <c r="AT142" s="314"/>
      <c r="AU142" s="314"/>
      <c r="AV142" s="314"/>
      <c r="AW142" s="314"/>
      <c r="AX142" s="314"/>
      <c r="AY142" s="314"/>
      <c r="AZ142" s="314"/>
      <c r="BA142" s="314"/>
      <c r="BB142" s="314"/>
      <c r="BC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P142" s="314"/>
      <c r="BQ142" s="314"/>
      <c r="BR142" s="314"/>
      <c r="BS142" s="314"/>
      <c r="BT142" s="314"/>
      <c r="BU142" s="314"/>
      <c r="BV142" s="314"/>
      <c r="BW142" s="314"/>
      <c r="BX142" s="314"/>
      <c r="BY142" s="314"/>
      <c r="BZ142" s="314"/>
      <c r="CA142" s="314"/>
      <c r="CB142" s="314"/>
      <c r="CC142" s="314"/>
      <c r="CD142" s="314"/>
      <c r="CE142" s="314"/>
      <c r="CF142" s="314"/>
      <c r="CG142" s="314"/>
      <c r="CH142" s="314"/>
      <c r="CI142" s="314"/>
      <c r="CJ142" s="314"/>
      <c r="CK142" s="146"/>
      <c r="CL142" s="147"/>
      <c r="CM142" s="147"/>
      <c r="CN142" s="147"/>
      <c r="CO142" s="148"/>
      <c r="CP142" s="148"/>
      <c r="CQ142" s="148"/>
      <c r="CR142" s="148"/>
      <c r="CS142" s="148"/>
      <c r="CT142" s="148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49"/>
      <c r="DQ142" s="149"/>
      <c r="DR142" s="149"/>
      <c r="DS142" s="149"/>
      <c r="DT142" s="149"/>
      <c r="DU142" s="149"/>
      <c r="DV142" s="149"/>
      <c r="DW142" s="149"/>
      <c r="DX142" s="149"/>
      <c r="DY142" s="149"/>
      <c r="DZ142" s="149"/>
      <c r="EA142" s="149"/>
      <c r="EB142" s="149"/>
      <c r="EC142" s="149"/>
      <c r="ED142" s="149"/>
      <c r="EE142" s="149"/>
      <c r="EF142" s="149"/>
    </row>
    <row r="143" spans="1:136" ht="15" hidden="1" x14ac:dyDescent="0.25">
      <c r="A143" s="312"/>
      <c r="B143" s="153" t="s">
        <v>759</v>
      </c>
      <c r="C143" s="154">
        <f>+C144+C145</f>
        <v>21</v>
      </c>
      <c r="D143" s="304" t="s">
        <v>703</v>
      </c>
      <c r="E143" s="304"/>
      <c r="F143" s="304"/>
      <c r="G143" s="304"/>
      <c r="H143" s="304" t="s">
        <v>704</v>
      </c>
      <c r="I143" s="304"/>
      <c r="J143" s="304"/>
      <c r="K143" s="304"/>
      <c r="L143" s="304" t="s">
        <v>705</v>
      </c>
      <c r="M143" s="304"/>
      <c r="N143" s="304"/>
      <c r="O143" s="304"/>
      <c r="P143" s="304" t="s">
        <v>706</v>
      </c>
      <c r="Q143" s="304"/>
      <c r="R143" s="304"/>
      <c r="S143" s="304"/>
      <c r="T143" s="304" t="s">
        <v>707</v>
      </c>
      <c r="U143" s="304"/>
      <c r="V143" s="304"/>
      <c r="W143" s="304"/>
      <c r="X143" s="304" t="s">
        <v>708</v>
      </c>
      <c r="Y143" s="304"/>
      <c r="Z143" s="304"/>
      <c r="AA143" s="304"/>
      <c r="AB143" s="304" t="s">
        <v>709</v>
      </c>
      <c r="AC143" s="304"/>
      <c r="AD143" s="304"/>
      <c r="AE143" s="304"/>
      <c r="AF143" s="304" t="s">
        <v>710</v>
      </c>
      <c r="AG143" s="304"/>
      <c r="AH143" s="304"/>
      <c r="AI143" s="304"/>
      <c r="AJ143" s="304" t="s">
        <v>711</v>
      </c>
      <c r="AK143" s="304"/>
      <c r="AL143" s="304"/>
      <c r="AM143" s="304"/>
      <c r="AN143" s="286" t="s">
        <v>712</v>
      </c>
      <c r="AO143" s="287"/>
      <c r="AP143" s="287"/>
      <c r="AQ143" s="315"/>
      <c r="AR143" s="316"/>
      <c r="AS143" s="304" t="s">
        <v>713</v>
      </c>
      <c r="AT143" s="304"/>
      <c r="AU143" s="304"/>
      <c r="AV143" s="304"/>
      <c r="AW143" s="304" t="s">
        <v>714</v>
      </c>
      <c r="AX143" s="304"/>
      <c r="AY143" s="304"/>
      <c r="AZ143" s="304"/>
      <c r="BA143" s="304" t="s">
        <v>715</v>
      </c>
      <c r="BB143" s="304"/>
      <c r="BC143" s="304"/>
      <c r="BD143" s="304"/>
      <c r="BE143" s="304" t="s">
        <v>716</v>
      </c>
      <c r="BF143" s="304"/>
      <c r="BG143" s="304"/>
      <c r="BH143" s="304"/>
      <c r="BI143" s="304" t="s">
        <v>717</v>
      </c>
      <c r="BJ143" s="304"/>
      <c r="BK143" s="304"/>
      <c r="BL143" s="304"/>
      <c r="BM143" s="304" t="s">
        <v>718</v>
      </c>
      <c r="BN143" s="304"/>
      <c r="BO143" s="304"/>
      <c r="BP143" s="304"/>
      <c r="BQ143" s="304" t="s">
        <v>719</v>
      </c>
      <c r="BR143" s="304"/>
      <c r="BS143" s="304"/>
      <c r="BT143" s="304"/>
      <c r="BU143" s="304" t="s">
        <v>720</v>
      </c>
      <c r="BV143" s="304"/>
      <c r="BW143" s="304"/>
      <c r="BX143" s="304"/>
      <c r="BY143" s="304" t="s">
        <v>721</v>
      </c>
      <c r="BZ143" s="304"/>
      <c r="CA143" s="304"/>
      <c r="CB143" s="304"/>
      <c r="CC143" s="304" t="s">
        <v>722</v>
      </c>
      <c r="CD143" s="304"/>
      <c r="CE143" s="304"/>
      <c r="CF143" s="304"/>
      <c r="CG143" s="304" t="s">
        <v>723</v>
      </c>
      <c r="CH143" s="304"/>
      <c r="CI143" s="304"/>
      <c r="CJ143" s="257"/>
      <c r="CK143" s="155"/>
      <c r="CO143" s="149"/>
      <c r="CP143" s="149"/>
      <c r="CQ143" s="149"/>
      <c r="CR143" s="149"/>
      <c r="CS143" s="149"/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49"/>
      <c r="DZ143" s="149"/>
      <c r="EA143" s="149"/>
      <c r="EB143" s="149"/>
      <c r="EC143" s="149"/>
      <c r="ED143" s="149"/>
      <c r="EE143" s="149"/>
      <c r="EF143" s="149"/>
    </row>
    <row r="144" spans="1:136" ht="15" hidden="1" x14ac:dyDescent="0.25">
      <c r="A144" s="312"/>
      <c r="B144" s="153" t="s">
        <v>757</v>
      </c>
      <c r="C144" s="154">
        <v>10</v>
      </c>
      <c r="D144" s="304"/>
      <c r="E144" s="304"/>
      <c r="F144" s="304"/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4"/>
      <c r="AC144" s="304"/>
      <c r="AD144" s="304"/>
      <c r="AE144" s="304"/>
      <c r="AF144" s="304"/>
      <c r="AG144" s="304"/>
      <c r="AH144" s="304"/>
      <c r="AI144" s="304"/>
      <c r="AJ144" s="304"/>
      <c r="AK144" s="304"/>
      <c r="AL144" s="304"/>
      <c r="AM144" s="304"/>
      <c r="AN144" s="288"/>
      <c r="AO144" s="289"/>
      <c r="AP144" s="289"/>
      <c r="AQ144" s="300"/>
      <c r="AR144" s="317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D144" s="304"/>
      <c r="BE144" s="304"/>
      <c r="BF144" s="304"/>
      <c r="BG144" s="304"/>
      <c r="BH144" s="304"/>
      <c r="BI144" s="304"/>
      <c r="BJ144" s="304"/>
      <c r="BK144" s="304"/>
      <c r="BL144" s="304"/>
      <c r="BM144" s="304"/>
      <c r="BN144" s="304"/>
      <c r="BO144" s="304"/>
      <c r="BP144" s="304"/>
      <c r="BQ144" s="304"/>
      <c r="BR144" s="304"/>
      <c r="BS144" s="304"/>
      <c r="BT144" s="304"/>
      <c r="BU144" s="304"/>
      <c r="BV144" s="304"/>
      <c r="BW144" s="304"/>
      <c r="BX144" s="304"/>
      <c r="BY144" s="304"/>
      <c r="BZ144" s="304"/>
      <c r="CA144" s="304"/>
      <c r="CB144" s="304"/>
      <c r="CC144" s="304"/>
      <c r="CD144" s="304"/>
      <c r="CE144" s="304"/>
      <c r="CF144" s="304"/>
      <c r="CG144" s="304"/>
      <c r="CH144" s="304"/>
      <c r="CI144" s="304"/>
      <c r="CJ144" s="257"/>
      <c r="CK144" s="155"/>
      <c r="CO144" s="149"/>
      <c r="CP144" s="149"/>
      <c r="CQ144" s="149"/>
      <c r="CR144" s="149"/>
      <c r="CS144" s="149"/>
      <c r="CT144" s="149"/>
      <c r="CU144" s="149"/>
      <c r="CV144" s="149"/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9"/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149"/>
      <c r="EF144" s="149"/>
    </row>
    <row r="145" spans="1:136" ht="15" hidden="1" x14ac:dyDescent="0.25">
      <c r="A145" s="312"/>
      <c r="B145" s="153" t="s">
        <v>758</v>
      </c>
      <c r="C145" s="154">
        <v>11</v>
      </c>
      <c r="D145" s="304"/>
      <c r="E145" s="304"/>
      <c r="F145" s="304"/>
      <c r="G145" s="304"/>
      <c r="H145" s="304"/>
      <c r="I145" s="304"/>
      <c r="J145" s="304"/>
      <c r="K145" s="304"/>
      <c r="L145" s="304"/>
      <c r="M145" s="304"/>
      <c r="N145" s="304"/>
      <c r="O145" s="304"/>
      <c r="P145" s="304"/>
      <c r="Q145" s="304"/>
      <c r="R145" s="304"/>
      <c r="S145" s="304"/>
      <c r="T145" s="304"/>
      <c r="U145" s="304"/>
      <c r="V145" s="304"/>
      <c r="W145" s="304"/>
      <c r="X145" s="304"/>
      <c r="Y145" s="304"/>
      <c r="Z145" s="304"/>
      <c r="AA145" s="304"/>
      <c r="AB145" s="304"/>
      <c r="AC145" s="304"/>
      <c r="AD145" s="304"/>
      <c r="AE145" s="304"/>
      <c r="AF145" s="304"/>
      <c r="AG145" s="304"/>
      <c r="AH145" s="304"/>
      <c r="AI145" s="304"/>
      <c r="AJ145" s="304"/>
      <c r="AK145" s="304"/>
      <c r="AL145" s="304"/>
      <c r="AM145" s="304"/>
      <c r="AN145" s="288"/>
      <c r="AO145" s="289"/>
      <c r="AP145" s="289"/>
      <c r="AQ145" s="300"/>
      <c r="AR145" s="317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D145" s="304"/>
      <c r="BE145" s="304"/>
      <c r="BF145" s="304"/>
      <c r="BG145" s="304"/>
      <c r="BH145" s="304"/>
      <c r="BI145" s="304"/>
      <c r="BJ145" s="304"/>
      <c r="BK145" s="304"/>
      <c r="BL145" s="304"/>
      <c r="BM145" s="304"/>
      <c r="BN145" s="304"/>
      <c r="BO145" s="304"/>
      <c r="BP145" s="304"/>
      <c r="BQ145" s="304"/>
      <c r="BR145" s="304"/>
      <c r="BS145" s="304"/>
      <c r="BT145" s="304"/>
      <c r="BU145" s="304"/>
      <c r="BV145" s="304"/>
      <c r="BW145" s="304"/>
      <c r="BX145" s="304"/>
      <c r="BY145" s="304"/>
      <c r="BZ145" s="304"/>
      <c r="CA145" s="304"/>
      <c r="CB145" s="304"/>
      <c r="CC145" s="304"/>
      <c r="CD145" s="304"/>
      <c r="CE145" s="304"/>
      <c r="CF145" s="304"/>
      <c r="CG145" s="304"/>
      <c r="CH145" s="304"/>
      <c r="CI145" s="304"/>
      <c r="CJ145" s="257"/>
      <c r="CK145" s="155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</row>
    <row r="146" spans="1:136" ht="15" hidden="1" x14ac:dyDescent="0.25">
      <c r="A146" s="312"/>
      <c r="B146" s="153"/>
      <c r="C146" s="157"/>
      <c r="D146" s="304"/>
      <c r="E146" s="304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04"/>
      <c r="AK146" s="304"/>
      <c r="AL146" s="304"/>
      <c r="AM146" s="304"/>
      <c r="AN146" s="288"/>
      <c r="AO146" s="289"/>
      <c r="AP146" s="289"/>
      <c r="AQ146" s="300"/>
      <c r="AR146" s="317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D146" s="304"/>
      <c r="BE146" s="304"/>
      <c r="BF146" s="304"/>
      <c r="BG146" s="304"/>
      <c r="BH146" s="304"/>
      <c r="BI146" s="304"/>
      <c r="BJ146" s="304"/>
      <c r="BK146" s="304"/>
      <c r="BL146" s="304"/>
      <c r="BM146" s="304"/>
      <c r="BN146" s="304"/>
      <c r="BO146" s="304"/>
      <c r="BP146" s="304"/>
      <c r="BQ146" s="304"/>
      <c r="BR146" s="304"/>
      <c r="BS146" s="304"/>
      <c r="BT146" s="304"/>
      <c r="BU146" s="304"/>
      <c r="BV146" s="304"/>
      <c r="BW146" s="304"/>
      <c r="BX146" s="304"/>
      <c r="BY146" s="304"/>
      <c r="BZ146" s="304"/>
      <c r="CA146" s="304"/>
      <c r="CB146" s="304"/>
      <c r="CC146" s="304"/>
      <c r="CD146" s="304"/>
      <c r="CE146" s="304"/>
      <c r="CF146" s="304"/>
      <c r="CG146" s="304"/>
      <c r="CH146" s="304"/>
      <c r="CI146" s="304"/>
      <c r="CJ146" s="257"/>
      <c r="CK146" s="155"/>
      <c r="CO146" s="149"/>
      <c r="CP146" s="149"/>
      <c r="CQ146" s="149"/>
      <c r="CR146" s="149"/>
      <c r="CS146" s="149"/>
      <c r="CT146" s="149">
        <v>0.38095238095238093</v>
      </c>
      <c r="CU146" s="149">
        <v>4.7619047619047616E-2</v>
      </c>
      <c r="CV146" s="149">
        <v>0.14285714285714285</v>
      </c>
      <c r="CW146" s="149">
        <v>0</v>
      </c>
      <c r="CX146" s="149">
        <v>0.23809523809523808</v>
      </c>
      <c r="CY146" s="149">
        <v>0.14285714285714285</v>
      </c>
      <c r="CZ146" s="149">
        <v>0</v>
      </c>
      <c r="DA146" s="149">
        <v>4.7619047619047616E-2</v>
      </c>
      <c r="DB146" s="149">
        <v>0.23809523809523808</v>
      </c>
      <c r="DC146" s="149">
        <v>0.2857142857142857</v>
      </c>
      <c r="DD146" s="149">
        <v>0.14285714285714285</v>
      </c>
      <c r="DE146" s="149">
        <v>0.19047619047619047</v>
      </c>
      <c r="DF146" s="149">
        <v>9.5238095238095233E-2</v>
      </c>
      <c r="DG146" s="149">
        <v>0.14285714285714285</v>
      </c>
      <c r="DH146" s="149">
        <v>9.5238095238095233E-2</v>
      </c>
      <c r="DI146" s="149">
        <v>0.23809523809523808</v>
      </c>
      <c r="DJ146" s="149">
        <v>4.7619047619047616E-2</v>
      </c>
      <c r="DK146" s="149">
        <v>0.19047619047619047</v>
      </c>
      <c r="DL146" s="149">
        <v>0.23809523809523808</v>
      </c>
      <c r="DM146" s="149">
        <v>0.19047619047619047</v>
      </c>
      <c r="DN146" s="149">
        <v>0.2857142857142857</v>
      </c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</row>
    <row r="147" spans="1:136" hidden="1" x14ac:dyDescent="0.2">
      <c r="A147" s="312"/>
      <c r="B147" s="158"/>
      <c r="C147" s="157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04"/>
      <c r="AK147" s="304"/>
      <c r="AL147" s="304"/>
      <c r="AM147" s="304"/>
      <c r="AN147" s="290"/>
      <c r="AO147" s="291"/>
      <c r="AP147" s="291"/>
      <c r="AQ147" s="301"/>
      <c r="AR147" s="318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D147" s="304"/>
      <c r="BE147" s="304"/>
      <c r="BF147" s="304"/>
      <c r="BG147" s="304"/>
      <c r="BH147" s="304"/>
      <c r="BI147" s="304"/>
      <c r="BJ147" s="304"/>
      <c r="BK147" s="304"/>
      <c r="BL147" s="304"/>
      <c r="BM147" s="304"/>
      <c r="BN147" s="304"/>
      <c r="BO147" s="304"/>
      <c r="BP147" s="304"/>
      <c r="BQ147" s="304"/>
      <c r="BR147" s="304"/>
      <c r="BS147" s="304"/>
      <c r="BT147" s="304"/>
      <c r="BU147" s="304"/>
      <c r="BV147" s="304"/>
      <c r="BW147" s="304"/>
      <c r="BX147" s="304"/>
      <c r="BY147" s="304"/>
      <c r="BZ147" s="304"/>
      <c r="CA147" s="304"/>
      <c r="CB147" s="304"/>
      <c r="CC147" s="304"/>
      <c r="CD147" s="304"/>
      <c r="CE147" s="304"/>
      <c r="CF147" s="304"/>
      <c r="CG147" s="304"/>
      <c r="CH147" s="304"/>
      <c r="CI147" s="304"/>
      <c r="CJ147" s="257"/>
      <c r="CK147" s="155"/>
      <c r="CO147" s="149"/>
      <c r="CP147" s="149"/>
      <c r="CQ147" s="149"/>
      <c r="CR147" s="149"/>
      <c r="CS147" s="149"/>
      <c r="CT147" s="149">
        <v>0</v>
      </c>
      <c r="CU147" s="149">
        <v>4.7619047619047616E-2</v>
      </c>
      <c r="CV147" s="149">
        <v>0.19047619047619047</v>
      </c>
      <c r="CW147" s="149">
        <v>0.66666666666666663</v>
      </c>
      <c r="CX147" s="149">
        <v>4.7619047619047616E-2</v>
      </c>
      <c r="CY147" s="149">
        <v>4.7619047619047616E-2</v>
      </c>
      <c r="CZ147" s="149">
        <v>0.2857142857142857</v>
      </c>
      <c r="DA147" s="149">
        <v>9.5238095238095233E-2</v>
      </c>
      <c r="DB147" s="149">
        <v>0</v>
      </c>
      <c r="DC147" s="149">
        <v>0.2857142857142857</v>
      </c>
      <c r="DD147" s="149">
        <v>4.7619047619047616E-2</v>
      </c>
      <c r="DE147" s="149">
        <v>4.7619047619047616E-2</v>
      </c>
      <c r="DF147" s="149">
        <v>0.14285714285714285</v>
      </c>
      <c r="DG147" s="149">
        <v>4.7619047619047616E-2</v>
      </c>
      <c r="DH147" s="149">
        <v>0.33333333333333331</v>
      </c>
      <c r="DI147" s="149">
        <v>0</v>
      </c>
      <c r="DJ147" s="149">
        <v>0.19047619047619047</v>
      </c>
      <c r="DK147" s="149">
        <v>4.7619047619047616E-2</v>
      </c>
      <c r="DL147" s="149">
        <v>0.14285714285714285</v>
      </c>
      <c r="DM147" s="149">
        <v>4.7619047619047616E-2</v>
      </c>
      <c r="DN147" s="149">
        <v>0</v>
      </c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49"/>
      <c r="DZ147" s="149"/>
      <c r="EA147" s="149"/>
      <c r="EB147" s="149"/>
      <c r="EC147" s="149"/>
      <c r="ED147" s="149"/>
      <c r="EE147" s="149"/>
      <c r="EF147" s="149"/>
    </row>
    <row r="148" spans="1:136" ht="15" hidden="1" x14ac:dyDescent="0.25">
      <c r="A148" s="312"/>
      <c r="B148" s="159"/>
      <c r="C148" s="160"/>
      <c r="D148" s="161">
        <v>1</v>
      </c>
      <c r="E148" s="162">
        <v>2</v>
      </c>
      <c r="F148" s="161">
        <v>3</v>
      </c>
      <c r="G148" s="162">
        <v>4</v>
      </c>
      <c r="H148" s="161">
        <v>1</v>
      </c>
      <c r="I148" s="162">
        <v>2</v>
      </c>
      <c r="J148" s="161">
        <v>3</v>
      </c>
      <c r="K148" s="162">
        <v>4</v>
      </c>
      <c r="L148" s="161">
        <v>1</v>
      </c>
      <c r="M148" s="162">
        <v>2</v>
      </c>
      <c r="N148" s="161">
        <v>3</v>
      </c>
      <c r="O148" s="162">
        <v>4</v>
      </c>
      <c r="P148" s="161">
        <v>1</v>
      </c>
      <c r="Q148" s="162">
        <v>2</v>
      </c>
      <c r="R148" s="161">
        <v>3</v>
      </c>
      <c r="S148" s="162">
        <v>4</v>
      </c>
      <c r="T148" s="161">
        <v>1</v>
      </c>
      <c r="U148" s="162">
        <v>2</v>
      </c>
      <c r="V148" s="161">
        <v>3</v>
      </c>
      <c r="W148" s="162">
        <v>4</v>
      </c>
      <c r="X148" s="161">
        <v>1</v>
      </c>
      <c r="Y148" s="162">
        <v>2</v>
      </c>
      <c r="Z148" s="161">
        <v>3</v>
      </c>
      <c r="AA148" s="162">
        <v>4</v>
      </c>
      <c r="AB148" s="161">
        <v>1</v>
      </c>
      <c r="AC148" s="162">
        <v>2</v>
      </c>
      <c r="AD148" s="161">
        <v>3</v>
      </c>
      <c r="AE148" s="162">
        <v>4</v>
      </c>
      <c r="AF148" s="161">
        <v>1</v>
      </c>
      <c r="AG148" s="162">
        <v>2</v>
      </c>
      <c r="AH148" s="161">
        <v>3</v>
      </c>
      <c r="AI148" s="162">
        <v>4</v>
      </c>
      <c r="AJ148" s="161">
        <v>1</v>
      </c>
      <c r="AK148" s="162">
        <v>2</v>
      </c>
      <c r="AL148" s="161">
        <v>3</v>
      </c>
      <c r="AM148" s="162">
        <v>4</v>
      </c>
      <c r="AN148" s="161">
        <v>1</v>
      </c>
      <c r="AO148" s="162">
        <v>2</v>
      </c>
      <c r="AP148" s="161">
        <v>3</v>
      </c>
      <c r="AQ148" s="165">
        <v>4</v>
      </c>
      <c r="AR148" s="319"/>
      <c r="AS148" s="161">
        <v>1</v>
      </c>
      <c r="AT148" s="162">
        <v>2</v>
      </c>
      <c r="AU148" s="161">
        <v>3</v>
      </c>
      <c r="AV148" s="162">
        <v>4</v>
      </c>
      <c r="AW148" s="161">
        <v>1</v>
      </c>
      <c r="AX148" s="162">
        <v>2</v>
      </c>
      <c r="AY148" s="161">
        <v>3</v>
      </c>
      <c r="AZ148" s="162">
        <v>4</v>
      </c>
      <c r="BA148" s="161">
        <v>1</v>
      </c>
      <c r="BB148" s="162">
        <v>2</v>
      </c>
      <c r="BC148" s="161">
        <v>3</v>
      </c>
      <c r="BD148" s="162">
        <v>4</v>
      </c>
      <c r="BE148" s="161">
        <v>1</v>
      </c>
      <c r="BF148" s="162">
        <v>2</v>
      </c>
      <c r="BG148" s="161">
        <v>3</v>
      </c>
      <c r="BH148" s="162">
        <v>4</v>
      </c>
      <c r="BI148" s="161">
        <v>1</v>
      </c>
      <c r="BJ148" s="162">
        <v>2</v>
      </c>
      <c r="BK148" s="161">
        <v>3</v>
      </c>
      <c r="BL148" s="162">
        <v>4</v>
      </c>
      <c r="BM148" s="161">
        <v>1</v>
      </c>
      <c r="BN148" s="162">
        <v>2</v>
      </c>
      <c r="BO148" s="161">
        <v>3</v>
      </c>
      <c r="BP148" s="162">
        <v>4</v>
      </c>
      <c r="BQ148" s="161">
        <v>1</v>
      </c>
      <c r="BR148" s="162">
        <v>2</v>
      </c>
      <c r="BS148" s="161">
        <v>3</v>
      </c>
      <c r="BT148" s="162">
        <v>4</v>
      </c>
      <c r="BU148" s="216">
        <v>1</v>
      </c>
      <c r="BV148" s="162">
        <v>2</v>
      </c>
      <c r="BW148" s="161">
        <v>3</v>
      </c>
      <c r="BX148" s="162">
        <v>4</v>
      </c>
      <c r="BY148" s="161">
        <v>1</v>
      </c>
      <c r="BZ148" s="162">
        <v>2</v>
      </c>
      <c r="CA148" s="161">
        <v>3</v>
      </c>
      <c r="CB148" s="162">
        <v>4</v>
      </c>
      <c r="CC148" s="161">
        <v>1</v>
      </c>
      <c r="CD148" s="162">
        <v>2</v>
      </c>
      <c r="CE148" s="161">
        <v>3</v>
      </c>
      <c r="CF148" s="162">
        <v>4</v>
      </c>
      <c r="CG148" s="161">
        <v>1</v>
      </c>
      <c r="CH148" s="162">
        <v>2</v>
      </c>
      <c r="CI148" s="161">
        <v>3</v>
      </c>
      <c r="CJ148" s="165">
        <v>4</v>
      </c>
      <c r="CK148" s="155"/>
      <c r="CN148" s="157"/>
      <c r="CO148" s="293"/>
      <c r="CP148" s="293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</row>
    <row r="149" spans="1:136" ht="15" hidden="1" customHeight="1" x14ac:dyDescent="0.25">
      <c r="A149" s="312"/>
      <c r="B149" s="168" t="s">
        <v>703</v>
      </c>
      <c r="C149" s="208"/>
      <c r="D149" s="171"/>
      <c r="E149" s="171"/>
      <c r="F149" s="171"/>
      <c r="G149" s="171"/>
      <c r="H149" s="175"/>
      <c r="I149" s="174"/>
      <c r="J149" s="175"/>
      <c r="K149" s="174"/>
      <c r="L149" s="175">
        <v>1</v>
      </c>
      <c r="M149" s="174"/>
      <c r="N149" s="175">
        <v>2</v>
      </c>
      <c r="O149" s="174"/>
      <c r="P149" s="175"/>
      <c r="Q149" s="174">
        <v>2</v>
      </c>
      <c r="R149" s="175"/>
      <c r="S149" s="174">
        <v>2</v>
      </c>
      <c r="T149" s="175">
        <v>3</v>
      </c>
      <c r="U149" s="174"/>
      <c r="V149" s="175">
        <v>1</v>
      </c>
      <c r="W149" s="174"/>
      <c r="X149" s="175"/>
      <c r="Y149" s="174"/>
      <c r="Z149" s="175"/>
      <c r="AA149" s="174"/>
      <c r="AB149" s="175"/>
      <c r="AC149" s="174"/>
      <c r="AD149" s="175"/>
      <c r="AE149" s="174"/>
      <c r="AF149" s="175"/>
      <c r="AG149" s="174"/>
      <c r="AH149" s="175"/>
      <c r="AI149" s="174"/>
      <c r="AJ149" s="175"/>
      <c r="AK149" s="174"/>
      <c r="AL149" s="175"/>
      <c r="AM149" s="174"/>
      <c r="AN149" s="175">
        <v>2</v>
      </c>
      <c r="AO149" s="174"/>
      <c r="AP149" s="175">
        <v>3</v>
      </c>
      <c r="AQ149" s="177"/>
      <c r="AR149" s="320"/>
      <c r="AS149" s="175"/>
      <c r="AT149" s="174"/>
      <c r="AU149" s="175"/>
      <c r="AV149" s="177"/>
      <c r="AW149" s="175"/>
      <c r="AX149" s="174"/>
      <c r="AY149" s="175"/>
      <c r="AZ149" s="177"/>
      <c r="BA149" s="175"/>
      <c r="BB149" s="174">
        <v>1</v>
      </c>
      <c r="BC149" s="175"/>
      <c r="BD149" s="177">
        <v>1</v>
      </c>
      <c r="BE149" s="175"/>
      <c r="BF149" s="174"/>
      <c r="BG149" s="175"/>
      <c r="BH149" s="177"/>
      <c r="BI149" s="175"/>
      <c r="BJ149" s="174"/>
      <c r="BK149" s="175"/>
      <c r="BL149" s="177"/>
      <c r="BM149" s="175"/>
      <c r="BN149" s="174"/>
      <c r="BO149" s="175"/>
      <c r="BP149" s="177"/>
      <c r="BQ149" s="175"/>
      <c r="BR149" s="174">
        <v>3</v>
      </c>
      <c r="BS149" s="175"/>
      <c r="BT149" s="174">
        <v>3</v>
      </c>
      <c r="BU149" s="217"/>
      <c r="BV149" s="174"/>
      <c r="BW149" s="175"/>
      <c r="BX149" s="174"/>
      <c r="BY149" s="175"/>
      <c r="BZ149" s="174"/>
      <c r="CA149" s="175"/>
      <c r="CB149" s="174"/>
      <c r="CC149" s="175"/>
      <c r="CD149" s="174"/>
      <c r="CE149" s="175"/>
      <c r="CF149" s="174"/>
      <c r="CG149" s="175"/>
      <c r="CH149" s="174"/>
      <c r="CI149" s="175"/>
      <c r="CJ149" s="177"/>
      <c r="CK149" s="155"/>
      <c r="CO149" s="149"/>
      <c r="CP149" s="156" t="s">
        <v>703</v>
      </c>
      <c r="CQ149" s="149">
        <v>0.38095238095238093</v>
      </c>
      <c r="CR149" s="149">
        <v>0</v>
      </c>
      <c r="CS149" s="149"/>
      <c r="CT149" s="149"/>
      <c r="CU149" s="149"/>
      <c r="CV149" s="149"/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</row>
    <row r="150" spans="1:136" ht="15" hidden="1" x14ac:dyDescent="0.25">
      <c r="A150" s="312"/>
      <c r="B150" s="168" t="s">
        <v>704</v>
      </c>
      <c r="C150" s="208"/>
      <c r="D150" s="175">
        <v>2</v>
      </c>
      <c r="E150" s="174"/>
      <c r="F150" s="175"/>
      <c r="G150" s="174"/>
      <c r="H150" s="171"/>
      <c r="I150" s="171"/>
      <c r="J150" s="171"/>
      <c r="K150" s="171"/>
      <c r="L150" s="175"/>
      <c r="M150" s="174"/>
      <c r="N150" s="175"/>
      <c r="O150" s="174"/>
      <c r="P150" s="175"/>
      <c r="Q150" s="174">
        <v>1</v>
      </c>
      <c r="R150" s="175"/>
      <c r="S150" s="174">
        <v>1</v>
      </c>
      <c r="T150" s="175">
        <v>3</v>
      </c>
      <c r="U150" s="174"/>
      <c r="V150" s="175"/>
      <c r="W150" s="174"/>
      <c r="X150" s="175"/>
      <c r="Y150" s="174"/>
      <c r="Z150" s="175"/>
      <c r="AA150" s="174"/>
      <c r="AB150" s="175"/>
      <c r="AC150" s="174">
        <v>2</v>
      </c>
      <c r="AD150" s="175"/>
      <c r="AE150" s="174">
        <v>3</v>
      </c>
      <c r="AF150" s="175"/>
      <c r="AG150" s="174"/>
      <c r="AH150" s="175"/>
      <c r="AI150" s="174"/>
      <c r="AJ150" s="175"/>
      <c r="AK150" s="174"/>
      <c r="AL150" s="175"/>
      <c r="AM150" s="174"/>
      <c r="AN150" s="175"/>
      <c r="AO150" s="174"/>
      <c r="AP150" s="175"/>
      <c r="AQ150" s="177"/>
      <c r="AR150" s="320"/>
      <c r="AS150" s="175"/>
      <c r="AT150" s="174"/>
      <c r="AU150" s="175"/>
      <c r="AV150" s="177"/>
      <c r="AW150" s="175"/>
      <c r="AX150" s="174"/>
      <c r="AY150" s="175"/>
      <c r="AZ150" s="177"/>
      <c r="BA150" s="175"/>
      <c r="BB150" s="174"/>
      <c r="BC150" s="175"/>
      <c r="BD150" s="177"/>
      <c r="BE150" s="175"/>
      <c r="BF150" s="174"/>
      <c r="BG150" s="175"/>
      <c r="BH150" s="177"/>
      <c r="BI150" s="175"/>
      <c r="BJ150" s="174">
        <v>3</v>
      </c>
      <c r="BK150" s="175"/>
      <c r="BL150" s="177">
        <v>2</v>
      </c>
      <c r="BM150" s="175"/>
      <c r="BN150" s="174"/>
      <c r="BO150" s="175"/>
      <c r="BP150" s="177"/>
      <c r="BQ150" s="175">
        <v>1</v>
      </c>
      <c r="BR150" s="174"/>
      <c r="BS150" s="175">
        <v>1</v>
      </c>
      <c r="BT150" s="174"/>
      <c r="BU150" s="217"/>
      <c r="BV150" s="174"/>
      <c r="BW150" s="175"/>
      <c r="BX150" s="174"/>
      <c r="BY150" s="175"/>
      <c r="BZ150" s="174"/>
      <c r="CA150" s="175"/>
      <c r="CB150" s="174"/>
      <c r="CC150" s="175"/>
      <c r="CD150" s="174"/>
      <c r="CE150" s="175"/>
      <c r="CF150" s="174"/>
      <c r="CG150" s="175"/>
      <c r="CH150" s="174"/>
      <c r="CI150" s="175"/>
      <c r="CJ150" s="177"/>
      <c r="CK150" s="155"/>
      <c r="CO150" s="149"/>
      <c r="CP150" s="156" t="s">
        <v>704</v>
      </c>
      <c r="CQ150" s="149">
        <v>4.7619047619047616E-2</v>
      </c>
      <c r="CR150" s="149">
        <v>4.7619047619047616E-2</v>
      </c>
      <c r="CS150" s="149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49"/>
      <c r="DZ150" s="149"/>
      <c r="EA150" s="149"/>
      <c r="EB150" s="149"/>
      <c r="EC150" s="149"/>
      <c r="ED150" s="149"/>
      <c r="EE150" s="149"/>
      <c r="EF150" s="149"/>
    </row>
    <row r="151" spans="1:136" ht="15" hidden="1" x14ac:dyDescent="0.25">
      <c r="A151" s="312"/>
      <c r="B151" s="168" t="s">
        <v>705</v>
      </c>
      <c r="C151" s="208"/>
      <c r="D151" s="175">
        <v>2</v>
      </c>
      <c r="E151" s="174"/>
      <c r="F151" s="175">
        <v>2</v>
      </c>
      <c r="G151" s="174"/>
      <c r="H151" s="175"/>
      <c r="I151" s="174"/>
      <c r="J151" s="175"/>
      <c r="K151" s="174"/>
      <c r="L151" s="171"/>
      <c r="M151" s="171"/>
      <c r="N151" s="171"/>
      <c r="O151" s="171"/>
      <c r="P151" s="175"/>
      <c r="Q151" s="174"/>
      <c r="R151" s="175"/>
      <c r="S151" s="174"/>
      <c r="T151" s="175"/>
      <c r="U151" s="174"/>
      <c r="V151" s="175"/>
      <c r="W151" s="174"/>
      <c r="X151" s="175">
        <v>3</v>
      </c>
      <c r="Y151" s="174"/>
      <c r="Z151" s="175">
        <v>3</v>
      </c>
      <c r="AA151" s="174"/>
      <c r="AB151" s="175"/>
      <c r="AC151" s="174"/>
      <c r="AD151" s="175"/>
      <c r="AE151" s="174"/>
      <c r="AF151" s="175"/>
      <c r="AG151" s="174"/>
      <c r="AH151" s="175"/>
      <c r="AI151" s="174"/>
      <c r="AJ151" s="175"/>
      <c r="AK151" s="174"/>
      <c r="AL151" s="175"/>
      <c r="AM151" s="174"/>
      <c r="AN151" s="175">
        <v>1</v>
      </c>
      <c r="AO151" s="174"/>
      <c r="AP151" s="175">
        <v>1</v>
      </c>
      <c r="AQ151" s="177"/>
      <c r="AR151" s="320"/>
      <c r="AS151" s="175"/>
      <c r="AT151" s="174"/>
      <c r="AU151" s="175"/>
      <c r="AV151" s="177"/>
      <c r="AW151" s="175"/>
      <c r="AX151" s="174"/>
      <c r="AY151" s="175"/>
      <c r="AZ151" s="177"/>
      <c r="BA151" s="175"/>
      <c r="BB151" s="174"/>
      <c r="BC151" s="175"/>
      <c r="BD151" s="177"/>
      <c r="BE151" s="175"/>
      <c r="BF151" s="174">
        <v>3</v>
      </c>
      <c r="BG151" s="175"/>
      <c r="BH151" s="177">
        <v>3</v>
      </c>
      <c r="BI151" s="175"/>
      <c r="BJ151" s="174">
        <v>1</v>
      </c>
      <c r="BK151" s="175"/>
      <c r="BL151" s="177">
        <v>1</v>
      </c>
      <c r="BM151" s="175"/>
      <c r="BN151" s="174"/>
      <c r="BO151" s="175"/>
      <c r="BP151" s="177"/>
      <c r="BQ151" s="175"/>
      <c r="BR151" s="174">
        <v>2</v>
      </c>
      <c r="BS151" s="175"/>
      <c r="BT151" s="174">
        <v>2</v>
      </c>
      <c r="BU151" s="217"/>
      <c r="BV151" s="174"/>
      <c r="BW151" s="175"/>
      <c r="BX151" s="174"/>
      <c r="BY151" s="175"/>
      <c r="BZ151" s="174"/>
      <c r="CA151" s="175"/>
      <c r="CB151" s="174"/>
      <c r="CC151" s="175"/>
      <c r="CD151" s="174"/>
      <c r="CE151" s="175"/>
      <c r="CF151" s="174"/>
      <c r="CG151" s="175"/>
      <c r="CH151" s="174"/>
      <c r="CI151" s="175"/>
      <c r="CJ151" s="177"/>
      <c r="CK151" s="155"/>
      <c r="CO151" s="149"/>
      <c r="CP151" s="156" t="s">
        <v>705</v>
      </c>
      <c r="CQ151" s="149">
        <v>0.14285714285714285</v>
      </c>
      <c r="CR151" s="149">
        <v>0.19047619047619047</v>
      </c>
      <c r="CS151" s="149"/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49"/>
      <c r="DZ151" s="149"/>
      <c r="EA151" s="149"/>
      <c r="EB151" s="149"/>
      <c r="EC151" s="149"/>
      <c r="ED151" s="149"/>
      <c r="EE151" s="149"/>
      <c r="EF151" s="149"/>
    </row>
    <row r="152" spans="1:136" ht="15" hidden="1" x14ac:dyDescent="0.25">
      <c r="A152" s="312"/>
      <c r="B152" s="168" t="s">
        <v>706</v>
      </c>
      <c r="C152" s="208"/>
      <c r="D152" s="175"/>
      <c r="E152" s="174"/>
      <c r="F152" s="175"/>
      <c r="G152" s="174"/>
      <c r="H152" s="175"/>
      <c r="I152" s="174"/>
      <c r="J152" s="175"/>
      <c r="K152" s="174"/>
      <c r="L152" s="175"/>
      <c r="M152" s="174"/>
      <c r="N152" s="175"/>
      <c r="O152" s="174">
        <v>2</v>
      </c>
      <c r="P152" s="171"/>
      <c r="Q152" s="171"/>
      <c r="R152" s="171"/>
      <c r="S152" s="171"/>
      <c r="T152" s="175">
        <v>1</v>
      </c>
      <c r="U152" s="174"/>
      <c r="V152" s="175">
        <v>1</v>
      </c>
      <c r="W152" s="174"/>
      <c r="X152" s="175"/>
      <c r="Y152" s="174"/>
      <c r="Z152" s="175"/>
      <c r="AA152" s="174"/>
      <c r="AB152" s="175"/>
      <c r="AC152" s="174"/>
      <c r="AD152" s="175"/>
      <c r="AE152" s="174">
        <v>1</v>
      </c>
      <c r="AF152" s="175"/>
      <c r="AG152" s="174"/>
      <c r="AH152" s="175"/>
      <c r="AI152" s="174"/>
      <c r="AJ152" s="175">
        <v>2</v>
      </c>
      <c r="AK152" s="174"/>
      <c r="AL152" s="175">
        <v>2</v>
      </c>
      <c r="AM152" s="174"/>
      <c r="AN152" s="175">
        <v>3</v>
      </c>
      <c r="AO152" s="174"/>
      <c r="AP152" s="175">
        <v>3</v>
      </c>
      <c r="AQ152" s="177"/>
      <c r="AR152" s="320"/>
      <c r="AS152" s="175"/>
      <c r="AT152" s="174"/>
      <c r="AU152" s="175"/>
      <c r="AV152" s="177"/>
      <c r="AW152" s="175"/>
      <c r="AX152" s="174"/>
      <c r="AY152" s="175"/>
      <c r="AZ152" s="177"/>
      <c r="BA152" s="175"/>
      <c r="BB152" s="174">
        <v>2</v>
      </c>
      <c r="BC152" s="175"/>
      <c r="BD152" s="177"/>
      <c r="BE152" s="175"/>
      <c r="BF152" s="174"/>
      <c r="BG152" s="175"/>
      <c r="BH152" s="177"/>
      <c r="BI152" s="175"/>
      <c r="BJ152" s="174">
        <v>1</v>
      </c>
      <c r="BK152" s="175"/>
      <c r="BL152" s="177">
        <v>3</v>
      </c>
      <c r="BM152" s="175"/>
      <c r="BN152" s="174"/>
      <c r="BO152" s="175"/>
      <c r="BP152" s="177"/>
      <c r="BQ152" s="175"/>
      <c r="BR152" s="174"/>
      <c r="BS152" s="175"/>
      <c r="BT152" s="174"/>
      <c r="BU152" s="217"/>
      <c r="BV152" s="174"/>
      <c r="BW152" s="175"/>
      <c r="BX152" s="174"/>
      <c r="BY152" s="175"/>
      <c r="BZ152" s="174">
        <v>3</v>
      </c>
      <c r="CA152" s="175"/>
      <c r="CB152" s="174"/>
      <c r="CC152" s="175"/>
      <c r="CD152" s="174"/>
      <c r="CE152" s="175"/>
      <c r="CF152" s="174"/>
      <c r="CG152" s="175"/>
      <c r="CH152" s="174"/>
      <c r="CI152" s="175"/>
      <c r="CJ152" s="177"/>
      <c r="CK152" s="155"/>
      <c r="CO152" s="149"/>
      <c r="CP152" s="156" t="s">
        <v>706</v>
      </c>
      <c r="CQ152" s="149">
        <v>0</v>
      </c>
      <c r="CR152" s="149">
        <v>0.66666666666666663</v>
      </c>
      <c r="CS152" s="149"/>
      <c r="CT152" s="149"/>
      <c r="CU152" s="149"/>
      <c r="CV152" s="149"/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9"/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49"/>
      <c r="DZ152" s="149"/>
      <c r="EA152" s="149"/>
      <c r="EB152" s="149"/>
      <c r="EC152" s="149"/>
      <c r="ED152" s="149"/>
      <c r="EE152" s="149"/>
      <c r="EF152" s="149"/>
    </row>
    <row r="153" spans="1:136" ht="15" hidden="1" x14ac:dyDescent="0.25">
      <c r="A153" s="312"/>
      <c r="B153" s="168" t="s">
        <v>707</v>
      </c>
      <c r="C153" s="208"/>
      <c r="D153" s="175"/>
      <c r="E153" s="174"/>
      <c r="F153" s="175">
        <v>2</v>
      </c>
      <c r="G153" s="174"/>
      <c r="H153" s="175"/>
      <c r="I153" s="174"/>
      <c r="J153" s="175"/>
      <c r="K153" s="174"/>
      <c r="L153" s="175"/>
      <c r="M153" s="174"/>
      <c r="N153" s="175"/>
      <c r="O153" s="174"/>
      <c r="P153" s="175"/>
      <c r="Q153" s="174">
        <v>1</v>
      </c>
      <c r="R153" s="175"/>
      <c r="S153" s="174"/>
      <c r="T153" s="171"/>
      <c r="U153" s="171"/>
      <c r="V153" s="171"/>
      <c r="W153" s="171"/>
      <c r="X153" s="175"/>
      <c r="Y153" s="174"/>
      <c r="Z153" s="175"/>
      <c r="AA153" s="174"/>
      <c r="AB153" s="175"/>
      <c r="AC153" s="174"/>
      <c r="AD153" s="175"/>
      <c r="AE153" s="174"/>
      <c r="AF153" s="175"/>
      <c r="AG153" s="174"/>
      <c r="AH153" s="175">
        <v>3</v>
      </c>
      <c r="AI153" s="174"/>
      <c r="AJ153" s="175">
        <v>1</v>
      </c>
      <c r="AK153" s="174"/>
      <c r="AL153" s="175">
        <v>1</v>
      </c>
      <c r="AM153" s="174"/>
      <c r="AN153" s="175">
        <v>2</v>
      </c>
      <c r="AO153" s="174"/>
      <c r="AP153" s="175"/>
      <c r="AQ153" s="177"/>
      <c r="AR153" s="320"/>
      <c r="AS153" s="175"/>
      <c r="AT153" s="174"/>
      <c r="AU153" s="175"/>
      <c r="AV153" s="177"/>
      <c r="AW153" s="175"/>
      <c r="AX153" s="174">
        <v>3</v>
      </c>
      <c r="AY153" s="175"/>
      <c r="AZ153" s="177"/>
      <c r="BA153" s="175"/>
      <c r="BB153" s="174"/>
      <c r="BC153" s="175"/>
      <c r="BD153" s="177"/>
      <c r="BE153" s="175"/>
      <c r="BF153" s="174"/>
      <c r="BG153" s="175"/>
      <c r="BH153" s="177"/>
      <c r="BI153" s="175"/>
      <c r="BJ153" s="174"/>
      <c r="BK153" s="175"/>
      <c r="BL153" s="177"/>
      <c r="BM153" s="175"/>
      <c r="BN153" s="174"/>
      <c r="BO153" s="175"/>
      <c r="BP153" s="177"/>
      <c r="BQ153" s="175"/>
      <c r="BR153" s="174"/>
      <c r="BS153" s="175"/>
      <c r="BT153" s="174"/>
      <c r="BU153" s="217"/>
      <c r="BV153" s="174">
        <v>2</v>
      </c>
      <c r="BW153" s="175"/>
      <c r="BX153" s="174">
        <v>3</v>
      </c>
      <c r="BY153" s="175">
        <v>3</v>
      </c>
      <c r="BZ153" s="174"/>
      <c r="CA153" s="175"/>
      <c r="CB153" s="174">
        <v>1</v>
      </c>
      <c r="CC153" s="175"/>
      <c r="CD153" s="174"/>
      <c r="CE153" s="175"/>
      <c r="CF153" s="174">
        <v>2</v>
      </c>
      <c r="CG153" s="175"/>
      <c r="CH153" s="174"/>
      <c r="CI153" s="175"/>
      <c r="CJ153" s="177"/>
      <c r="CK153" s="155"/>
      <c r="CO153" s="149"/>
      <c r="CP153" s="156" t="s">
        <v>707</v>
      </c>
      <c r="CQ153" s="149">
        <v>0.23809523809523808</v>
      </c>
      <c r="CR153" s="149">
        <v>4.7619047619047616E-2</v>
      </c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</row>
    <row r="154" spans="1:136" ht="15" hidden="1" x14ac:dyDescent="0.25">
      <c r="A154" s="312"/>
      <c r="B154" s="168" t="s">
        <v>708</v>
      </c>
      <c r="C154" s="208"/>
      <c r="D154" s="175">
        <v>3</v>
      </c>
      <c r="E154" s="174"/>
      <c r="F154" s="175">
        <v>3</v>
      </c>
      <c r="G154" s="174"/>
      <c r="H154" s="175"/>
      <c r="I154" s="174"/>
      <c r="J154" s="175"/>
      <c r="K154" s="174"/>
      <c r="L154" s="175">
        <v>1</v>
      </c>
      <c r="M154" s="174"/>
      <c r="N154" s="175">
        <v>1</v>
      </c>
      <c r="O154" s="174"/>
      <c r="P154" s="175"/>
      <c r="Q154" s="174"/>
      <c r="R154" s="175"/>
      <c r="S154" s="174"/>
      <c r="T154" s="175"/>
      <c r="U154" s="174"/>
      <c r="V154" s="175"/>
      <c r="W154" s="174"/>
      <c r="X154" s="171"/>
      <c r="Y154" s="171"/>
      <c r="Z154" s="171"/>
      <c r="AA154" s="171"/>
      <c r="AB154" s="175"/>
      <c r="AC154" s="174"/>
      <c r="AD154" s="175"/>
      <c r="AE154" s="174"/>
      <c r="AF154" s="175"/>
      <c r="AG154" s="174"/>
      <c r="AH154" s="175"/>
      <c r="AI154" s="174"/>
      <c r="AJ154" s="175"/>
      <c r="AK154" s="174"/>
      <c r="AL154" s="175"/>
      <c r="AM154" s="174"/>
      <c r="AN154" s="175">
        <v>2</v>
      </c>
      <c r="AO154" s="174"/>
      <c r="AP154" s="175">
        <v>2</v>
      </c>
      <c r="AQ154" s="177"/>
      <c r="AR154" s="320"/>
      <c r="AS154" s="175"/>
      <c r="AT154" s="174"/>
      <c r="AU154" s="175"/>
      <c r="AV154" s="177"/>
      <c r="AW154" s="175"/>
      <c r="AX154" s="174"/>
      <c r="AY154" s="175"/>
      <c r="AZ154" s="177"/>
      <c r="BA154" s="175"/>
      <c r="BB154" s="174"/>
      <c r="BC154" s="175"/>
      <c r="BD154" s="177"/>
      <c r="BE154" s="175"/>
      <c r="BF154" s="174"/>
      <c r="BG154" s="175"/>
      <c r="BH154" s="177"/>
      <c r="BI154" s="175"/>
      <c r="BJ154" s="174"/>
      <c r="BK154" s="175"/>
      <c r="BL154" s="177"/>
      <c r="BM154" s="175"/>
      <c r="BN154" s="174"/>
      <c r="BO154" s="175"/>
      <c r="BP154" s="177"/>
      <c r="BQ154" s="175"/>
      <c r="BR154" s="174"/>
      <c r="BS154" s="175"/>
      <c r="BT154" s="174"/>
      <c r="BU154" s="217"/>
      <c r="BV154" s="174"/>
      <c r="BW154" s="175"/>
      <c r="BX154" s="174"/>
      <c r="BY154" s="175"/>
      <c r="BZ154" s="174"/>
      <c r="CA154" s="175"/>
      <c r="CB154" s="174"/>
      <c r="CC154" s="175"/>
      <c r="CD154" s="174"/>
      <c r="CE154" s="175"/>
      <c r="CF154" s="174"/>
      <c r="CG154" s="175"/>
      <c r="CH154" s="174"/>
      <c r="CI154" s="175"/>
      <c r="CJ154" s="177"/>
      <c r="CK154" s="155"/>
      <c r="CO154" s="149"/>
      <c r="CP154" s="156" t="s">
        <v>708</v>
      </c>
      <c r="CQ154" s="149">
        <v>0.14285714285714285</v>
      </c>
      <c r="CR154" s="149">
        <v>4.7619047619047616E-2</v>
      </c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</row>
    <row r="155" spans="1:136" ht="15" hidden="1" x14ac:dyDescent="0.25">
      <c r="A155" s="312"/>
      <c r="B155" s="168" t="s">
        <v>709</v>
      </c>
      <c r="C155" s="208"/>
      <c r="D155" s="175"/>
      <c r="E155" s="174"/>
      <c r="F155" s="175"/>
      <c r="G155" s="174"/>
      <c r="H155" s="175"/>
      <c r="I155" s="174"/>
      <c r="J155" s="175"/>
      <c r="K155" s="174"/>
      <c r="L155" s="175"/>
      <c r="M155" s="174"/>
      <c r="N155" s="175"/>
      <c r="O155" s="174"/>
      <c r="P155" s="175"/>
      <c r="Q155" s="174"/>
      <c r="R155" s="175"/>
      <c r="S155" s="174"/>
      <c r="T155" s="175"/>
      <c r="U155" s="174"/>
      <c r="V155" s="175"/>
      <c r="W155" s="174"/>
      <c r="X155" s="175"/>
      <c r="Y155" s="174"/>
      <c r="Z155" s="175"/>
      <c r="AA155" s="174"/>
      <c r="AB155" s="171"/>
      <c r="AC155" s="171"/>
      <c r="AD155" s="171"/>
      <c r="AE155" s="171"/>
      <c r="AF155" s="175"/>
      <c r="AG155" s="174"/>
      <c r="AH155" s="175"/>
      <c r="AI155" s="174"/>
      <c r="AJ155" s="175"/>
      <c r="AK155" s="174"/>
      <c r="AL155" s="175"/>
      <c r="AM155" s="174"/>
      <c r="AN155" s="175"/>
      <c r="AO155" s="174"/>
      <c r="AP155" s="175"/>
      <c r="AQ155" s="177"/>
      <c r="AR155" s="320"/>
      <c r="AS155" s="175"/>
      <c r="AT155" s="174"/>
      <c r="AU155" s="175"/>
      <c r="AV155" s="177"/>
      <c r="AW155" s="175"/>
      <c r="AX155" s="174"/>
      <c r="AY155" s="175"/>
      <c r="AZ155" s="177"/>
      <c r="BA155" s="175"/>
      <c r="BB155" s="174"/>
      <c r="BC155" s="175"/>
      <c r="BD155" s="177"/>
      <c r="BE155" s="175"/>
      <c r="BF155" s="174"/>
      <c r="BG155" s="175"/>
      <c r="BH155" s="177"/>
      <c r="BI155" s="175"/>
      <c r="BJ155" s="174"/>
      <c r="BK155" s="175"/>
      <c r="BL155" s="177"/>
      <c r="BM155" s="175"/>
      <c r="BN155" s="174"/>
      <c r="BO155" s="175"/>
      <c r="BP155" s="177"/>
      <c r="BQ155" s="175"/>
      <c r="BR155" s="174"/>
      <c r="BS155" s="175"/>
      <c r="BT155" s="174"/>
      <c r="BU155" s="217"/>
      <c r="BV155" s="174"/>
      <c r="BW155" s="175"/>
      <c r="BX155" s="174"/>
      <c r="BY155" s="175"/>
      <c r="BZ155" s="174"/>
      <c r="CA155" s="175"/>
      <c r="CB155" s="174"/>
      <c r="CC155" s="175"/>
      <c r="CD155" s="174"/>
      <c r="CE155" s="175"/>
      <c r="CF155" s="174"/>
      <c r="CG155" s="175"/>
      <c r="CH155" s="174"/>
      <c r="CI155" s="175"/>
      <c r="CJ155" s="177"/>
      <c r="CK155" s="155"/>
      <c r="CO155" s="149"/>
      <c r="CP155" s="156" t="s">
        <v>709</v>
      </c>
      <c r="CQ155" s="149">
        <v>0</v>
      </c>
      <c r="CR155" s="149">
        <v>0.2857142857142857</v>
      </c>
      <c r="CS155" s="149"/>
      <c r="CT155" s="149"/>
      <c r="CU155" s="149"/>
      <c r="CV155" s="149"/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9"/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49"/>
      <c r="DZ155" s="149"/>
      <c r="EA155" s="149"/>
      <c r="EB155" s="149"/>
      <c r="EC155" s="149"/>
      <c r="ED155" s="149"/>
      <c r="EE155" s="149"/>
      <c r="EF155" s="149"/>
    </row>
    <row r="156" spans="1:136" ht="15" hidden="1" x14ac:dyDescent="0.25">
      <c r="A156" s="312"/>
      <c r="B156" s="168" t="s">
        <v>710</v>
      </c>
      <c r="C156" s="208"/>
      <c r="D156" s="175"/>
      <c r="E156" s="174"/>
      <c r="F156" s="175">
        <v>3</v>
      </c>
      <c r="G156" s="174"/>
      <c r="H156" s="175"/>
      <c r="I156" s="174"/>
      <c r="J156" s="175"/>
      <c r="K156" s="174"/>
      <c r="L156" s="175"/>
      <c r="M156" s="174"/>
      <c r="N156" s="175"/>
      <c r="O156" s="174"/>
      <c r="P156" s="175"/>
      <c r="Q156" s="174">
        <v>1</v>
      </c>
      <c r="R156" s="175"/>
      <c r="S156" s="174"/>
      <c r="T156" s="175">
        <v>1</v>
      </c>
      <c r="U156" s="174"/>
      <c r="V156" s="175">
        <v>1</v>
      </c>
      <c r="W156" s="174"/>
      <c r="X156" s="175">
        <v>2</v>
      </c>
      <c r="Y156" s="174"/>
      <c r="Z156" s="175">
        <v>2</v>
      </c>
      <c r="AA156" s="174"/>
      <c r="AB156" s="175"/>
      <c r="AC156" s="174"/>
      <c r="AD156" s="175"/>
      <c r="AE156" s="174"/>
      <c r="AF156" s="171"/>
      <c r="AG156" s="171"/>
      <c r="AH156" s="171"/>
      <c r="AI156" s="171"/>
      <c r="AJ156" s="175">
        <v>3</v>
      </c>
      <c r="AK156" s="174"/>
      <c r="AL156" s="175"/>
      <c r="AM156" s="174"/>
      <c r="AN156" s="175"/>
      <c r="AO156" s="174">
        <v>2</v>
      </c>
      <c r="AP156" s="175"/>
      <c r="AQ156" s="177"/>
      <c r="AR156" s="320"/>
      <c r="AS156" s="175"/>
      <c r="AT156" s="174">
        <v>3</v>
      </c>
      <c r="AU156" s="175"/>
      <c r="AV156" s="177"/>
      <c r="AW156" s="175"/>
      <c r="AX156" s="174"/>
      <c r="AY156" s="175"/>
      <c r="AZ156" s="177"/>
      <c r="BA156" s="175"/>
      <c r="BB156" s="174"/>
      <c r="BC156" s="175"/>
      <c r="BD156" s="177"/>
      <c r="BE156" s="175"/>
      <c r="BF156" s="174"/>
      <c r="BG156" s="175"/>
      <c r="BH156" s="177"/>
      <c r="BI156" s="175"/>
      <c r="BJ156" s="174"/>
      <c r="BK156" s="175"/>
      <c r="BL156" s="177"/>
      <c r="BM156" s="175"/>
      <c r="BN156" s="174"/>
      <c r="BO156" s="175"/>
      <c r="BP156" s="177"/>
      <c r="BQ156" s="175"/>
      <c r="BR156" s="174"/>
      <c r="BS156" s="175"/>
      <c r="BT156" s="174"/>
      <c r="BU156" s="217"/>
      <c r="BV156" s="174"/>
      <c r="BW156" s="175"/>
      <c r="BX156" s="174"/>
      <c r="BY156" s="175"/>
      <c r="BZ156" s="174"/>
      <c r="CA156" s="175"/>
      <c r="CB156" s="174"/>
      <c r="CC156" s="175"/>
      <c r="CD156" s="174"/>
      <c r="CE156" s="175"/>
      <c r="CF156" s="174"/>
      <c r="CG156" s="175"/>
      <c r="CH156" s="174"/>
      <c r="CI156" s="175"/>
      <c r="CJ156" s="177"/>
      <c r="CK156" s="155"/>
      <c r="CO156" s="149"/>
      <c r="CP156" s="156" t="s">
        <v>710</v>
      </c>
      <c r="CQ156" s="149">
        <v>4.7619047619047616E-2</v>
      </c>
      <c r="CR156" s="149">
        <v>9.5238095238095233E-2</v>
      </c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9"/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49"/>
      <c r="DZ156" s="149"/>
      <c r="EA156" s="149"/>
      <c r="EB156" s="149"/>
      <c r="EC156" s="149"/>
      <c r="ED156" s="149"/>
      <c r="EE156" s="149"/>
      <c r="EF156" s="149"/>
    </row>
    <row r="157" spans="1:136" ht="15" hidden="1" x14ac:dyDescent="0.25">
      <c r="A157" s="312"/>
      <c r="B157" s="168" t="s">
        <v>711</v>
      </c>
      <c r="C157" s="208"/>
      <c r="D157" s="175">
        <v>2</v>
      </c>
      <c r="E157" s="174"/>
      <c r="F157" s="175"/>
      <c r="G157" s="174"/>
      <c r="H157" s="175"/>
      <c r="I157" s="174"/>
      <c r="J157" s="175"/>
      <c r="K157" s="174"/>
      <c r="L157" s="175"/>
      <c r="M157" s="174"/>
      <c r="N157" s="175"/>
      <c r="O157" s="174"/>
      <c r="P157" s="175"/>
      <c r="Q157" s="174"/>
      <c r="R157" s="175"/>
      <c r="S157" s="174">
        <v>3</v>
      </c>
      <c r="T157" s="175">
        <v>1</v>
      </c>
      <c r="U157" s="174"/>
      <c r="V157" s="175"/>
      <c r="W157" s="174"/>
      <c r="X157" s="175"/>
      <c r="Y157" s="174"/>
      <c r="Z157" s="175"/>
      <c r="AA157" s="174"/>
      <c r="AB157" s="175"/>
      <c r="AC157" s="174"/>
      <c r="AD157" s="175"/>
      <c r="AE157" s="174"/>
      <c r="AF157" s="175"/>
      <c r="AG157" s="174"/>
      <c r="AH157" s="175"/>
      <c r="AI157" s="174"/>
      <c r="AJ157" s="171"/>
      <c r="AK157" s="171"/>
      <c r="AL157" s="171"/>
      <c r="AM157" s="171"/>
      <c r="AN157" s="175">
        <v>3</v>
      </c>
      <c r="AO157" s="174"/>
      <c r="AP157" s="175"/>
      <c r="AQ157" s="177"/>
      <c r="AR157" s="320"/>
      <c r="AS157" s="175"/>
      <c r="AT157" s="174"/>
      <c r="AU157" s="175"/>
      <c r="AV157" s="177"/>
      <c r="AW157" s="175"/>
      <c r="AX157" s="174"/>
      <c r="AY157" s="175"/>
      <c r="AZ157" s="177"/>
      <c r="BA157" s="175"/>
      <c r="BB157" s="174">
        <v>1</v>
      </c>
      <c r="BC157" s="175"/>
      <c r="BD157" s="177">
        <v>1</v>
      </c>
      <c r="BE157" s="175"/>
      <c r="BF157" s="174"/>
      <c r="BG157" s="175"/>
      <c r="BH157" s="177"/>
      <c r="BI157" s="175"/>
      <c r="BJ157" s="174">
        <v>3</v>
      </c>
      <c r="BK157" s="175"/>
      <c r="BL157" s="177">
        <v>2</v>
      </c>
      <c r="BM157" s="175"/>
      <c r="BN157" s="174"/>
      <c r="BO157" s="175"/>
      <c r="BP157" s="177"/>
      <c r="BQ157" s="175"/>
      <c r="BR157" s="174">
        <v>2</v>
      </c>
      <c r="BS157" s="175"/>
      <c r="BT157" s="174"/>
      <c r="BU157" s="217"/>
      <c r="BV157" s="174"/>
      <c r="BW157" s="175"/>
      <c r="BX157" s="174"/>
      <c r="BY157" s="175"/>
      <c r="BZ157" s="174"/>
      <c r="CA157" s="175"/>
      <c r="CB157" s="174"/>
      <c r="CC157" s="175"/>
      <c r="CD157" s="174"/>
      <c r="CE157" s="175"/>
      <c r="CF157" s="174"/>
      <c r="CG157" s="175"/>
      <c r="CH157" s="174"/>
      <c r="CI157" s="175"/>
      <c r="CJ157" s="177"/>
      <c r="CK157" s="155"/>
      <c r="CO157" s="149"/>
      <c r="CP157" s="156" t="s">
        <v>711</v>
      </c>
      <c r="CQ157" s="149">
        <v>0.23809523809523808</v>
      </c>
      <c r="CR157" s="149">
        <v>0</v>
      </c>
      <c r="CS157" s="149"/>
      <c r="CT157" s="149"/>
      <c r="CU157" s="149"/>
      <c r="CV157" s="149"/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9"/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49"/>
      <c r="DZ157" s="149"/>
      <c r="EA157" s="149"/>
      <c r="EB157" s="149"/>
      <c r="EC157" s="149"/>
      <c r="ED157" s="149"/>
      <c r="EE157" s="149"/>
      <c r="EF157" s="149"/>
    </row>
    <row r="158" spans="1:136" ht="15" hidden="1" x14ac:dyDescent="0.25">
      <c r="A158" s="312"/>
      <c r="B158" s="168" t="s">
        <v>712</v>
      </c>
      <c r="C158" s="208"/>
      <c r="D158" s="175">
        <v>3</v>
      </c>
      <c r="E158" s="174"/>
      <c r="F158" s="175">
        <v>2</v>
      </c>
      <c r="G158" s="174"/>
      <c r="H158" s="175"/>
      <c r="I158" s="174"/>
      <c r="J158" s="175"/>
      <c r="K158" s="174">
        <v>2</v>
      </c>
      <c r="L158" s="175">
        <v>1</v>
      </c>
      <c r="M158" s="174"/>
      <c r="N158" s="175">
        <v>1</v>
      </c>
      <c r="O158" s="174"/>
      <c r="P158" s="175"/>
      <c r="Q158" s="174"/>
      <c r="R158" s="175"/>
      <c r="S158" s="174"/>
      <c r="T158" s="175"/>
      <c r="U158" s="174"/>
      <c r="V158" s="175"/>
      <c r="W158" s="174"/>
      <c r="X158" s="175"/>
      <c r="Y158" s="174"/>
      <c r="Z158" s="175">
        <v>3</v>
      </c>
      <c r="AA158" s="174"/>
      <c r="AB158" s="175"/>
      <c r="AC158" s="174"/>
      <c r="AD158" s="175"/>
      <c r="AE158" s="174">
        <v>1</v>
      </c>
      <c r="AF158" s="175"/>
      <c r="AG158" s="174"/>
      <c r="AH158" s="175"/>
      <c r="AI158" s="174"/>
      <c r="AJ158" s="175">
        <v>2</v>
      </c>
      <c r="AK158" s="174"/>
      <c r="AL158" s="175"/>
      <c r="AM158" s="174"/>
      <c r="AN158" s="171"/>
      <c r="AO158" s="171"/>
      <c r="AP158" s="171"/>
      <c r="AQ158" s="182"/>
      <c r="AR158" s="320"/>
      <c r="AS158" s="175"/>
      <c r="AT158" s="174"/>
      <c r="AU158" s="175"/>
      <c r="AV158" s="177"/>
      <c r="AW158" s="175"/>
      <c r="AX158" s="174"/>
      <c r="AY158" s="175"/>
      <c r="AZ158" s="177"/>
      <c r="BA158" s="175"/>
      <c r="BB158" s="174"/>
      <c r="BC158" s="175"/>
      <c r="BD158" s="177"/>
      <c r="BE158" s="175"/>
      <c r="BF158" s="174"/>
      <c r="BG158" s="175"/>
      <c r="BH158" s="177"/>
      <c r="BI158" s="175"/>
      <c r="BJ158" s="174">
        <v>1</v>
      </c>
      <c r="BK158" s="175"/>
      <c r="BL158" s="177"/>
      <c r="BM158" s="175"/>
      <c r="BN158" s="174"/>
      <c r="BO158" s="175"/>
      <c r="BP158" s="177"/>
      <c r="BQ158" s="175"/>
      <c r="BR158" s="174">
        <v>2</v>
      </c>
      <c r="BS158" s="175"/>
      <c r="BT158" s="174"/>
      <c r="BU158" s="217"/>
      <c r="BV158" s="174"/>
      <c r="BW158" s="175"/>
      <c r="BX158" s="174"/>
      <c r="BY158" s="175"/>
      <c r="BZ158" s="174">
        <v>3</v>
      </c>
      <c r="CA158" s="175"/>
      <c r="CB158" s="174"/>
      <c r="CC158" s="175"/>
      <c r="CD158" s="174"/>
      <c r="CE158" s="175"/>
      <c r="CF158" s="174"/>
      <c r="CG158" s="175"/>
      <c r="CH158" s="174"/>
      <c r="CI158" s="175"/>
      <c r="CJ158" s="177"/>
      <c r="CK158" s="155"/>
      <c r="CO158" s="149"/>
      <c r="CP158" s="156" t="s">
        <v>712</v>
      </c>
      <c r="CQ158" s="149">
        <v>0.2857142857142857</v>
      </c>
      <c r="CR158" s="149">
        <v>0.2857142857142857</v>
      </c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</row>
    <row r="159" spans="1:136" ht="15" hidden="1" x14ac:dyDescent="0.25">
      <c r="A159" s="312"/>
      <c r="B159" s="168"/>
      <c r="C159" s="208"/>
      <c r="D159" s="282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321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280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281"/>
      <c r="CK159" s="155"/>
      <c r="CO159" s="149"/>
      <c r="CP159" s="156" t="s">
        <v>713</v>
      </c>
      <c r="CQ159" s="149">
        <v>0.14285714285714285</v>
      </c>
      <c r="CR159" s="149">
        <v>4.7619047619047616E-2</v>
      </c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</row>
    <row r="160" spans="1:136" ht="15" hidden="1" x14ac:dyDescent="0.25">
      <c r="A160" s="312"/>
      <c r="B160" s="168" t="s">
        <v>713</v>
      </c>
      <c r="C160" s="208"/>
      <c r="D160" s="175"/>
      <c r="E160" s="174"/>
      <c r="F160" s="175"/>
      <c r="G160" s="174"/>
      <c r="H160" s="175"/>
      <c r="I160" s="174"/>
      <c r="J160" s="175"/>
      <c r="K160" s="174"/>
      <c r="L160" s="175"/>
      <c r="M160" s="174">
        <v>2</v>
      </c>
      <c r="N160" s="175"/>
      <c r="O160" s="174">
        <v>2</v>
      </c>
      <c r="P160" s="175"/>
      <c r="Q160" s="174">
        <v>1</v>
      </c>
      <c r="R160" s="175"/>
      <c r="S160" s="174">
        <v>1</v>
      </c>
      <c r="T160" s="175"/>
      <c r="U160" s="174"/>
      <c r="V160" s="175"/>
      <c r="W160" s="174"/>
      <c r="X160" s="175"/>
      <c r="Y160" s="174">
        <v>3</v>
      </c>
      <c r="Z160" s="175"/>
      <c r="AA160" s="174">
        <v>3</v>
      </c>
      <c r="AB160" s="175"/>
      <c r="AC160" s="174"/>
      <c r="AD160" s="175"/>
      <c r="AE160" s="174"/>
      <c r="AF160" s="175"/>
      <c r="AG160" s="174"/>
      <c r="AH160" s="175"/>
      <c r="AI160" s="174"/>
      <c r="AJ160" s="175"/>
      <c r="AK160" s="174"/>
      <c r="AL160" s="175"/>
      <c r="AM160" s="174"/>
      <c r="AN160" s="175"/>
      <c r="AO160" s="174"/>
      <c r="AP160" s="175"/>
      <c r="AQ160" s="177"/>
      <c r="AR160" s="320"/>
      <c r="AS160" s="181"/>
      <c r="AT160" s="171"/>
      <c r="AU160" s="171"/>
      <c r="AV160" s="171"/>
      <c r="AW160" s="173"/>
      <c r="AX160" s="174"/>
      <c r="AY160" s="175"/>
      <c r="AZ160" s="174"/>
      <c r="BA160" s="173">
        <v>1</v>
      </c>
      <c r="BB160" s="174"/>
      <c r="BC160" s="175">
        <v>1</v>
      </c>
      <c r="BD160" s="174"/>
      <c r="BE160" s="173"/>
      <c r="BF160" s="174"/>
      <c r="BG160" s="175"/>
      <c r="BH160" s="174"/>
      <c r="BI160" s="173"/>
      <c r="BJ160" s="174"/>
      <c r="BK160" s="175"/>
      <c r="BL160" s="174"/>
      <c r="BM160" s="173">
        <v>2</v>
      </c>
      <c r="BN160" s="174"/>
      <c r="BO160" s="175">
        <v>2</v>
      </c>
      <c r="BP160" s="174"/>
      <c r="BQ160" s="173"/>
      <c r="BR160" s="174"/>
      <c r="BS160" s="175"/>
      <c r="BT160" s="174"/>
      <c r="BU160" s="218"/>
      <c r="BV160" s="174"/>
      <c r="BW160" s="175"/>
      <c r="BX160" s="174"/>
      <c r="BY160" s="175"/>
      <c r="BZ160" s="174"/>
      <c r="CA160" s="175"/>
      <c r="CB160" s="174"/>
      <c r="CC160" s="175"/>
      <c r="CD160" s="174"/>
      <c r="CE160" s="175"/>
      <c r="CF160" s="174"/>
      <c r="CG160" s="175">
        <v>3</v>
      </c>
      <c r="CH160" s="174"/>
      <c r="CI160" s="175">
        <v>3</v>
      </c>
      <c r="CJ160" s="177"/>
      <c r="CK160" s="155"/>
      <c r="CO160" s="149"/>
      <c r="CP160" s="156" t="s">
        <v>714</v>
      </c>
      <c r="CQ160" s="149">
        <v>0.19047619047619047</v>
      </c>
      <c r="CR160" s="149">
        <v>4.7619047619047616E-2</v>
      </c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</row>
    <row r="161" spans="1:136" ht="15" hidden="1" x14ac:dyDescent="0.25">
      <c r="A161" s="312"/>
      <c r="B161" s="168" t="s">
        <v>714</v>
      </c>
      <c r="C161" s="208"/>
      <c r="D161" s="175"/>
      <c r="E161" s="174"/>
      <c r="F161" s="175"/>
      <c r="G161" s="174"/>
      <c r="H161" s="175"/>
      <c r="I161" s="174"/>
      <c r="J161" s="175"/>
      <c r="K161" s="174"/>
      <c r="L161" s="175"/>
      <c r="M161" s="174"/>
      <c r="N161" s="175"/>
      <c r="O161" s="174"/>
      <c r="P161" s="175"/>
      <c r="Q161" s="174">
        <v>1</v>
      </c>
      <c r="R161" s="175"/>
      <c r="S161" s="174">
        <v>2</v>
      </c>
      <c r="T161" s="175"/>
      <c r="U161" s="174"/>
      <c r="V161" s="175"/>
      <c r="W161" s="174"/>
      <c r="X161" s="175"/>
      <c r="Y161" s="174"/>
      <c r="Z161" s="175"/>
      <c r="AA161" s="174"/>
      <c r="AB161" s="175"/>
      <c r="AC161" s="174"/>
      <c r="AD161" s="175"/>
      <c r="AE161" s="174"/>
      <c r="AF161" s="175"/>
      <c r="AG161" s="174"/>
      <c r="AH161" s="175"/>
      <c r="AI161" s="174"/>
      <c r="AJ161" s="175"/>
      <c r="AK161" s="174"/>
      <c r="AL161" s="175"/>
      <c r="AM161" s="174"/>
      <c r="AN161" s="175"/>
      <c r="AO161" s="174">
        <v>3</v>
      </c>
      <c r="AP161" s="175"/>
      <c r="AQ161" s="177">
        <v>3</v>
      </c>
      <c r="AR161" s="320"/>
      <c r="AS161" s="173"/>
      <c r="AT161" s="174"/>
      <c r="AU161" s="175">
        <v>3</v>
      </c>
      <c r="AV161" s="174"/>
      <c r="AW161" s="171"/>
      <c r="AX161" s="171"/>
      <c r="AY161" s="171"/>
      <c r="AZ161" s="171"/>
      <c r="BA161" s="175"/>
      <c r="BB161" s="174"/>
      <c r="BC161" s="175"/>
      <c r="BD161" s="174"/>
      <c r="BE161" s="175"/>
      <c r="BF161" s="174"/>
      <c r="BG161" s="175"/>
      <c r="BH161" s="174"/>
      <c r="BI161" s="175"/>
      <c r="BJ161" s="174">
        <v>2</v>
      </c>
      <c r="BK161" s="175"/>
      <c r="BL161" s="174">
        <v>1</v>
      </c>
      <c r="BM161" s="175">
        <v>1</v>
      </c>
      <c r="BN161" s="174"/>
      <c r="BO161" s="175">
        <v>1</v>
      </c>
      <c r="BP161" s="174"/>
      <c r="BQ161" s="175"/>
      <c r="BR161" s="174"/>
      <c r="BS161" s="175"/>
      <c r="BT161" s="174"/>
      <c r="BU161" s="217">
        <v>2</v>
      </c>
      <c r="BV161" s="174"/>
      <c r="BW161" s="175"/>
      <c r="BX161" s="174"/>
      <c r="BY161" s="175"/>
      <c r="BZ161" s="174"/>
      <c r="CA161" s="175"/>
      <c r="CB161" s="174"/>
      <c r="CC161" s="175"/>
      <c r="CD161" s="174"/>
      <c r="CE161" s="175"/>
      <c r="CF161" s="174"/>
      <c r="CG161" s="175">
        <v>3</v>
      </c>
      <c r="CH161" s="174"/>
      <c r="CI161" s="175">
        <v>2</v>
      </c>
      <c r="CJ161" s="177"/>
      <c r="CK161" s="155"/>
      <c r="CO161" s="149"/>
      <c r="CP161" s="156" t="s">
        <v>715</v>
      </c>
      <c r="CQ161" s="149">
        <v>9.5238095238095233E-2</v>
      </c>
      <c r="CR161" s="149">
        <v>0.14285714285714285</v>
      </c>
      <c r="CS161" s="149"/>
      <c r="CT161" s="149"/>
      <c r="CU161" s="149"/>
      <c r="CV161" s="149"/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9"/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49"/>
      <c r="DZ161" s="149"/>
      <c r="EA161" s="149"/>
      <c r="EB161" s="149"/>
      <c r="EC161" s="149"/>
      <c r="ED161" s="149"/>
      <c r="EE161" s="149"/>
      <c r="EF161" s="149"/>
    </row>
    <row r="162" spans="1:136" ht="15" hidden="1" x14ac:dyDescent="0.25">
      <c r="A162" s="312"/>
      <c r="B162" s="168" t="s">
        <v>715</v>
      </c>
      <c r="C162" s="208"/>
      <c r="D162" s="175"/>
      <c r="E162" s="174"/>
      <c r="F162" s="175"/>
      <c r="G162" s="174"/>
      <c r="H162" s="175"/>
      <c r="I162" s="174"/>
      <c r="J162" s="175"/>
      <c r="K162" s="174"/>
      <c r="L162" s="175"/>
      <c r="M162" s="174"/>
      <c r="N162" s="175"/>
      <c r="O162" s="174"/>
      <c r="P162" s="175"/>
      <c r="Q162" s="174">
        <v>1</v>
      </c>
      <c r="R162" s="175"/>
      <c r="S162" s="174">
        <v>1</v>
      </c>
      <c r="T162" s="175"/>
      <c r="U162" s="174"/>
      <c r="V162" s="175"/>
      <c r="W162" s="174"/>
      <c r="X162" s="175"/>
      <c r="Y162" s="174"/>
      <c r="Z162" s="175"/>
      <c r="AA162" s="174"/>
      <c r="AB162" s="175"/>
      <c r="AC162" s="174"/>
      <c r="AD162" s="175"/>
      <c r="AE162" s="174"/>
      <c r="AF162" s="175"/>
      <c r="AG162" s="174">
        <v>2</v>
      </c>
      <c r="AH162" s="175"/>
      <c r="AI162" s="174">
        <v>2</v>
      </c>
      <c r="AJ162" s="175"/>
      <c r="AK162" s="174"/>
      <c r="AL162" s="175"/>
      <c r="AM162" s="174"/>
      <c r="AN162" s="175"/>
      <c r="AO162" s="174">
        <v>3</v>
      </c>
      <c r="AP162" s="175"/>
      <c r="AQ162" s="177">
        <v>3</v>
      </c>
      <c r="AR162" s="320"/>
      <c r="AS162" s="173"/>
      <c r="AT162" s="174"/>
      <c r="AU162" s="175"/>
      <c r="AV162" s="174"/>
      <c r="AW162" s="175">
        <v>1</v>
      </c>
      <c r="AX162" s="174"/>
      <c r="AY162" s="175">
        <v>1</v>
      </c>
      <c r="AZ162" s="174"/>
      <c r="BA162" s="171"/>
      <c r="BB162" s="171"/>
      <c r="BC162" s="171"/>
      <c r="BD162" s="171"/>
      <c r="BE162" s="175">
        <v>2</v>
      </c>
      <c r="BF162" s="174"/>
      <c r="BG162" s="175">
        <v>2</v>
      </c>
      <c r="BH162" s="174"/>
      <c r="BI162" s="175"/>
      <c r="BJ162" s="174"/>
      <c r="BK162" s="175"/>
      <c r="BL162" s="174"/>
      <c r="BM162" s="175"/>
      <c r="BN162" s="174"/>
      <c r="BO162" s="175"/>
      <c r="BP162" s="174"/>
      <c r="BQ162" s="175"/>
      <c r="BR162" s="174"/>
      <c r="BS162" s="175"/>
      <c r="BT162" s="174"/>
      <c r="BU162" s="217">
        <v>3</v>
      </c>
      <c r="BV162" s="174"/>
      <c r="BW162" s="175">
        <v>3</v>
      </c>
      <c r="BX162" s="174"/>
      <c r="BY162" s="175"/>
      <c r="BZ162" s="174"/>
      <c r="CA162" s="175"/>
      <c r="CB162" s="174"/>
      <c r="CC162" s="175"/>
      <c r="CD162" s="174"/>
      <c r="CE162" s="175"/>
      <c r="CF162" s="174"/>
      <c r="CG162" s="175"/>
      <c r="CH162" s="174"/>
      <c r="CI162" s="175"/>
      <c r="CJ162" s="177"/>
      <c r="CK162" s="155"/>
      <c r="CO162" s="149"/>
      <c r="CP162" s="156" t="s">
        <v>716</v>
      </c>
      <c r="CQ162" s="149">
        <v>0.14285714285714285</v>
      </c>
      <c r="CR162" s="149">
        <v>4.7619047619047616E-2</v>
      </c>
      <c r="CS162" s="149"/>
      <c r="CT162" s="149"/>
      <c r="CU162" s="149"/>
      <c r="CV162" s="149"/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9"/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49"/>
      <c r="DZ162" s="149"/>
      <c r="EA162" s="149"/>
      <c r="EB162" s="149"/>
      <c r="EC162" s="149"/>
      <c r="ED162" s="149"/>
      <c r="EE162" s="149"/>
      <c r="EF162" s="149"/>
    </row>
    <row r="163" spans="1:136" ht="15" hidden="1" x14ac:dyDescent="0.25">
      <c r="A163" s="312"/>
      <c r="B163" s="168" t="s">
        <v>716</v>
      </c>
      <c r="C163" s="208"/>
      <c r="D163" s="175"/>
      <c r="E163" s="174"/>
      <c r="F163" s="175"/>
      <c r="G163" s="174"/>
      <c r="H163" s="175"/>
      <c r="I163" s="174"/>
      <c r="J163" s="175"/>
      <c r="K163" s="174"/>
      <c r="L163" s="175"/>
      <c r="M163" s="174"/>
      <c r="N163" s="175"/>
      <c r="O163" s="174"/>
      <c r="P163" s="175"/>
      <c r="Q163" s="174">
        <v>1</v>
      </c>
      <c r="R163" s="175"/>
      <c r="S163" s="174"/>
      <c r="T163" s="175"/>
      <c r="U163" s="174"/>
      <c r="V163" s="175"/>
      <c r="W163" s="174"/>
      <c r="X163" s="175"/>
      <c r="Y163" s="174"/>
      <c r="Z163" s="175"/>
      <c r="AA163" s="174"/>
      <c r="AB163" s="175"/>
      <c r="AC163" s="174"/>
      <c r="AD163" s="175"/>
      <c r="AE163" s="174"/>
      <c r="AF163" s="175"/>
      <c r="AG163" s="174">
        <v>3</v>
      </c>
      <c r="AH163" s="175"/>
      <c r="AI163" s="174"/>
      <c r="AJ163" s="175"/>
      <c r="AK163" s="174"/>
      <c r="AL163" s="175"/>
      <c r="AM163" s="174"/>
      <c r="AN163" s="175"/>
      <c r="AO163" s="174">
        <v>2</v>
      </c>
      <c r="AP163" s="175"/>
      <c r="AQ163" s="177"/>
      <c r="AR163" s="320"/>
      <c r="AS163" s="173"/>
      <c r="AT163" s="174"/>
      <c r="AU163" s="175">
        <v>1</v>
      </c>
      <c r="AV163" s="174"/>
      <c r="AW163" s="175">
        <v>2</v>
      </c>
      <c r="AX163" s="174"/>
      <c r="AY163" s="175"/>
      <c r="AZ163" s="174"/>
      <c r="BA163" s="175">
        <v>1</v>
      </c>
      <c r="BB163" s="174"/>
      <c r="BC163" s="175">
        <v>2</v>
      </c>
      <c r="BD163" s="174"/>
      <c r="BE163" s="171"/>
      <c r="BF163" s="171"/>
      <c r="BG163" s="171"/>
      <c r="BH163" s="171"/>
      <c r="BI163" s="175">
        <v>3</v>
      </c>
      <c r="BJ163" s="174"/>
      <c r="BK163" s="175"/>
      <c r="BL163" s="174">
        <v>1</v>
      </c>
      <c r="BM163" s="175"/>
      <c r="BN163" s="174"/>
      <c r="BO163" s="175"/>
      <c r="BP163" s="174"/>
      <c r="BQ163" s="175"/>
      <c r="BR163" s="174"/>
      <c r="BS163" s="175"/>
      <c r="BT163" s="174"/>
      <c r="BU163" s="217"/>
      <c r="BV163" s="174"/>
      <c r="BW163" s="175"/>
      <c r="BX163" s="174"/>
      <c r="BY163" s="175"/>
      <c r="BZ163" s="174"/>
      <c r="CA163" s="175"/>
      <c r="CB163" s="174"/>
      <c r="CC163" s="175"/>
      <c r="CD163" s="174"/>
      <c r="CE163" s="175"/>
      <c r="CF163" s="174"/>
      <c r="CG163" s="175"/>
      <c r="CH163" s="174"/>
      <c r="CI163" s="175"/>
      <c r="CJ163" s="177"/>
      <c r="CK163" s="155"/>
      <c r="CO163" s="149"/>
      <c r="CP163" s="156" t="s">
        <v>717</v>
      </c>
      <c r="CQ163" s="149">
        <v>9.5238095238095233E-2</v>
      </c>
      <c r="CR163" s="149">
        <v>0.33333333333333331</v>
      </c>
      <c r="CS163" s="149"/>
      <c r="CT163" s="149"/>
      <c r="CU163" s="149"/>
      <c r="CV163" s="149"/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9"/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49"/>
      <c r="DZ163" s="149"/>
      <c r="EA163" s="149"/>
      <c r="EB163" s="149"/>
      <c r="EC163" s="149"/>
      <c r="ED163" s="149"/>
      <c r="EE163" s="149"/>
      <c r="EF163" s="149"/>
    </row>
    <row r="164" spans="1:136" ht="15" hidden="1" x14ac:dyDescent="0.25">
      <c r="A164" s="312"/>
      <c r="B164" s="168" t="s">
        <v>717</v>
      </c>
      <c r="C164" s="208"/>
      <c r="D164" s="175"/>
      <c r="E164" s="174"/>
      <c r="F164" s="175"/>
      <c r="G164" s="174"/>
      <c r="H164" s="175"/>
      <c r="I164" s="174"/>
      <c r="J164" s="175"/>
      <c r="K164" s="174"/>
      <c r="L164" s="175"/>
      <c r="M164" s="174">
        <v>3</v>
      </c>
      <c r="N164" s="175"/>
      <c r="O164" s="174"/>
      <c r="P164" s="175"/>
      <c r="Q164" s="174">
        <v>1</v>
      </c>
      <c r="R164" s="175"/>
      <c r="S164" s="174"/>
      <c r="T164" s="175"/>
      <c r="U164" s="174"/>
      <c r="V164" s="175"/>
      <c r="W164" s="174"/>
      <c r="X164" s="175"/>
      <c r="Y164" s="174"/>
      <c r="Z164" s="175"/>
      <c r="AA164" s="174"/>
      <c r="AB164" s="175"/>
      <c r="AC164" s="174">
        <v>2</v>
      </c>
      <c r="AD164" s="175"/>
      <c r="AE164" s="174"/>
      <c r="AF164" s="175"/>
      <c r="AG164" s="174"/>
      <c r="AH164" s="175"/>
      <c r="AI164" s="174"/>
      <c r="AJ164" s="175"/>
      <c r="AK164" s="174"/>
      <c r="AL164" s="175"/>
      <c r="AM164" s="174"/>
      <c r="AN164" s="175"/>
      <c r="AO164" s="174"/>
      <c r="AP164" s="175"/>
      <c r="AQ164" s="177"/>
      <c r="AR164" s="320"/>
      <c r="AS164" s="173"/>
      <c r="AT164" s="174"/>
      <c r="AU164" s="175"/>
      <c r="AV164" s="174"/>
      <c r="AW164" s="175">
        <v>1</v>
      </c>
      <c r="AX164" s="174"/>
      <c r="AY164" s="175">
        <v>1</v>
      </c>
      <c r="AZ164" s="174"/>
      <c r="BA164" s="175"/>
      <c r="BB164" s="174"/>
      <c r="BC164" s="175"/>
      <c r="BD164" s="174"/>
      <c r="BE164" s="175"/>
      <c r="BF164" s="174"/>
      <c r="BG164" s="175"/>
      <c r="BH164" s="174"/>
      <c r="BI164" s="171"/>
      <c r="BJ164" s="171"/>
      <c r="BK164" s="171"/>
      <c r="BL164" s="171"/>
      <c r="BM164" s="175"/>
      <c r="BN164" s="174"/>
      <c r="BO164" s="175"/>
      <c r="BP164" s="174"/>
      <c r="BQ164" s="175"/>
      <c r="BR164" s="174"/>
      <c r="BS164" s="175"/>
      <c r="BT164" s="174"/>
      <c r="BU164" s="217">
        <v>2</v>
      </c>
      <c r="BV164" s="174"/>
      <c r="BW164" s="175"/>
      <c r="BX164" s="174"/>
      <c r="BY164" s="175"/>
      <c r="BZ164" s="174"/>
      <c r="CA164" s="175"/>
      <c r="CB164" s="174"/>
      <c r="CC164" s="175"/>
      <c r="CD164" s="174"/>
      <c r="CE164" s="175">
        <v>2</v>
      </c>
      <c r="CF164" s="174"/>
      <c r="CG164" s="175">
        <v>3</v>
      </c>
      <c r="CH164" s="174"/>
      <c r="CI164" s="175">
        <v>3</v>
      </c>
      <c r="CJ164" s="177"/>
      <c r="CK164" s="155"/>
      <c r="CO164" s="149"/>
      <c r="CP164" s="156" t="s">
        <v>718</v>
      </c>
      <c r="CQ164" s="149">
        <v>0.23809523809523808</v>
      </c>
      <c r="CR164" s="149">
        <v>0</v>
      </c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9"/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49"/>
      <c r="DZ164" s="149"/>
      <c r="EA164" s="149"/>
      <c r="EB164" s="149"/>
      <c r="EC164" s="149"/>
      <c r="ED164" s="149"/>
      <c r="EE164" s="149"/>
      <c r="EF164" s="149"/>
    </row>
    <row r="165" spans="1:136" ht="15" hidden="1" x14ac:dyDescent="0.25">
      <c r="A165" s="312"/>
      <c r="B165" s="168" t="s">
        <v>718</v>
      </c>
      <c r="C165" s="208"/>
      <c r="D165" s="175">
        <v>3</v>
      </c>
      <c r="E165" s="174"/>
      <c r="F165" s="175"/>
      <c r="G165" s="174"/>
      <c r="H165" s="175"/>
      <c r="I165" s="174"/>
      <c r="J165" s="175"/>
      <c r="K165" s="174"/>
      <c r="L165" s="175"/>
      <c r="M165" s="174"/>
      <c r="N165" s="175"/>
      <c r="O165" s="174"/>
      <c r="P165" s="175"/>
      <c r="Q165" s="174"/>
      <c r="R165" s="175"/>
      <c r="S165" s="174"/>
      <c r="T165" s="175"/>
      <c r="U165" s="174"/>
      <c r="V165" s="175"/>
      <c r="W165" s="174"/>
      <c r="X165" s="175"/>
      <c r="Y165" s="174"/>
      <c r="Z165" s="175"/>
      <c r="AA165" s="174"/>
      <c r="AB165" s="175"/>
      <c r="AC165" s="174"/>
      <c r="AD165" s="175"/>
      <c r="AE165" s="174"/>
      <c r="AF165" s="175"/>
      <c r="AG165" s="174"/>
      <c r="AH165" s="175"/>
      <c r="AI165" s="174"/>
      <c r="AJ165" s="175">
        <v>2</v>
      </c>
      <c r="AK165" s="174"/>
      <c r="AL165" s="175"/>
      <c r="AM165" s="174"/>
      <c r="AN165" s="175"/>
      <c r="AO165" s="174"/>
      <c r="AP165" s="175"/>
      <c r="AQ165" s="177"/>
      <c r="AR165" s="320"/>
      <c r="AS165" s="173"/>
      <c r="AT165" s="174"/>
      <c r="AU165" s="175">
        <v>1</v>
      </c>
      <c r="AV165" s="174"/>
      <c r="AW165" s="175"/>
      <c r="AX165" s="174"/>
      <c r="AY165" s="175"/>
      <c r="AZ165" s="174"/>
      <c r="BA165" s="175"/>
      <c r="BB165" s="174"/>
      <c r="BC165" s="175"/>
      <c r="BD165" s="174"/>
      <c r="BE165" s="175"/>
      <c r="BF165" s="174"/>
      <c r="BG165" s="175"/>
      <c r="BH165" s="174"/>
      <c r="BI165" s="175"/>
      <c r="BJ165" s="174"/>
      <c r="BK165" s="175"/>
      <c r="BL165" s="174"/>
      <c r="BM165" s="171"/>
      <c r="BN165" s="171"/>
      <c r="BO165" s="171"/>
      <c r="BP165" s="171"/>
      <c r="BQ165" s="175"/>
      <c r="BR165" s="174"/>
      <c r="BS165" s="175"/>
      <c r="BT165" s="174"/>
      <c r="BU165" s="217"/>
      <c r="BV165" s="174"/>
      <c r="BW165" s="175"/>
      <c r="BX165" s="174"/>
      <c r="BY165" s="175"/>
      <c r="BZ165" s="174"/>
      <c r="CA165" s="175"/>
      <c r="CB165" s="174"/>
      <c r="CC165" s="175"/>
      <c r="CD165" s="174"/>
      <c r="CE165" s="175"/>
      <c r="CF165" s="174"/>
      <c r="CG165" s="175">
        <v>1</v>
      </c>
      <c r="CH165" s="174"/>
      <c r="CI165" s="175">
        <v>2</v>
      </c>
      <c r="CJ165" s="177"/>
      <c r="CK165" s="155"/>
      <c r="CO165" s="149"/>
      <c r="CP165" s="156" t="s">
        <v>719</v>
      </c>
      <c r="CQ165" s="149">
        <v>4.7619047619047616E-2</v>
      </c>
      <c r="CR165" s="149">
        <v>0.19047619047619047</v>
      </c>
      <c r="CS165" s="149"/>
      <c r="CT165" s="149"/>
      <c r="CU165" s="149"/>
      <c r="CV165" s="149"/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9"/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49"/>
      <c r="DZ165" s="149"/>
      <c r="EA165" s="149"/>
      <c r="EB165" s="149"/>
      <c r="EC165" s="149"/>
      <c r="ED165" s="149"/>
      <c r="EE165" s="149"/>
      <c r="EF165" s="149"/>
    </row>
    <row r="166" spans="1:136" ht="15" hidden="1" x14ac:dyDescent="0.25">
      <c r="A166" s="312"/>
      <c r="B166" s="168" t="s">
        <v>719</v>
      </c>
      <c r="C166" s="208"/>
      <c r="D166" s="175"/>
      <c r="E166" s="174"/>
      <c r="F166" s="175"/>
      <c r="G166" s="174"/>
      <c r="H166" s="175">
        <v>1</v>
      </c>
      <c r="I166" s="174"/>
      <c r="J166" s="175">
        <v>1</v>
      </c>
      <c r="K166" s="174"/>
      <c r="L166" s="175"/>
      <c r="M166" s="174">
        <v>1</v>
      </c>
      <c r="N166" s="175"/>
      <c r="O166" s="174"/>
      <c r="P166" s="175"/>
      <c r="Q166" s="174">
        <v>2</v>
      </c>
      <c r="R166" s="175"/>
      <c r="S166" s="174">
        <v>1</v>
      </c>
      <c r="T166" s="175"/>
      <c r="U166" s="174"/>
      <c r="V166" s="175"/>
      <c r="W166" s="174"/>
      <c r="X166" s="175"/>
      <c r="Y166" s="174"/>
      <c r="Z166" s="175"/>
      <c r="AA166" s="174">
        <v>2</v>
      </c>
      <c r="AB166" s="175"/>
      <c r="AC166" s="174">
        <v>3</v>
      </c>
      <c r="AD166" s="175"/>
      <c r="AE166" s="174"/>
      <c r="AF166" s="175"/>
      <c r="AG166" s="174"/>
      <c r="AH166" s="175"/>
      <c r="AI166" s="174"/>
      <c r="AJ166" s="175"/>
      <c r="AK166" s="174"/>
      <c r="AL166" s="175"/>
      <c r="AM166" s="174"/>
      <c r="AN166" s="175"/>
      <c r="AO166" s="174"/>
      <c r="AP166" s="175"/>
      <c r="AQ166" s="177">
        <v>3</v>
      </c>
      <c r="AR166" s="320"/>
      <c r="AS166" s="173"/>
      <c r="AT166" s="174"/>
      <c r="AU166" s="175"/>
      <c r="AV166" s="174"/>
      <c r="AW166" s="175">
        <v>2</v>
      </c>
      <c r="AX166" s="174"/>
      <c r="AY166" s="175"/>
      <c r="AZ166" s="174"/>
      <c r="BA166" s="175"/>
      <c r="BB166" s="174"/>
      <c r="BC166" s="175"/>
      <c r="BD166" s="174"/>
      <c r="BE166" s="175"/>
      <c r="BF166" s="174"/>
      <c r="BG166" s="175"/>
      <c r="BH166" s="174"/>
      <c r="BI166" s="175"/>
      <c r="BJ166" s="174"/>
      <c r="BK166" s="175"/>
      <c r="BL166" s="174"/>
      <c r="BM166" s="175"/>
      <c r="BN166" s="174"/>
      <c r="BO166" s="175"/>
      <c r="BP166" s="174"/>
      <c r="BQ166" s="171"/>
      <c r="BR166" s="171"/>
      <c r="BS166" s="171"/>
      <c r="BT166" s="171"/>
      <c r="BU166" s="217"/>
      <c r="BV166" s="174"/>
      <c r="BW166" s="175"/>
      <c r="BX166" s="174"/>
      <c r="BY166" s="175">
        <v>3</v>
      </c>
      <c r="BZ166" s="174"/>
      <c r="CA166" s="175">
        <v>2</v>
      </c>
      <c r="CB166" s="174"/>
      <c r="CC166" s="175"/>
      <c r="CD166" s="174"/>
      <c r="CE166" s="175"/>
      <c r="CF166" s="174"/>
      <c r="CG166" s="175"/>
      <c r="CH166" s="174"/>
      <c r="CI166" s="175">
        <v>3</v>
      </c>
      <c r="CJ166" s="177"/>
      <c r="CK166" s="155"/>
      <c r="CO166" s="149"/>
      <c r="CP166" s="156" t="s">
        <v>720</v>
      </c>
      <c r="CQ166" s="149">
        <v>0.19047619047619047</v>
      </c>
      <c r="CR166" s="149">
        <v>4.7619047619047616E-2</v>
      </c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</row>
    <row r="167" spans="1:136" ht="15" hidden="1" x14ac:dyDescent="0.25">
      <c r="A167" s="312"/>
      <c r="B167" s="168" t="s">
        <v>720</v>
      </c>
      <c r="C167" s="208"/>
      <c r="D167" s="175"/>
      <c r="E167" s="174"/>
      <c r="F167" s="175"/>
      <c r="G167" s="174"/>
      <c r="H167" s="175"/>
      <c r="I167" s="174"/>
      <c r="J167" s="175"/>
      <c r="K167" s="174"/>
      <c r="L167" s="175"/>
      <c r="M167" s="174"/>
      <c r="N167" s="175"/>
      <c r="O167" s="174"/>
      <c r="P167" s="175"/>
      <c r="Q167" s="174">
        <v>1</v>
      </c>
      <c r="R167" s="175"/>
      <c r="S167" s="174">
        <v>1</v>
      </c>
      <c r="T167" s="175"/>
      <c r="U167" s="174"/>
      <c r="V167" s="175"/>
      <c r="W167" s="174"/>
      <c r="X167" s="175"/>
      <c r="Y167" s="174"/>
      <c r="Z167" s="175"/>
      <c r="AA167" s="174"/>
      <c r="AB167" s="175"/>
      <c r="AC167" s="174"/>
      <c r="AD167" s="175"/>
      <c r="AE167" s="174"/>
      <c r="AF167" s="175"/>
      <c r="AG167" s="174"/>
      <c r="AH167" s="175"/>
      <c r="AI167" s="174"/>
      <c r="AJ167" s="175"/>
      <c r="AK167" s="174"/>
      <c r="AL167" s="175"/>
      <c r="AM167" s="174"/>
      <c r="AN167" s="175"/>
      <c r="AO167" s="174"/>
      <c r="AP167" s="175"/>
      <c r="AQ167" s="177"/>
      <c r="AR167" s="320"/>
      <c r="AS167" s="173"/>
      <c r="AT167" s="174"/>
      <c r="AU167" s="175"/>
      <c r="AV167" s="174"/>
      <c r="AW167" s="175"/>
      <c r="AX167" s="174"/>
      <c r="AY167" s="175"/>
      <c r="AZ167" s="174"/>
      <c r="BA167" s="175"/>
      <c r="BB167" s="174"/>
      <c r="BC167" s="175"/>
      <c r="BD167" s="174"/>
      <c r="BE167" s="175">
        <v>3</v>
      </c>
      <c r="BF167" s="174"/>
      <c r="BG167" s="175">
        <v>3</v>
      </c>
      <c r="BH167" s="174"/>
      <c r="BI167" s="175"/>
      <c r="BJ167" s="174"/>
      <c r="BK167" s="175"/>
      <c r="BL167" s="174"/>
      <c r="BM167" s="175"/>
      <c r="BN167" s="174"/>
      <c r="BO167" s="175"/>
      <c r="BP167" s="174"/>
      <c r="BQ167" s="175"/>
      <c r="BR167" s="174"/>
      <c r="BS167" s="175"/>
      <c r="BT167" s="174"/>
      <c r="BU167" s="182"/>
      <c r="BV167" s="171"/>
      <c r="BW167" s="171"/>
      <c r="BX167" s="171"/>
      <c r="BY167" s="175">
        <v>1</v>
      </c>
      <c r="BZ167" s="174"/>
      <c r="CA167" s="175">
        <v>1</v>
      </c>
      <c r="CB167" s="174"/>
      <c r="CC167" s="175">
        <v>2</v>
      </c>
      <c r="CD167" s="174"/>
      <c r="CE167" s="175">
        <v>2</v>
      </c>
      <c r="CF167" s="174"/>
      <c r="CG167" s="175"/>
      <c r="CH167" s="174"/>
      <c r="CI167" s="175"/>
      <c r="CJ167" s="177"/>
      <c r="CK167" s="155"/>
      <c r="CO167" s="149"/>
      <c r="CP167" s="156" t="s">
        <v>721</v>
      </c>
      <c r="CQ167" s="149">
        <v>0.23809523809523808</v>
      </c>
      <c r="CR167" s="149">
        <v>0.14285714285714285</v>
      </c>
      <c r="CS167" s="149"/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49"/>
      <c r="DZ167" s="149"/>
      <c r="EA167" s="149"/>
      <c r="EB167" s="149"/>
      <c r="EC167" s="149"/>
      <c r="ED167" s="149"/>
      <c r="EE167" s="149"/>
      <c r="EF167" s="149"/>
    </row>
    <row r="168" spans="1:136" ht="15" hidden="1" x14ac:dyDescent="0.25">
      <c r="A168" s="312"/>
      <c r="B168" s="168" t="s">
        <v>721</v>
      </c>
      <c r="C168" s="208"/>
      <c r="D168" s="175"/>
      <c r="E168" s="174"/>
      <c r="F168" s="175"/>
      <c r="G168" s="174"/>
      <c r="H168" s="175"/>
      <c r="I168" s="174"/>
      <c r="J168" s="175"/>
      <c r="K168" s="174"/>
      <c r="L168" s="175"/>
      <c r="M168" s="174"/>
      <c r="N168" s="175"/>
      <c r="O168" s="174"/>
      <c r="P168" s="175"/>
      <c r="Q168" s="174"/>
      <c r="R168" s="175"/>
      <c r="S168" s="174"/>
      <c r="T168" s="175"/>
      <c r="U168" s="174"/>
      <c r="V168" s="175"/>
      <c r="W168" s="174"/>
      <c r="X168" s="175"/>
      <c r="Y168" s="174"/>
      <c r="Z168" s="175"/>
      <c r="AA168" s="174"/>
      <c r="AB168" s="175"/>
      <c r="AC168" s="174"/>
      <c r="AD168" s="175"/>
      <c r="AE168" s="174"/>
      <c r="AF168" s="175"/>
      <c r="AG168" s="174"/>
      <c r="AH168" s="175"/>
      <c r="AI168" s="174"/>
      <c r="AJ168" s="175"/>
      <c r="AK168" s="174"/>
      <c r="AL168" s="175"/>
      <c r="AM168" s="174"/>
      <c r="AN168" s="175"/>
      <c r="AO168" s="174"/>
      <c r="AP168" s="175"/>
      <c r="AQ168" s="177"/>
      <c r="AR168" s="320"/>
      <c r="AS168" s="173"/>
      <c r="AT168" s="174"/>
      <c r="AU168" s="175"/>
      <c r="AV168" s="174"/>
      <c r="AW168" s="175"/>
      <c r="AX168" s="174"/>
      <c r="AY168" s="175"/>
      <c r="AZ168" s="174"/>
      <c r="BA168" s="175"/>
      <c r="BB168" s="174"/>
      <c r="BC168" s="175"/>
      <c r="BD168" s="174"/>
      <c r="BE168" s="175"/>
      <c r="BF168" s="174"/>
      <c r="BG168" s="175"/>
      <c r="BH168" s="174"/>
      <c r="BI168" s="175"/>
      <c r="BJ168" s="174"/>
      <c r="BK168" s="175"/>
      <c r="BL168" s="174"/>
      <c r="BM168" s="175">
        <v>3</v>
      </c>
      <c r="BN168" s="174"/>
      <c r="BO168" s="175">
        <v>3</v>
      </c>
      <c r="BP168" s="174"/>
      <c r="BQ168" s="175"/>
      <c r="BR168" s="174"/>
      <c r="BS168" s="175"/>
      <c r="BT168" s="174"/>
      <c r="BU168" s="217">
        <v>1</v>
      </c>
      <c r="BV168" s="174"/>
      <c r="BW168" s="175">
        <v>1</v>
      </c>
      <c r="BX168" s="174"/>
      <c r="BY168" s="171"/>
      <c r="BZ168" s="171"/>
      <c r="CA168" s="171"/>
      <c r="CB168" s="171"/>
      <c r="CC168" s="175">
        <v>2</v>
      </c>
      <c r="CD168" s="174"/>
      <c r="CE168" s="175">
        <v>2</v>
      </c>
      <c r="CF168" s="174"/>
      <c r="CG168" s="175"/>
      <c r="CH168" s="174"/>
      <c r="CI168" s="175"/>
      <c r="CJ168" s="177"/>
      <c r="CK168" s="155"/>
      <c r="CO168" s="149"/>
      <c r="CP168" s="156" t="s">
        <v>722</v>
      </c>
      <c r="CQ168" s="149">
        <v>0.19047619047619047</v>
      </c>
      <c r="CR168" s="149">
        <v>4.7619047619047616E-2</v>
      </c>
      <c r="CS168" s="149"/>
      <c r="CT168" s="149"/>
      <c r="CU168" s="149"/>
      <c r="CV168" s="149"/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9"/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49"/>
      <c r="DZ168" s="149"/>
      <c r="EA168" s="149"/>
      <c r="EB168" s="149"/>
      <c r="EC168" s="149"/>
      <c r="ED168" s="149"/>
      <c r="EE168" s="149"/>
      <c r="EF168" s="149"/>
    </row>
    <row r="169" spans="1:136" ht="15" hidden="1" x14ac:dyDescent="0.25">
      <c r="A169" s="312"/>
      <c r="B169" s="168" t="s">
        <v>722</v>
      </c>
      <c r="C169" s="208"/>
      <c r="D169" s="175"/>
      <c r="E169" s="174"/>
      <c r="F169" s="175"/>
      <c r="G169" s="174"/>
      <c r="H169" s="175"/>
      <c r="I169" s="174"/>
      <c r="J169" s="175"/>
      <c r="K169" s="174"/>
      <c r="L169" s="175"/>
      <c r="M169" s="174"/>
      <c r="N169" s="175"/>
      <c r="O169" s="174"/>
      <c r="P169" s="175"/>
      <c r="Q169" s="174">
        <v>1</v>
      </c>
      <c r="R169" s="175"/>
      <c r="S169" s="174">
        <v>1</v>
      </c>
      <c r="T169" s="175"/>
      <c r="U169" s="174"/>
      <c r="V169" s="175"/>
      <c r="W169" s="174"/>
      <c r="X169" s="175"/>
      <c r="Y169" s="174"/>
      <c r="Z169" s="175"/>
      <c r="AA169" s="174"/>
      <c r="AB169" s="175"/>
      <c r="AC169" s="174"/>
      <c r="AD169" s="175"/>
      <c r="AE169" s="174"/>
      <c r="AF169" s="175"/>
      <c r="AG169" s="174"/>
      <c r="AH169" s="175"/>
      <c r="AI169" s="174"/>
      <c r="AJ169" s="175"/>
      <c r="AK169" s="174"/>
      <c r="AL169" s="175"/>
      <c r="AM169" s="174"/>
      <c r="AN169" s="175"/>
      <c r="AO169" s="174"/>
      <c r="AP169" s="175"/>
      <c r="AQ169" s="177"/>
      <c r="AR169" s="320"/>
      <c r="AS169" s="173"/>
      <c r="AT169" s="174"/>
      <c r="AU169" s="175"/>
      <c r="AV169" s="174"/>
      <c r="AW169" s="175"/>
      <c r="AX169" s="174"/>
      <c r="AY169" s="175"/>
      <c r="AZ169" s="174"/>
      <c r="BA169" s="175"/>
      <c r="BB169" s="174"/>
      <c r="BC169" s="175"/>
      <c r="BD169" s="174"/>
      <c r="BE169" s="175">
        <v>3</v>
      </c>
      <c r="BF169" s="174"/>
      <c r="BG169" s="175">
        <v>3</v>
      </c>
      <c r="BH169" s="174"/>
      <c r="BI169" s="175"/>
      <c r="BJ169" s="174"/>
      <c r="BK169" s="175"/>
      <c r="BL169" s="174"/>
      <c r="BM169" s="175"/>
      <c r="BN169" s="174"/>
      <c r="BO169" s="175">
        <v>2</v>
      </c>
      <c r="BP169" s="174"/>
      <c r="BQ169" s="175"/>
      <c r="BR169" s="174"/>
      <c r="BS169" s="175"/>
      <c r="BT169" s="174"/>
      <c r="BU169" s="217"/>
      <c r="BV169" s="174"/>
      <c r="BW169" s="175"/>
      <c r="BX169" s="174"/>
      <c r="BY169" s="175">
        <v>1</v>
      </c>
      <c r="BZ169" s="174"/>
      <c r="CA169" s="175">
        <v>1</v>
      </c>
      <c r="CB169" s="174"/>
      <c r="CC169" s="171"/>
      <c r="CD169" s="171"/>
      <c r="CE169" s="171"/>
      <c r="CF169" s="171"/>
      <c r="CG169" s="175">
        <v>2</v>
      </c>
      <c r="CH169" s="174"/>
      <c r="CI169" s="175"/>
      <c r="CJ169" s="177"/>
      <c r="CK169" s="155"/>
      <c r="CO169" s="149"/>
      <c r="CP169" s="183" t="s">
        <v>723</v>
      </c>
      <c r="CQ169" s="149">
        <v>0.2857142857142857</v>
      </c>
      <c r="CR169" s="149">
        <v>0</v>
      </c>
      <c r="CS169" s="149"/>
      <c r="CT169" s="149"/>
      <c r="CU169" s="149"/>
      <c r="CV169" s="149"/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9"/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49"/>
      <c r="DZ169" s="149"/>
      <c r="EA169" s="149"/>
      <c r="EB169" s="149"/>
      <c r="EC169" s="149"/>
      <c r="ED169" s="149"/>
      <c r="EE169" s="149"/>
      <c r="EF169" s="149"/>
    </row>
    <row r="170" spans="1:136" ht="15" hidden="1" x14ac:dyDescent="0.25">
      <c r="A170" s="312"/>
      <c r="B170" s="184" t="s">
        <v>723</v>
      </c>
      <c r="C170" s="187"/>
      <c r="D170" s="175"/>
      <c r="E170" s="174"/>
      <c r="F170" s="175"/>
      <c r="G170" s="174"/>
      <c r="H170" s="175"/>
      <c r="I170" s="174"/>
      <c r="J170" s="175"/>
      <c r="K170" s="174">
        <v>2</v>
      </c>
      <c r="L170" s="175"/>
      <c r="M170" s="174"/>
      <c r="N170" s="175"/>
      <c r="O170" s="174"/>
      <c r="P170" s="175"/>
      <c r="Q170" s="174">
        <v>1</v>
      </c>
      <c r="R170" s="175"/>
      <c r="S170" s="174">
        <v>1</v>
      </c>
      <c r="T170" s="175"/>
      <c r="U170" s="174">
        <v>3</v>
      </c>
      <c r="V170" s="175"/>
      <c r="W170" s="174"/>
      <c r="X170" s="175"/>
      <c r="Y170" s="174"/>
      <c r="Z170" s="175"/>
      <c r="AA170" s="174"/>
      <c r="AB170" s="175"/>
      <c r="AC170" s="174"/>
      <c r="AD170" s="175"/>
      <c r="AE170" s="174">
        <v>3</v>
      </c>
      <c r="AF170" s="175"/>
      <c r="AG170" s="174"/>
      <c r="AH170" s="175"/>
      <c r="AI170" s="174"/>
      <c r="AJ170" s="175"/>
      <c r="AK170" s="174"/>
      <c r="AL170" s="175"/>
      <c r="AM170" s="174"/>
      <c r="AN170" s="175"/>
      <c r="AO170" s="174">
        <v>2</v>
      </c>
      <c r="AP170" s="175"/>
      <c r="AQ170" s="177"/>
      <c r="AR170" s="320"/>
      <c r="AS170" s="173"/>
      <c r="AT170" s="174"/>
      <c r="AU170" s="175"/>
      <c r="AV170" s="174"/>
      <c r="AW170" s="175"/>
      <c r="AX170" s="174"/>
      <c r="AY170" s="175"/>
      <c r="AZ170" s="174"/>
      <c r="BA170" s="175"/>
      <c r="BB170" s="174"/>
      <c r="BC170" s="175"/>
      <c r="BD170" s="174"/>
      <c r="BE170" s="175"/>
      <c r="BF170" s="174"/>
      <c r="BG170" s="175"/>
      <c r="BH170" s="174"/>
      <c r="BI170" s="175"/>
      <c r="BJ170" s="174"/>
      <c r="BK170" s="175">
        <v>1</v>
      </c>
      <c r="BL170" s="174"/>
      <c r="BM170" s="175">
        <v>1</v>
      </c>
      <c r="BN170" s="174"/>
      <c r="BO170" s="175">
        <v>3</v>
      </c>
      <c r="BP170" s="174"/>
      <c r="BQ170" s="175"/>
      <c r="BR170" s="174"/>
      <c r="BS170" s="175"/>
      <c r="BT170" s="174"/>
      <c r="BU170" s="217"/>
      <c r="BV170" s="174"/>
      <c r="BW170" s="175"/>
      <c r="BX170" s="174"/>
      <c r="BY170" s="175">
        <v>2</v>
      </c>
      <c r="BZ170" s="174"/>
      <c r="CA170" s="175">
        <v>2</v>
      </c>
      <c r="CB170" s="174"/>
      <c r="CC170" s="175">
        <v>3</v>
      </c>
      <c r="CD170" s="174"/>
      <c r="CE170" s="175"/>
      <c r="CF170" s="174"/>
      <c r="CG170" s="171"/>
      <c r="CH170" s="171"/>
      <c r="CI170" s="171"/>
      <c r="CJ170" s="182"/>
      <c r="CK170" s="155"/>
      <c r="CO170" s="149"/>
      <c r="CP170" s="149"/>
      <c r="CQ170" s="149"/>
      <c r="CR170" s="149"/>
      <c r="CS170" s="149"/>
      <c r="CT170" s="149"/>
      <c r="CU170" s="149"/>
      <c r="CV170" s="149"/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9"/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49"/>
      <c r="DZ170" s="149"/>
      <c r="EA170" s="149"/>
      <c r="EB170" s="149"/>
      <c r="EC170" s="149"/>
      <c r="ED170" s="149"/>
      <c r="EE170" s="149"/>
      <c r="EF170" s="149"/>
    </row>
    <row r="171" spans="1:136" ht="15" hidden="1" x14ac:dyDescent="0.25">
      <c r="A171" s="312"/>
      <c r="B171" s="186"/>
      <c r="C171" s="187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92"/>
      <c r="AR171" s="320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92"/>
      <c r="CK171" s="155"/>
      <c r="CO171" s="149"/>
      <c r="CP171" s="149"/>
      <c r="CQ171" s="149"/>
      <c r="CR171" s="149"/>
      <c r="CS171" s="149"/>
      <c r="CT171" s="149"/>
      <c r="CU171" s="149"/>
      <c r="CV171" s="149"/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9"/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49"/>
      <c r="DZ171" s="149"/>
      <c r="EA171" s="149"/>
      <c r="EB171" s="149"/>
      <c r="EC171" s="149"/>
      <c r="ED171" s="149"/>
      <c r="EE171" s="149"/>
      <c r="EF171" s="149"/>
    </row>
    <row r="172" spans="1:136" ht="15" hidden="1" x14ac:dyDescent="0.25">
      <c r="A172" s="312"/>
      <c r="B172" s="193" t="s">
        <v>865</v>
      </c>
      <c r="C172" s="193"/>
      <c r="D172" s="189">
        <f>COUNTIF(D149:D170,"&gt;0")</f>
        <v>6</v>
      </c>
      <c r="E172" s="189">
        <f t="shared" ref="E172:AQ172" si="228">COUNTIF(E149:E170,"&gt;0")</f>
        <v>0</v>
      </c>
      <c r="F172" s="189">
        <f t="shared" si="228"/>
        <v>5</v>
      </c>
      <c r="G172" s="189">
        <f t="shared" si="228"/>
        <v>0</v>
      </c>
      <c r="H172" s="189">
        <f t="shared" si="228"/>
        <v>1</v>
      </c>
      <c r="I172" s="189">
        <f t="shared" si="228"/>
        <v>0</v>
      </c>
      <c r="J172" s="189">
        <f t="shared" si="228"/>
        <v>1</v>
      </c>
      <c r="K172" s="189">
        <f t="shared" si="228"/>
        <v>2</v>
      </c>
      <c r="L172" s="189">
        <f t="shared" si="228"/>
        <v>3</v>
      </c>
      <c r="M172" s="189">
        <f t="shared" si="228"/>
        <v>3</v>
      </c>
      <c r="N172" s="189">
        <f t="shared" si="228"/>
        <v>3</v>
      </c>
      <c r="O172" s="189">
        <f t="shared" si="228"/>
        <v>2</v>
      </c>
      <c r="P172" s="189">
        <f t="shared" si="228"/>
        <v>0</v>
      </c>
      <c r="Q172" s="189">
        <f t="shared" si="228"/>
        <v>13</v>
      </c>
      <c r="R172" s="189">
        <f t="shared" si="228"/>
        <v>0</v>
      </c>
      <c r="S172" s="189">
        <f t="shared" si="228"/>
        <v>10</v>
      </c>
      <c r="T172" s="189">
        <f t="shared" si="228"/>
        <v>5</v>
      </c>
      <c r="U172" s="189">
        <f t="shared" si="228"/>
        <v>1</v>
      </c>
      <c r="V172" s="189">
        <f t="shared" si="228"/>
        <v>3</v>
      </c>
      <c r="W172" s="189">
        <f t="shared" si="228"/>
        <v>0</v>
      </c>
      <c r="X172" s="189">
        <f t="shared" si="228"/>
        <v>2</v>
      </c>
      <c r="Y172" s="189">
        <f t="shared" si="228"/>
        <v>1</v>
      </c>
      <c r="Z172" s="189">
        <f t="shared" si="228"/>
        <v>3</v>
      </c>
      <c r="AA172" s="189">
        <f t="shared" si="228"/>
        <v>2</v>
      </c>
      <c r="AB172" s="189">
        <f t="shared" si="228"/>
        <v>0</v>
      </c>
      <c r="AC172" s="189">
        <f t="shared" si="228"/>
        <v>3</v>
      </c>
      <c r="AD172" s="189">
        <f t="shared" si="228"/>
        <v>0</v>
      </c>
      <c r="AE172" s="189">
        <f t="shared" si="228"/>
        <v>4</v>
      </c>
      <c r="AF172" s="189">
        <f t="shared" si="228"/>
        <v>0</v>
      </c>
      <c r="AG172" s="189">
        <f t="shared" si="228"/>
        <v>2</v>
      </c>
      <c r="AH172" s="189">
        <f t="shared" si="228"/>
        <v>1</v>
      </c>
      <c r="AI172" s="189">
        <f t="shared" si="228"/>
        <v>1</v>
      </c>
      <c r="AJ172" s="189">
        <f t="shared" si="228"/>
        <v>5</v>
      </c>
      <c r="AK172" s="189">
        <f t="shared" si="228"/>
        <v>0</v>
      </c>
      <c r="AL172" s="189">
        <f t="shared" si="228"/>
        <v>2</v>
      </c>
      <c r="AM172" s="189">
        <f t="shared" si="228"/>
        <v>0</v>
      </c>
      <c r="AN172" s="189">
        <f t="shared" si="228"/>
        <v>6</v>
      </c>
      <c r="AO172" s="189">
        <f t="shared" si="228"/>
        <v>5</v>
      </c>
      <c r="AP172" s="189">
        <f t="shared" si="228"/>
        <v>4</v>
      </c>
      <c r="AQ172" s="192">
        <f t="shared" si="228"/>
        <v>3</v>
      </c>
      <c r="AR172" s="320"/>
      <c r="AS172" s="189">
        <f>COUNTIF(AS149:AS170,"&gt;0")</f>
        <v>0</v>
      </c>
      <c r="AT172" s="189">
        <f t="shared" ref="AT172:CJ172" si="229">COUNTIF(AT149:AT170,"&gt;0")</f>
        <v>1</v>
      </c>
      <c r="AU172" s="189">
        <f t="shared" si="229"/>
        <v>3</v>
      </c>
      <c r="AV172" s="189">
        <f t="shared" si="229"/>
        <v>0</v>
      </c>
      <c r="AW172" s="189">
        <f t="shared" si="229"/>
        <v>4</v>
      </c>
      <c r="AX172" s="189">
        <f t="shared" si="229"/>
        <v>1</v>
      </c>
      <c r="AY172" s="189">
        <f t="shared" si="229"/>
        <v>2</v>
      </c>
      <c r="AZ172" s="189">
        <f t="shared" si="229"/>
        <v>0</v>
      </c>
      <c r="BA172" s="189">
        <f t="shared" si="229"/>
        <v>2</v>
      </c>
      <c r="BB172" s="189">
        <f t="shared" si="229"/>
        <v>3</v>
      </c>
      <c r="BC172" s="189">
        <f t="shared" si="229"/>
        <v>2</v>
      </c>
      <c r="BD172" s="189">
        <f t="shared" si="229"/>
        <v>2</v>
      </c>
      <c r="BE172" s="189">
        <f t="shared" si="229"/>
        <v>3</v>
      </c>
      <c r="BF172" s="189">
        <f t="shared" si="229"/>
        <v>1</v>
      </c>
      <c r="BG172" s="189">
        <f t="shared" si="229"/>
        <v>3</v>
      </c>
      <c r="BH172" s="189">
        <f t="shared" si="229"/>
        <v>1</v>
      </c>
      <c r="BI172" s="189">
        <f t="shared" si="229"/>
        <v>1</v>
      </c>
      <c r="BJ172" s="189">
        <f t="shared" si="229"/>
        <v>6</v>
      </c>
      <c r="BK172" s="189">
        <f t="shared" si="229"/>
        <v>1</v>
      </c>
      <c r="BL172" s="189">
        <f t="shared" si="229"/>
        <v>6</v>
      </c>
      <c r="BM172" s="189">
        <f t="shared" si="229"/>
        <v>4</v>
      </c>
      <c r="BN172" s="189">
        <f t="shared" si="229"/>
        <v>0</v>
      </c>
      <c r="BO172" s="189">
        <f t="shared" si="229"/>
        <v>5</v>
      </c>
      <c r="BP172" s="189">
        <f t="shared" si="229"/>
        <v>0</v>
      </c>
      <c r="BQ172" s="189">
        <f t="shared" si="229"/>
        <v>1</v>
      </c>
      <c r="BR172" s="189">
        <f t="shared" si="229"/>
        <v>4</v>
      </c>
      <c r="BS172" s="189">
        <f t="shared" si="229"/>
        <v>1</v>
      </c>
      <c r="BT172" s="189">
        <f t="shared" si="229"/>
        <v>2</v>
      </c>
      <c r="BU172" s="189">
        <f t="shared" si="229"/>
        <v>4</v>
      </c>
      <c r="BV172" s="189">
        <f t="shared" si="229"/>
        <v>1</v>
      </c>
      <c r="BW172" s="189">
        <f t="shared" si="229"/>
        <v>2</v>
      </c>
      <c r="BX172" s="189">
        <f t="shared" si="229"/>
        <v>1</v>
      </c>
      <c r="BY172" s="189">
        <f t="shared" si="229"/>
        <v>5</v>
      </c>
      <c r="BZ172" s="189">
        <f t="shared" si="229"/>
        <v>2</v>
      </c>
      <c r="CA172" s="189">
        <f t="shared" si="229"/>
        <v>4</v>
      </c>
      <c r="CB172" s="189">
        <f t="shared" si="229"/>
        <v>1</v>
      </c>
      <c r="CC172" s="189">
        <f t="shared" si="229"/>
        <v>3</v>
      </c>
      <c r="CD172" s="189">
        <f t="shared" si="229"/>
        <v>0</v>
      </c>
      <c r="CE172" s="189">
        <f t="shared" si="229"/>
        <v>3</v>
      </c>
      <c r="CF172" s="189">
        <f t="shared" si="229"/>
        <v>1</v>
      </c>
      <c r="CG172" s="189">
        <f t="shared" si="229"/>
        <v>5</v>
      </c>
      <c r="CH172" s="189">
        <f t="shared" si="229"/>
        <v>0</v>
      </c>
      <c r="CI172" s="189">
        <f t="shared" si="229"/>
        <v>5</v>
      </c>
      <c r="CJ172" s="192">
        <f t="shared" si="229"/>
        <v>0</v>
      </c>
      <c r="CK172" s="155"/>
      <c r="CO172" s="149"/>
      <c r="CP172" s="149"/>
      <c r="CQ172" s="149"/>
      <c r="CR172" s="149"/>
      <c r="CS172" s="149"/>
      <c r="CT172" s="149"/>
      <c r="CU172" s="149"/>
      <c r="CV172" s="149"/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9"/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149"/>
      <c r="EF172" s="149"/>
    </row>
    <row r="173" spans="1:136" ht="15" hidden="1" x14ac:dyDescent="0.25">
      <c r="A173" s="312"/>
      <c r="B173" s="186"/>
      <c r="C173" s="187"/>
      <c r="D173" s="212">
        <f>D172/$C$143</f>
        <v>0.2857142857142857</v>
      </c>
      <c r="E173" s="212">
        <f t="shared" ref="E173:BP173" si="230">E172/$C$143</f>
        <v>0</v>
      </c>
      <c r="F173" s="212">
        <f t="shared" si="230"/>
        <v>0.23809523809523808</v>
      </c>
      <c r="G173" s="212">
        <f t="shared" si="230"/>
        <v>0</v>
      </c>
      <c r="H173" s="212">
        <f t="shared" si="230"/>
        <v>4.7619047619047616E-2</v>
      </c>
      <c r="I173" s="212">
        <f t="shared" si="230"/>
        <v>0</v>
      </c>
      <c r="J173" s="212">
        <f t="shared" si="230"/>
        <v>4.7619047619047616E-2</v>
      </c>
      <c r="K173" s="212">
        <f t="shared" si="230"/>
        <v>9.5238095238095233E-2</v>
      </c>
      <c r="L173" s="212">
        <f t="shared" si="230"/>
        <v>0.14285714285714285</v>
      </c>
      <c r="M173" s="212">
        <f t="shared" si="230"/>
        <v>0.14285714285714285</v>
      </c>
      <c r="N173" s="212">
        <f t="shared" si="230"/>
        <v>0.14285714285714285</v>
      </c>
      <c r="O173" s="212">
        <f t="shared" si="230"/>
        <v>9.5238095238095233E-2</v>
      </c>
      <c r="P173" s="212">
        <f t="shared" si="230"/>
        <v>0</v>
      </c>
      <c r="Q173" s="212">
        <f t="shared" si="230"/>
        <v>0.61904761904761907</v>
      </c>
      <c r="R173" s="212">
        <f t="shared" si="230"/>
        <v>0</v>
      </c>
      <c r="S173" s="212">
        <f t="shared" si="230"/>
        <v>0.47619047619047616</v>
      </c>
      <c r="T173" s="212">
        <f t="shared" si="230"/>
        <v>0.23809523809523808</v>
      </c>
      <c r="U173" s="212">
        <f t="shared" si="230"/>
        <v>4.7619047619047616E-2</v>
      </c>
      <c r="V173" s="212">
        <f t="shared" si="230"/>
        <v>0.14285714285714285</v>
      </c>
      <c r="W173" s="212">
        <f t="shared" si="230"/>
        <v>0</v>
      </c>
      <c r="X173" s="212">
        <f t="shared" si="230"/>
        <v>9.5238095238095233E-2</v>
      </c>
      <c r="Y173" s="212">
        <f t="shared" si="230"/>
        <v>4.7619047619047616E-2</v>
      </c>
      <c r="Z173" s="212">
        <f t="shared" si="230"/>
        <v>0.14285714285714285</v>
      </c>
      <c r="AA173" s="212">
        <f t="shared" si="230"/>
        <v>9.5238095238095233E-2</v>
      </c>
      <c r="AB173" s="212">
        <f t="shared" si="230"/>
        <v>0</v>
      </c>
      <c r="AC173" s="212">
        <f t="shared" si="230"/>
        <v>0.14285714285714285</v>
      </c>
      <c r="AD173" s="212">
        <f t="shared" si="230"/>
        <v>0</v>
      </c>
      <c r="AE173" s="212">
        <f t="shared" si="230"/>
        <v>0.19047619047619047</v>
      </c>
      <c r="AF173" s="212">
        <f t="shared" si="230"/>
        <v>0</v>
      </c>
      <c r="AG173" s="212">
        <f t="shared" si="230"/>
        <v>9.5238095238095233E-2</v>
      </c>
      <c r="AH173" s="212">
        <f t="shared" si="230"/>
        <v>4.7619047619047616E-2</v>
      </c>
      <c r="AI173" s="212">
        <f t="shared" si="230"/>
        <v>4.7619047619047616E-2</v>
      </c>
      <c r="AJ173" s="212">
        <f t="shared" si="230"/>
        <v>0.23809523809523808</v>
      </c>
      <c r="AK173" s="212">
        <f t="shared" si="230"/>
        <v>0</v>
      </c>
      <c r="AL173" s="212">
        <f t="shared" si="230"/>
        <v>9.5238095238095233E-2</v>
      </c>
      <c r="AM173" s="212">
        <f t="shared" si="230"/>
        <v>0</v>
      </c>
      <c r="AN173" s="212">
        <f t="shared" si="230"/>
        <v>0.2857142857142857</v>
      </c>
      <c r="AO173" s="212">
        <f t="shared" si="230"/>
        <v>0.23809523809523808</v>
      </c>
      <c r="AP173" s="212">
        <f t="shared" si="230"/>
        <v>0.19047619047619047</v>
      </c>
      <c r="AQ173" s="212">
        <f t="shared" si="230"/>
        <v>0.14285714285714285</v>
      </c>
      <c r="AR173" s="320"/>
      <c r="AS173" s="212">
        <f t="shared" si="230"/>
        <v>0</v>
      </c>
      <c r="AT173" s="212">
        <f t="shared" si="230"/>
        <v>4.7619047619047616E-2</v>
      </c>
      <c r="AU173" s="212">
        <f t="shared" si="230"/>
        <v>0.14285714285714285</v>
      </c>
      <c r="AV173" s="212">
        <f t="shared" si="230"/>
        <v>0</v>
      </c>
      <c r="AW173" s="212">
        <f t="shared" si="230"/>
        <v>0.19047619047619047</v>
      </c>
      <c r="AX173" s="212">
        <f t="shared" si="230"/>
        <v>4.7619047619047616E-2</v>
      </c>
      <c r="AY173" s="212">
        <f t="shared" si="230"/>
        <v>9.5238095238095233E-2</v>
      </c>
      <c r="AZ173" s="212">
        <f t="shared" si="230"/>
        <v>0</v>
      </c>
      <c r="BA173" s="212">
        <f t="shared" si="230"/>
        <v>9.5238095238095233E-2</v>
      </c>
      <c r="BB173" s="212">
        <f t="shared" si="230"/>
        <v>0.14285714285714285</v>
      </c>
      <c r="BC173" s="212">
        <f t="shared" si="230"/>
        <v>9.5238095238095233E-2</v>
      </c>
      <c r="BD173" s="212">
        <f t="shared" si="230"/>
        <v>9.5238095238095233E-2</v>
      </c>
      <c r="BE173" s="212">
        <f t="shared" si="230"/>
        <v>0.14285714285714285</v>
      </c>
      <c r="BF173" s="212">
        <f t="shared" si="230"/>
        <v>4.7619047619047616E-2</v>
      </c>
      <c r="BG173" s="212">
        <f t="shared" si="230"/>
        <v>0.14285714285714285</v>
      </c>
      <c r="BH173" s="212">
        <f t="shared" si="230"/>
        <v>4.7619047619047616E-2</v>
      </c>
      <c r="BI173" s="212">
        <f t="shared" si="230"/>
        <v>4.7619047619047616E-2</v>
      </c>
      <c r="BJ173" s="212">
        <f t="shared" si="230"/>
        <v>0.2857142857142857</v>
      </c>
      <c r="BK173" s="212">
        <f t="shared" si="230"/>
        <v>4.7619047619047616E-2</v>
      </c>
      <c r="BL173" s="212">
        <f t="shared" si="230"/>
        <v>0.2857142857142857</v>
      </c>
      <c r="BM173" s="212">
        <f t="shared" si="230"/>
        <v>0.19047619047619047</v>
      </c>
      <c r="BN173" s="212">
        <f t="shared" si="230"/>
        <v>0</v>
      </c>
      <c r="BO173" s="212">
        <f t="shared" si="230"/>
        <v>0.23809523809523808</v>
      </c>
      <c r="BP173" s="212">
        <f t="shared" si="230"/>
        <v>0</v>
      </c>
      <c r="BQ173" s="212">
        <f t="shared" ref="BQ173:CJ173" si="231">BQ172/$C$143</f>
        <v>4.7619047619047616E-2</v>
      </c>
      <c r="BR173" s="212">
        <f t="shared" si="231"/>
        <v>0.19047619047619047</v>
      </c>
      <c r="BS173" s="212">
        <f t="shared" si="231"/>
        <v>4.7619047619047616E-2</v>
      </c>
      <c r="BT173" s="212">
        <f t="shared" si="231"/>
        <v>9.5238095238095233E-2</v>
      </c>
      <c r="BU173" s="212">
        <f t="shared" si="231"/>
        <v>0.19047619047619047</v>
      </c>
      <c r="BV173" s="212">
        <f t="shared" si="231"/>
        <v>4.7619047619047616E-2</v>
      </c>
      <c r="BW173" s="212">
        <f t="shared" si="231"/>
        <v>9.5238095238095233E-2</v>
      </c>
      <c r="BX173" s="212">
        <f t="shared" si="231"/>
        <v>4.7619047619047616E-2</v>
      </c>
      <c r="BY173" s="212">
        <f t="shared" si="231"/>
        <v>0.23809523809523808</v>
      </c>
      <c r="BZ173" s="212">
        <f t="shared" si="231"/>
        <v>9.5238095238095233E-2</v>
      </c>
      <c r="CA173" s="212">
        <f t="shared" si="231"/>
        <v>0.19047619047619047</v>
      </c>
      <c r="CB173" s="212">
        <f t="shared" si="231"/>
        <v>4.7619047619047616E-2</v>
      </c>
      <c r="CC173" s="212">
        <f t="shared" si="231"/>
        <v>0.14285714285714285</v>
      </c>
      <c r="CD173" s="212">
        <f t="shared" si="231"/>
        <v>0</v>
      </c>
      <c r="CE173" s="212">
        <f t="shared" si="231"/>
        <v>0.14285714285714285</v>
      </c>
      <c r="CF173" s="212">
        <f t="shared" si="231"/>
        <v>4.7619047619047616E-2</v>
      </c>
      <c r="CG173" s="212">
        <f t="shared" si="231"/>
        <v>0.23809523809523808</v>
      </c>
      <c r="CH173" s="212">
        <f t="shared" si="231"/>
        <v>0</v>
      </c>
      <c r="CI173" s="212">
        <f t="shared" si="231"/>
        <v>0.23809523809523808</v>
      </c>
      <c r="CJ173" s="212">
        <f t="shared" si="231"/>
        <v>0</v>
      </c>
      <c r="CK173" s="155"/>
      <c r="CO173" s="149"/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9"/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49"/>
      <c r="DZ173" s="149"/>
      <c r="EA173" s="149"/>
      <c r="EB173" s="149"/>
      <c r="EC173" s="149"/>
      <c r="ED173" s="149"/>
      <c r="EE173" s="149"/>
      <c r="EF173" s="149"/>
    </row>
    <row r="174" spans="1:136" ht="15" hidden="1" x14ac:dyDescent="0.25">
      <c r="A174" s="312"/>
      <c r="B174" s="197" t="s">
        <v>753</v>
      </c>
      <c r="C174" s="213"/>
      <c r="D174" s="276">
        <f>+D172+F172</f>
        <v>11</v>
      </c>
      <c r="E174" s="277"/>
      <c r="F174" s="277"/>
      <c r="G174" s="278"/>
      <c r="H174" s="276">
        <f t="shared" ref="H174" si="232">+H172+J172</f>
        <v>2</v>
      </c>
      <c r="I174" s="277"/>
      <c r="J174" s="277"/>
      <c r="K174" s="278"/>
      <c r="L174" s="276">
        <f t="shared" ref="L174" si="233">+L172+N172</f>
        <v>6</v>
      </c>
      <c r="M174" s="277"/>
      <c r="N174" s="277"/>
      <c r="O174" s="278"/>
      <c r="P174" s="276">
        <f t="shared" ref="P174" si="234">+P172+R172</f>
        <v>0</v>
      </c>
      <c r="Q174" s="277"/>
      <c r="R174" s="277"/>
      <c r="S174" s="278"/>
      <c r="T174" s="276">
        <f t="shared" ref="T174" si="235">+T172+V172</f>
        <v>8</v>
      </c>
      <c r="U174" s="277"/>
      <c r="V174" s="277"/>
      <c r="W174" s="278"/>
      <c r="X174" s="276">
        <f t="shared" ref="X174" si="236">+X172+Z172</f>
        <v>5</v>
      </c>
      <c r="Y174" s="277"/>
      <c r="Z174" s="277"/>
      <c r="AA174" s="278"/>
      <c r="AB174" s="276">
        <f t="shared" ref="AB174" si="237">+AB172+AD172</f>
        <v>0</v>
      </c>
      <c r="AC174" s="277"/>
      <c r="AD174" s="277"/>
      <c r="AE174" s="278"/>
      <c r="AF174" s="276">
        <f t="shared" ref="AF174" si="238">+AF172+AH172</f>
        <v>1</v>
      </c>
      <c r="AG174" s="277"/>
      <c r="AH174" s="277"/>
      <c r="AI174" s="278"/>
      <c r="AJ174" s="276">
        <f t="shared" ref="AJ174" si="239">+AJ172+AL172</f>
        <v>7</v>
      </c>
      <c r="AK174" s="277"/>
      <c r="AL174" s="277"/>
      <c r="AM174" s="278"/>
      <c r="AN174" s="276">
        <f t="shared" ref="AN174" si="240">+AN172+AP172</f>
        <v>10</v>
      </c>
      <c r="AO174" s="277"/>
      <c r="AP174" s="277"/>
      <c r="AQ174" s="277"/>
      <c r="AR174" s="320"/>
      <c r="AS174" s="276">
        <f t="shared" ref="AS174" si="241">+AS172+AU172</f>
        <v>3</v>
      </c>
      <c r="AT174" s="277"/>
      <c r="AU174" s="277"/>
      <c r="AV174" s="278"/>
      <c r="AW174" s="276">
        <f t="shared" ref="AW174" si="242">+AW172+AY172</f>
        <v>6</v>
      </c>
      <c r="AX174" s="277"/>
      <c r="AY174" s="277"/>
      <c r="AZ174" s="278"/>
      <c r="BA174" s="276">
        <f t="shared" ref="BA174" si="243">+BA172+BC172</f>
        <v>4</v>
      </c>
      <c r="BB174" s="277"/>
      <c r="BC174" s="277"/>
      <c r="BD174" s="278"/>
      <c r="BE174" s="276">
        <f t="shared" ref="BE174" si="244">+BE172+BG172</f>
        <v>6</v>
      </c>
      <c r="BF174" s="277"/>
      <c r="BG174" s="277"/>
      <c r="BH174" s="278"/>
      <c r="BI174" s="276">
        <f t="shared" ref="BI174" si="245">+BI172+BK172</f>
        <v>2</v>
      </c>
      <c r="BJ174" s="277"/>
      <c r="BK174" s="277"/>
      <c r="BL174" s="278"/>
      <c r="BM174" s="276">
        <f t="shared" ref="BM174" si="246">+BM172+BO172</f>
        <v>9</v>
      </c>
      <c r="BN174" s="277"/>
      <c r="BO174" s="277"/>
      <c r="BP174" s="278"/>
      <c r="BQ174" s="276">
        <f t="shared" ref="BQ174" si="247">+BQ172+BS172</f>
        <v>2</v>
      </c>
      <c r="BR174" s="277"/>
      <c r="BS174" s="277"/>
      <c r="BT174" s="278"/>
      <c r="BU174" s="276">
        <f t="shared" ref="BU174" si="248">+BU172+BW172</f>
        <v>6</v>
      </c>
      <c r="BV174" s="277"/>
      <c r="BW174" s="277"/>
      <c r="BX174" s="278"/>
      <c r="BY174" s="276">
        <f t="shared" ref="BY174" si="249">+BY172+CA172</f>
        <v>9</v>
      </c>
      <c r="BZ174" s="277"/>
      <c r="CA174" s="277"/>
      <c r="CB174" s="278"/>
      <c r="CC174" s="276">
        <f t="shared" ref="CC174" si="250">+CC172+CE172</f>
        <v>6</v>
      </c>
      <c r="CD174" s="277"/>
      <c r="CE174" s="277"/>
      <c r="CF174" s="278"/>
      <c r="CG174" s="276">
        <f t="shared" ref="CG174" si="251">+CG172+CI172</f>
        <v>10</v>
      </c>
      <c r="CH174" s="277"/>
      <c r="CI174" s="277"/>
      <c r="CJ174" s="277"/>
      <c r="CK174" s="155"/>
      <c r="CO174" s="149"/>
      <c r="CP174" s="149"/>
      <c r="CQ174" s="149"/>
      <c r="CR174" s="149"/>
      <c r="CS174" s="149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49"/>
      <c r="DZ174" s="149"/>
      <c r="EA174" s="149"/>
      <c r="EB174" s="149"/>
      <c r="EC174" s="149"/>
      <c r="ED174" s="149"/>
      <c r="EE174" s="149"/>
      <c r="EF174" s="149"/>
    </row>
    <row r="175" spans="1:136" ht="15" hidden="1" x14ac:dyDescent="0.25">
      <c r="A175" s="312"/>
      <c r="B175" s="199" t="s">
        <v>753</v>
      </c>
      <c r="C175" s="214"/>
      <c r="D175" s="262">
        <f>+E172+G172</f>
        <v>0</v>
      </c>
      <c r="E175" s="263"/>
      <c r="F175" s="263"/>
      <c r="G175" s="264"/>
      <c r="H175" s="262">
        <f t="shared" ref="H175" si="252">+I172+K172</f>
        <v>2</v>
      </c>
      <c r="I175" s="263"/>
      <c r="J175" s="263"/>
      <c r="K175" s="264"/>
      <c r="L175" s="262">
        <f t="shared" ref="L175" si="253">+M172+O172</f>
        <v>5</v>
      </c>
      <c r="M175" s="263"/>
      <c r="N175" s="263"/>
      <c r="O175" s="264"/>
      <c r="P175" s="262">
        <f t="shared" ref="P175" si="254">+Q172+S172</f>
        <v>23</v>
      </c>
      <c r="Q175" s="263"/>
      <c r="R175" s="263"/>
      <c r="S175" s="264"/>
      <c r="T175" s="262">
        <f t="shared" ref="T175" si="255">+U172+W172</f>
        <v>1</v>
      </c>
      <c r="U175" s="263"/>
      <c r="V175" s="263"/>
      <c r="W175" s="264"/>
      <c r="X175" s="262">
        <f t="shared" ref="X175" si="256">+Y172+AA172</f>
        <v>3</v>
      </c>
      <c r="Y175" s="263"/>
      <c r="Z175" s="263"/>
      <c r="AA175" s="264"/>
      <c r="AB175" s="262">
        <f t="shared" ref="AB175" si="257">+AC172+AE172</f>
        <v>7</v>
      </c>
      <c r="AC175" s="263"/>
      <c r="AD175" s="263"/>
      <c r="AE175" s="264"/>
      <c r="AF175" s="262">
        <f t="shared" ref="AF175" si="258">+AG172+AI172</f>
        <v>3</v>
      </c>
      <c r="AG175" s="263"/>
      <c r="AH175" s="263"/>
      <c r="AI175" s="264"/>
      <c r="AJ175" s="262">
        <f t="shared" ref="AJ175" si="259">+AK172+AM172</f>
        <v>0</v>
      </c>
      <c r="AK175" s="263"/>
      <c r="AL175" s="263"/>
      <c r="AM175" s="264"/>
      <c r="AN175" s="262">
        <f t="shared" ref="AN175" si="260">+AO172+AQ172</f>
        <v>8</v>
      </c>
      <c r="AO175" s="263"/>
      <c r="AP175" s="263"/>
      <c r="AQ175" s="263"/>
      <c r="AR175" s="320"/>
      <c r="AS175" s="262">
        <f t="shared" ref="AS175" si="261">+AT172+AV172</f>
        <v>1</v>
      </c>
      <c r="AT175" s="263"/>
      <c r="AU175" s="263"/>
      <c r="AV175" s="264"/>
      <c r="AW175" s="262">
        <f t="shared" ref="AW175" si="262">+AX172+AZ172</f>
        <v>1</v>
      </c>
      <c r="AX175" s="263"/>
      <c r="AY175" s="263"/>
      <c r="AZ175" s="264"/>
      <c r="BA175" s="262">
        <f t="shared" ref="BA175" si="263">+BB172+BD172</f>
        <v>5</v>
      </c>
      <c r="BB175" s="263"/>
      <c r="BC175" s="263"/>
      <c r="BD175" s="264"/>
      <c r="BE175" s="262">
        <f t="shared" ref="BE175" si="264">+BF172+BH172</f>
        <v>2</v>
      </c>
      <c r="BF175" s="263"/>
      <c r="BG175" s="263"/>
      <c r="BH175" s="264"/>
      <c r="BI175" s="262">
        <f t="shared" ref="BI175" si="265">+BJ172+BL172</f>
        <v>12</v>
      </c>
      <c r="BJ175" s="263"/>
      <c r="BK175" s="263"/>
      <c r="BL175" s="264"/>
      <c r="BM175" s="262">
        <f t="shared" ref="BM175" si="266">+BN172+BP172</f>
        <v>0</v>
      </c>
      <c r="BN175" s="263"/>
      <c r="BO175" s="263"/>
      <c r="BP175" s="264"/>
      <c r="BQ175" s="262">
        <f t="shared" ref="BQ175" si="267">+BR172+BT172</f>
        <v>6</v>
      </c>
      <c r="BR175" s="263"/>
      <c r="BS175" s="263"/>
      <c r="BT175" s="264"/>
      <c r="BU175" s="262">
        <f t="shared" ref="BU175" si="268">+BV172+BX172</f>
        <v>2</v>
      </c>
      <c r="BV175" s="263"/>
      <c r="BW175" s="263"/>
      <c r="BX175" s="264"/>
      <c r="BY175" s="262">
        <f t="shared" ref="BY175" si="269">+BZ172+CB172</f>
        <v>3</v>
      </c>
      <c r="BZ175" s="263"/>
      <c r="CA175" s="263"/>
      <c r="CB175" s="264"/>
      <c r="CC175" s="262">
        <f t="shared" ref="CC175" si="270">+CD172+CF172</f>
        <v>1</v>
      </c>
      <c r="CD175" s="263"/>
      <c r="CE175" s="263"/>
      <c r="CF175" s="264"/>
      <c r="CG175" s="262">
        <f t="shared" ref="CG175" si="271">+CH172+CJ172</f>
        <v>0</v>
      </c>
      <c r="CH175" s="263"/>
      <c r="CI175" s="263"/>
      <c r="CJ175" s="263"/>
      <c r="CK175" s="155"/>
      <c r="CO175" s="149"/>
      <c r="CP175" s="149"/>
      <c r="CQ175" s="149"/>
      <c r="CR175" s="149"/>
      <c r="CS175" s="149"/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49"/>
      <c r="DZ175" s="149"/>
      <c r="EA175" s="149"/>
      <c r="EB175" s="149"/>
      <c r="EC175" s="149"/>
      <c r="ED175" s="149"/>
      <c r="EE175" s="149"/>
      <c r="EF175" s="149"/>
    </row>
    <row r="176" spans="1:136" ht="15" hidden="1" x14ac:dyDescent="0.25">
      <c r="A176" s="312"/>
      <c r="B176" s="284"/>
      <c r="C176" s="285"/>
      <c r="D176" s="279"/>
      <c r="E176" s="280"/>
      <c r="F176" s="280"/>
      <c r="G176" s="281"/>
      <c r="H176" s="279"/>
      <c r="I176" s="280"/>
      <c r="J176" s="280"/>
      <c r="K176" s="281"/>
      <c r="L176" s="279"/>
      <c r="M176" s="280"/>
      <c r="N176" s="280"/>
      <c r="O176" s="281"/>
      <c r="P176" s="279"/>
      <c r="Q176" s="280"/>
      <c r="R176" s="280"/>
      <c r="S176" s="281"/>
      <c r="T176" s="279"/>
      <c r="U176" s="280"/>
      <c r="V176" s="280"/>
      <c r="W176" s="281"/>
      <c r="X176" s="279"/>
      <c r="Y176" s="280"/>
      <c r="Z176" s="280"/>
      <c r="AA176" s="281"/>
      <c r="AB176" s="279"/>
      <c r="AC176" s="280"/>
      <c r="AD176" s="280"/>
      <c r="AE176" s="281"/>
      <c r="AF176" s="279"/>
      <c r="AG176" s="280"/>
      <c r="AH176" s="280"/>
      <c r="AI176" s="281"/>
      <c r="AJ176" s="279"/>
      <c r="AK176" s="280"/>
      <c r="AL176" s="280"/>
      <c r="AM176" s="281"/>
      <c r="AN176" s="279"/>
      <c r="AO176" s="280"/>
      <c r="AP176" s="280"/>
      <c r="AQ176" s="280"/>
      <c r="AR176" s="320"/>
      <c r="AS176" s="279"/>
      <c r="AT176" s="280"/>
      <c r="AU176" s="280"/>
      <c r="AV176" s="281"/>
      <c r="AW176" s="279"/>
      <c r="AX176" s="280"/>
      <c r="AY176" s="280"/>
      <c r="AZ176" s="281"/>
      <c r="BA176" s="279"/>
      <c r="BB176" s="280"/>
      <c r="BC176" s="280"/>
      <c r="BD176" s="281"/>
      <c r="BE176" s="279"/>
      <c r="BF176" s="280"/>
      <c r="BG176" s="280"/>
      <c r="BH176" s="281"/>
      <c r="BI176" s="279"/>
      <c r="BJ176" s="280"/>
      <c r="BK176" s="280"/>
      <c r="BL176" s="281"/>
      <c r="BM176" s="279"/>
      <c r="BN176" s="280"/>
      <c r="BO176" s="280"/>
      <c r="BP176" s="281"/>
      <c r="BQ176" s="279"/>
      <c r="BR176" s="280"/>
      <c r="BS176" s="280"/>
      <c r="BT176" s="281"/>
      <c r="BU176" s="279"/>
      <c r="BV176" s="280"/>
      <c r="BW176" s="280"/>
      <c r="BX176" s="281"/>
      <c r="BY176" s="279"/>
      <c r="BZ176" s="280"/>
      <c r="CA176" s="280"/>
      <c r="CB176" s="281"/>
      <c r="CC176" s="279"/>
      <c r="CD176" s="280"/>
      <c r="CE176" s="280"/>
      <c r="CF176" s="281"/>
      <c r="CG176" s="279"/>
      <c r="CH176" s="280"/>
      <c r="CI176" s="280"/>
      <c r="CJ176" s="281"/>
      <c r="CK176" s="155"/>
      <c r="CO176" s="149"/>
      <c r="CP176" s="149"/>
      <c r="CQ176" s="149"/>
      <c r="CR176" s="149"/>
      <c r="CS176" s="149"/>
      <c r="CT176" s="149"/>
      <c r="CU176" s="149"/>
      <c r="CV176" s="149"/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9"/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49"/>
      <c r="DZ176" s="149"/>
      <c r="EA176" s="149"/>
      <c r="EB176" s="149"/>
      <c r="EC176" s="149"/>
      <c r="ED176" s="149"/>
      <c r="EE176" s="149"/>
      <c r="EF176" s="149"/>
    </row>
    <row r="177" spans="1:136" hidden="1" x14ac:dyDescent="0.2">
      <c r="A177" s="312"/>
      <c r="B177" s="272" t="s">
        <v>863</v>
      </c>
      <c r="C177" s="273"/>
      <c r="D177" s="276">
        <v>8</v>
      </c>
      <c r="E177" s="277"/>
      <c r="F177" s="277"/>
      <c r="G177" s="278"/>
      <c r="H177" s="276">
        <v>1</v>
      </c>
      <c r="I177" s="277"/>
      <c r="J177" s="277"/>
      <c r="K177" s="278"/>
      <c r="L177" s="276">
        <v>3</v>
      </c>
      <c r="M177" s="277"/>
      <c r="N177" s="277"/>
      <c r="O177" s="278"/>
      <c r="P177" s="276">
        <v>0</v>
      </c>
      <c r="Q177" s="277"/>
      <c r="R177" s="277"/>
      <c r="S177" s="278"/>
      <c r="T177" s="276">
        <v>5</v>
      </c>
      <c r="U177" s="277"/>
      <c r="V177" s="277"/>
      <c r="W177" s="278"/>
      <c r="X177" s="276">
        <v>3</v>
      </c>
      <c r="Y177" s="277"/>
      <c r="Z177" s="277"/>
      <c r="AA177" s="278"/>
      <c r="AB177" s="276">
        <v>0</v>
      </c>
      <c r="AC177" s="277"/>
      <c r="AD177" s="277"/>
      <c r="AE177" s="278"/>
      <c r="AF177" s="276">
        <v>1</v>
      </c>
      <c r="AG177" s="277"/>
      <c r="AH177" s="277"/>
      <c r="AI177" s="278"/>
      <c r="AJ177" s="276">
        <v>5</v>
      </c>
      <c r="AK177" s="277"/>
      <c r="AL177" s="277"/>
      <c r="AM177" s="278"/>
      <c r="AN177" s="276">
        <v>6</v>
      </c>
      <c r="AO177" s="277"/>
      <c r="AP177" s="277"/>
      <c r="AQ177" s="277"/>
      <c r="AR177" s="320"/>
      <c r="AS177" s="276">
        <v>3</v>
      </c>
      <c r="AT177" s="277"/>
      <c r="AU177" s="277"/>
      <c r="AV177" s="278"/>
      <c r="AW177" s="276">
        <v>4</v>
      </c>
      <c r="AX177" s="277"/>
      <c r="AY177" s="277"/>
      <c r="AZ177" s="278"/>
      <c r="BA177" s="276">
        <v>2</v>
      </c>
      <c r="BB177" s="277"/>
      <c r="BC177" s="277"/>
      <c r="BD177" s="278"/>
      <c r="BE177" s="276">
        <v>3</v>
      </c>
      <c r="BF177" s="277"/>
      <c r="BG177" s="277"/>
      <c r="BH177" s="278"/>
      <c r="BI177" s="276">
        <v>2</v>
      </c>
      <c r="BJ177" s="277"/>
      <c r="BK177" s="277"/>
      <c r="BL177" s="278"/>
      <c r="BM177" s="276">
        <v>5</v>
      </c>
      <c r="BN177" s="277"/>
      <c r="BO177" s="277"/>
      <c r="BP177" s="278"/>
      <c r="BQ177" s="276">
        <v>1</v>
      </c>
      <c r="BR177" s="277"/>
      <c r="BS177" s="277"/>
      <c r="BT177" s="278"/>
      <c r="BU177" s="276">
        <v>4</v>
      </c>
      <c r="BV177" s="277"/>
      <c r="BW177" s="277"/>
      <c r="BX177" s="278"/>
      <c r="BY177" s="276">
        <v>5</v>
      </c>
      <c r="BZ177" s="277"/>
      <c r="CA177" s="277"/>
      <c r="CB177" s="278"/>
      <c r="CC177" s="276">
        <v>4</v>
      </c>
      <c r="CD177" s="277"/>
      <c r="CE177" s="277"/>
      <c r="CF177" s="278"/>
      <c r="CG177" s="276">
        <v>6</v>
      </c>
      <c r="CH177" s="277"/>
      <c r="CI177" s="277"/>
      <c r="CJ177" s="277"/>
      <c r="CK177" s="155"/>
      <c r="CO177" s="149"/>
      <c r="CP177" s="149"/>
      <c r="CQ177" s="149"/>
      <c r="CR177" s="149"/>
      <c r="CS177" s="149"/>
      <c r="CT177" s="149"/>
      <c r="CU177" s="149"/>
      <c r="CV177" s="149"/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9"/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49"/>
      <c r="DZ177" s="149"/>
      <c r="EA177" s="149"/>
      <c r="EB177" s="149"/>
      <c r="EC177" s="149"/>
      <c r="ED177" s="149"/>
      <c r="EE177" s="149"/>
      <c r="EF177" s="149"/>
    </row>
    <row r="178" spans="1:136" hidden="1" x14ac:dyDescent="0.2">
      <c r="A178" s="312"/>
      <c r="B178" s="274"/>
      <c r="C178" s="275"/>
      <c r="D178" s="265">
        <f>D177/21</f>
        <v>0.38095238095238093</v>
      </c>
      <c r="E178" s="266"/>
      <c r="F178" s="266"/>
      <c r="G178" s="267"/>
      <c r="H178" s="265">
        <f>H177/21</f>
        <v>4.7619047619047616E-2</v>
      </c>
      <c r="I178" s="266"/>
      <c r="J178" s="266"/>
      <c r="K178" s="267"/>
      <c r="L178" s="265">
        <f>L177/21</f>
        <v>0.14285714285714285</v>
      </c>
      <c r="M178" s="266"/>
      <c r="N178" s="266"/>
      <c r="O178" s="267"/>
      <c r="P178" s="265">
        <f>P177/21</f>
        <v>0</v>
      </c>
      <c r="Q178" s="266"/>
      <c r="R178" s="266"/>
      <c r="S178" s="267"/>
      <c r="T178" s="265">
        <f>T177/21</f>
        <v>0.23809523809523808</v>
      </c>
      <c r="U178" s="266"/>
      <c r="V178" s="266"/>
      <c r="W178" s="267"/>
      <c r="X178" s="265">
        <f>X177/21</f>
        <v>0.14285714285714285</v>
      </c>
      <c r="Y178" s="266"/>
      <c r="Z178" s="266"/>
      <c r="AA178" s="267"/>
      <c r="AB178" s="265">
        <f>AB177/21</f>
        <v>0</v>
      </c>
      <c r="AC178" s="266"/>
      <c r="AD178" s="266"/>
      <c r="AE178" s="267"/>
      <c r="AF178" s="265">
        <f>AF177/21</f>
        <v>4.7619047619047616E-2</v>
      </c>
      <c r="AG178" s="266"/>
      <c r="AH178" s="266"/>
      <c r="AI178" s="267"/>
      <c r="AJ178" s="265">
        <f>AJ177/21</f>
        <v>0.23809523809523808</v>
      </c>
      <c r="AK178" s="266"/>
      <c r="AL178" s="266"/>
      <c r="AM178" s="267"/>
      <c r="AN178" s="265">
        <f>AN177/21</f>
        <v>0.2857142857142857</v>
      </c>
      <c r="AO178" s="266"/>
      <c r="AP178" s="266"/>
      <c r="AQ178" s="266"/>
      <c r="AR178" s="320"/>
      <c r="AS178" s="265">
        <f>AS177/21</f>
        <v>0.14285714285714285</v>
      </c>
      <c r="AT178" s="266"/>
      <c r="AU178" s="266"/>
      <c r="AV178" s="267"/>
      <c r="AW178" s="265">
        <f>AW177/21</f>
        <v>0.19047619047619047</v>
      </c>
      <c r="AX178" s="266"/>
      <c r="AY178" s="266"/>
      <c r="AZ178" s="267"/>
      <c r="BA178" s="265">
        <f>BA177/21</f>
        <v>9.5238095238095233E-2</v>
      </c>
      <c r="BB178" s="266"/>
      <c r="BC178" s="266"/>
      <c r="BD178" s="267"/>
      <c r="BE178" s="265">
        <f>BE177/21</f>
        <v>0.14285714285714285</v>
      </c>
      <c r="BF178" s="266"/>
      <c r="BG178" s="266"/>
      <c r="BH178" s="267"/>
      <c r="BI178" s="265">
        <f>BI177/21</f>
        <v>9.5238095238095233E-2</v>
      </c>
      <c r="BJ178" s="266"/>
      <c r="BK178" s="266"/>
      <c r="BL178" s="267"/>
      <c r="BM178" s="265">
        <f>BM177/21</f>
        <v>0.23809523809523808</v>
      </c>
      <c r="BN178" s="266"/>
      <c r="BO178" s="266"/>
      <c r="BP178" s="267"/>
      <c r="BQ178" s="265">
        <f>BQ177/21</f>
        <v>4.7619047619047616E-2</v>
      </c>
      <c r="BR178" s="266"/>
      <c r="BS178" s="266"/>
      <c r="BT178" s="267"/>
      <c r="BU178" s="265">
        <f>BU177/21</f>
        <v>0.19047619047619047</v>
      </c>
      <c r="BV178" s="266"/>
      <c r="BW178" s="266"/>
      <c r="BX178" s="267"/>
      <c r="BY178" s="265">
        <f>BY177/21</f>
        <v>0.23809523809523808</v>
      </c>
      <c r="BZ178" s="266"/>
      <c r="CA178" s="266"/>
      <c r="CB178" s="267"/>
      <c r="CC178" s="265">
        <f>CC177/21</f>
        <v>0.19047619047619047</v>
      </c>
      <c r="CD178" s="266"/>
      <c r="CE178" s="266"/>
      <c r="CF178" s="267"/>
      <c r="CG178" s="265">
        <f>CG177/21</f>
        <v>0.2857142857142857</v>
      </c>
      <c r="CH178" s="266"/>
      <c r="CI178" s="266"/>
      <c r="CJ178" s="266"/>
      <c r="CK178" s="155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</row>
    <row r="179" spans="1:136" hidden="1" x14ac:dyDescent="0.2">
      <c r="A179" s="312"/>
      <c r="B179" s="268" t="s">
        <v>864</v>
      </c>
      <c r="C179" s="269"/>
      <c r="D179" s="262">
        <v>0</v>
      </c>
      <c r="E179" s="263"/>
      <c r="F179" s="263"/>
      <c r="G179" s="264"/>
      <c r="H179" s="262">
        <v>1</v>
      </c>
      <c r="I179" s="263"/>
      <c r="J179" s="263"/>
      <c r="K179" s="264"/>
      <c r="L179" s="262">
        <v>4</v>
      </c>
      <c r="M179" s="263"/>
      <c r="N179" s="263"/>
      <c r="O179" s="264"/>
      <c r="P179" s="262">
        <v>14</v>
      </c>
      <c r="Q179" s="263"/>
      <c r="R179" s="263"/>
      <c r="S179" s="264"/>
      <c r="T179" s="262">
        <v>1</v>
      </c>
      <c r="U179" s="263"/>
      <c r="V179" s="263"/>
      <c r="W179" s="264"/>
      <c r="X179" s="262">
        <v>1</v>
      </c>
      <c r="Y179" s="263"/>
      <c r="Z179" s="263"/>
      <c r="AA179" s="264"/>
      <c r="AB179" s="262">
        <v>6</v>
      </c>
      <c r="AC179" s="263"/>
      <c r="AD179" s="263"/>
      <c r="AE179" s="264"/>
      <c r="AF179" s="262">
        <v>2</v>
      </c>
      <c r="AG179" s="263"/>
      <c r="AH179" s="263"/>
      <c r="AI179" s="264"/>
      <c r="AJ179" s="262">
        <v>0</v>
      </c>
      <c r="AK179" s="263"/>
      <c r="AL179" s="263"/>
      <c r="AM179" s="264"/>
      <c r="AN179" s="262">
        <v>6</v>
      </c>
      <c r="AO179" s="263"/>
      <c r="AP179" s="263"/>
      <c r="AQ179" s="263"/>
      <c r="AR179" s="320"/>
      <c r="AS179" s="262">
        <v>1</v>
      </c>
      <c r="AT179" s="263"/>
      <c r="AU179" s="263"/>
      <c r="AV179" s="264"/>
      <c r="AW179" s="262">
        <v>1</v>
      </c>
      <c r="AX179" s="263"/>
      <c r="AY179" s="263"/>
      <c r="AZ179" s="264"/>
      <c r="BA179" s="262">
        <v>3</v>
      </c>
      <c r="BB179" s="263"/>
      <c r="BC179" s="263"/>
      <c r="BD179" s="264"/>
      <c r="BE179" s="262">
        <v>1</v>
      </c>
      <c r="BF179" s="263"/>
      <c r="BG179" s="263"/>
      <c r="BH179" s="264"/>
      <c r="BI179" s="262">
        <v>7</v>
      </c>
      <c r="BJ179" s="263"/>
      <c r="BK179" s="263"/>
      <c r="BL179" s="264"/>
      <c r="BM179" s="262">
        <v>0</v>
      </c>
      <c r="BN179" s="263"/>
      <c r="BO179" s="263"/>
      <c r="BP179" s="264"/>
      <c r="BQ179" s="262">
        <v>4</v>
      </c>
      <c r="BR179" s="263"/>
      <c r="BS179" s="263"/>
      <c r="BT179" s="264"/>
      <c r="BU179" s="262">
        <v>1</v>
      </c>
      <c r="BV179" s="263"/>
      <c r="BW179" s="263"/>
      <c r="BX179" s="264"/>
      <c r="BY179" s="262">
        <v>3</v>
      </c>
      <c r="BZ179" s="263"/>
      <c r="CA179" s="263"/>
      <c r="CB179" s="264"/>
      <c r="CC179" s="262">
        <v>1</v>
      </c>
      <c r="CD179" s="263"/>
      <c r="CE179" s="263"/>
      <c r="CF179" s="264"/>
      <c r="CG179" s="262">
        <v>0</v>
      </c>
      <c r="CH179" s="263"/>
      <c r="CI179" s="263"/>
      <c r="CJ179" s="263"/>
      <c r="CK179" s="155"/>
      <c r="CO179" s="149"/>
      <c r="CP179" s="149"/>
      <c r="CQ179" s="149"/>
      <c r="CR179" s="149"/>
      <c r="CS179" s="149"/>
      <c r="CT179" s="149"/>
      <c r="CU179" s="149"/>
      <c r="CV179" s="149"/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9"/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49"/>
      <c r="DZ179" s="149"/>
      <c r="EA179" s="149"/>
      <c r="EB179" s="149"/>
      <c r="EC179" s="149"/>
      <c r="ED179" s="149"/>
      <c r="EE179" s="149"/>
      <c r="EF179" s="149"/>
    </row>
    <row r="180" spans="1:136" hidden="1" x14ac:dyDescent="0.2">
      <c r="A180" s="312"/>
      <c r="B180" s="270"/>
      <c r="C180" s="271"/>
      <c r="D180" s="259">
        <f>D179/21</f>
        <v>0</v>
      </c>
      <c r="E180" s="260"/>
      <c r="F180" s="260"/>
      <c r="G180" s="261"/>
      <c r="H180" s="259">
        <f>H179/21</f>
        <v>4.7619047619047616E-2</v>
      </c>
      <c r="I180" s="260"/>
      <c r="J180" s="260"/>
      <c r="K180" s="261"/>
      <c r="L180" s="259">
        <f>L179/21</f>
        <v>0.19047619047619047</v>
      </c>
      <c r="M180" s="260"/>
      <c r="N180" s="260"/>
      <c r="O180" s="261"/>
      <c r="P180" s="259">
        <f>P179/21</f>
        <v>0.66666666666666663</v>
      </c>
      <c r="Q180" s="260"/>
      <c r="R180" s="260"/>
      <c r="S180" s="261"/>
      <c r="T180" s="259">
        <f>T179/21</f>
        <v>4.7619047619047616E-2</v>
      </c>
      <c r="U180" s="260"/>
      <c r="V180" s="260"/>
      <c r="W180" s="261"/>
      <c r="X180" s="259">
        <f>X179/21</f>
        <v>4.7619047619047616E-2</v>
      </c>
      <c r="Y180" s="260"/>
      <c r="Z180" s="260"/>
      <c r="AA180" s="261"/>
      <c r="AB180" s="259">
        <f>AB179/21</f>
        <v>0.2857142857142857</v>
      </c>
      <c r="AC180" s="260"/>
      <c r="AD180" s="260"/>
      <c r="AE180" s="261"/>
      <c r="AF180" s="259">
        <f>AF179/21</f>
        <v>9.5238095238095233E-2</v>
      </c>
      <c r="AG180" s="260"/>
      <c r="AH180" s="260"/>
      <c r="AI180" s="261"/>
      <c r="AJ180" s="259">
        <f>AJ179/21</f>
        <v>0</v>
      </c>
      <c r="AK180" s="260"/>
      <c r="AL180" s="260"/>
      <c r="AM180" s="261"/>
      <c r="AN180" s="259">
        <f>AN179/21</f>
        <v>0.2857142857142857</v>
      </c>
      <c r="AO180" s="260"/>
      <c r="AP180" s="260"/>
      <c r="AQ180" s="260"/>
      <c r="AR180" s="322"/>
      <c r="AS180" s="259">
        <f>AS179/21</f>
        <v>4.7619047619047616E-2</v>
      </c>
      <c r="AT180" s="260"/>
      <c r="AU180" s="260"/>
      <c r="AV180" s="261"/>
      <c r="AW180" s="259">
        <f>AW179/21</f>
        <v>4.7619047619047616E-2</v>
      </c>
      <c r="AX180" s="260"/>
      <c r="AY180" s="260"/>
      <c r="AZ180" s="261"/>
      <c r="BA180" s="259">
        <f>BA179/21</f>
        <v>0.14285714285714285</v>
      </c>
      <c r="BB180" s="260"/>
      <c r="BC180" s="260"/>
      <c r="BD180" s="261"/>
      <c r="BE180" s="259">
        <f>BE179/21</f>
        <v>4.7619047619047616E-2</v>
      </c>
      <c r="BF180" s="260"/>
      <c r="BG180" s="260"/>
      <c r="BH180" s="261"/>
      <c r="BI180" s="259">
        <f>BI179/21</f>
        <v>0.33333333333333331</v>
      </c>
      <c r="BJ180" s="260"/>
      <c r="BK180" s="260"/>
      <c r="BL180" s="261"/>
      <c r="BM180" s="259">
        <f>BM179/21</f>
        <v>0</v>
      </c>
      <c r="BN180" s="260"/>
      <c r="BO180" s="260"/>
      <c r="BP180" s="261"/>
      <c r="BQ180" s="259">
        <f>BQ179/21</f>
        <v>0.19047619047619047</v>
      </c>
      <c r="BR180" s="260"/>
      <c r="BS180" s="260"/>
      <c r="BT180" s="261"/>
      <c r="BU180" s="259">
        <f>BU179/21</f>
        <v>4.7619047619047616E-2</v>
      </c>
      <c r="BV180" s="260"/>
      <c r="BW180" s="260"/>
      <c r="BX180" s="261"/>
      <c r="BY180" s="259">
        <f>BY179/21</f>
        <v>0.14285714285714285</v>
      </c>
      <c r="BZ180" s="260"/>
      <c r="CA180" s="260"/>
      <c r="CB180" s="261"/>
      <c r="CC180" s="259">
        <f>CC179/21</f>
        <v>4.7619047619047616E-2</v>
      </c>
      <c r="CD180" s="260"/>
      <c r="CE180" s="260"/>
      <c r="CF180" s="261"/>
      <c r="CG180" s="259">
        <f>CG179/21</f>
        <v>0</v>
      </c>
      <c r="CH180" s="260"/>
      <c r="CI180" s="260"/>
      <c r="CJ180" s="260"/>
      <c r="CK180" s="155"/>
      <c r="CO180" s="149"/>
      <c r="CP180" s="149"/>
      <c r="CQ180" s="149"/>
      <c r="CR180" s="149"/>
      <c r="CS180" s="149"/>
      <c r="CT180" s="149"/>
      <c r="CU180" s="149"/>
      <c r="CV180" s="149"/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9"/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49"/>
      <c r="DZ180" s="149"/>
      <c r="EA180" s="149"/>
      <c r="EB180" s="149"/>
      <c r="EC180" s="149"/>
      <c r="ED180" s="149"/>
      <c r="EE180" s="149"/>
      <c r="EF180" s="149"/>
    </row>
    <row r="181" spans="1:136" ht="15" hidden="1" x14ac:dyDescent="0.25">
      <c r="B181" s="202"/>
      <c r="C181" s="202"/>
      <c r="D181" s="219"/>
      <c r="E181" s="219"/>
      <c r="F181" s="219"/>
      <c r="G181" s="219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  <c r="CE181" s="157"/>
      <c r="CF181" s="157"/>
      <c r="CG181" s="157"/>
      <c r="CH181" s="157"/>
      <c r="CI181" s="157"/>
      <c r="CJ181" s="157"/>
      <c r="CO181" s="149"/>
      <c r="CP181" s="149"/>
      <c r="CQ181" s="149"/>
      <c r="CR181" s="149"/>
      <c r="CS181" s="149"/>
      <c r="CT181" s="149"/>
      <c r="CU181" s="149"/>
      <c r="CV181" s="149"/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9"/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49"/>
      <c r="DZ181" s="149"/>
      <c r="EA181" s="149"/>
      <c r="EB181" s="149"/>
      <c r="EC181" s="149"/>
      <c r="ED181" s="149"/>
      <c r="EE181" s="149"/>
      <c r="EF181" s="149"/>
    </row>
    <row r="182" spans="1:136" ht="15" hidden="1" x14ac:dyDescent="0.25">
      <c r="A182" s="311" t="s">
        <v>752</v>
      </c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311"/>
      <c r="AA182" s="311"/>
      <c r="AB182" s="311"/>
      <c r="AC182" s="311"/>
      <c r="AD182" s="311"/>
      <c r="AE182" s="311"/>
      <c r="AF182" s="311"/>
      <c r="AG182" s="311"/>
      <c r="AH182" s="311"/>
      <c r="AI182" s="311"/>
      <c r="AJ182" s="311"/>
      <c r="AK182" s="311"/>
      <c r="AL182" s="311"/>
      <c r="AM182" s="311"/>
      <c r="AN182" s="311"/>
      <c r="AO182" s="311"/>
      <c r="AP182" s="311"/>
      <c r="AQ182" s="311"/>
      <c r="AR182" s="311"/>
      <c r="AS182" s="311"/>
      <c r="AT182" s="311"/>
      <c r="AU182" s="311"/>
      <c r="AV182" s="311"/>
      <c r="AW182" s="311"/>
      <c r="AX182" s="311"/>
      <c r="AY182" s="311"/>
      <c r="AZ182" s="311"/>
      <c r="BA182" s="311"/>
      <c r="BB182" s="311"/>
      <c r="BC182" s="311"/>
      <c r="BD182" s="311"/>
      <c r="BE182" s="311"/>
      <c r="BF182" s="311"/>
      <c r="BG182" s="311"/>
      <c r="BH182" s="311"/>
      <c r="BI182" s="311"/>
      <c r="BJ182" s="311"/>
      <c r="BK182" s="311"/>
      <c r="BL182" s="311"/>
      <c r="BM182" s="311"/>
      <c r="BN182" s="311"/>
      <c r="BO182" s="311"/>
      <c r="BP182" s="311"/>
      <c r="BQ182" s="311"/>
      <c r="BR182" s="311"/>
      <c r="BS182" s="311"/>
      <c r="BT182" s="311"/>
      <c r="BU182" s="311"/>
      <c r="BV182" s="311"/>
      <c r="BW182" s="311"/>
      <c r="BX182" s="311"/>
      <c r="BY182" s="311"/>
      <c r="BZ182" s="311"/>
      <c r="CA182" s="311"/>
      <c r="CB182" s="311"/>
      <c r="CC182" s="311"/>
      <c r="CD182" s="311"/>
      <c r="CE182" s="311"/>
      <c r="CF182" s="311"/>
      <c r="CG182" s="311"/>
      <c r="CH182" s="311"/>
      <c r="CI182" s="311"/>
      <c r="CJ182" s="311"/>
      <c r="CK182" s="311"/>
      <c r="CL182" s="311"/>
      <c r="CM182" s="311"/>
      <c r="CN182" s="311"/>
      <c r="CO182" s="311"/>
    </row>
    <row r="183" spans="1:136" ht="15" hidden="1" x14ac:dyDescent="0.25">
      <c r="A183" s="311" t="s">
        <v>756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311"/>
      <c r="AE183" s="311"/>
      <c r="AF183" s="311"/>
      <c r="AG183" s="311"/>
      <c r="AH183" s="311"/>
      <c r="AI183" s="311"/>
      <c r="AJ183" s="311"/>
      <c r="AK183" s="311"/>
      <c r="AL183" s="311"/>
      <c r="AM183" s="311"/>
      <c r="AN183" s="311"/>
      <c r="AO183" s="311"/>
      <c r="AP183" s="311"/>
      <c r="AQ183" s="311"/>
      <c r="AR183" s="311"/>
      <c r="AS183" s="311"/>
      <c r="AT183" s="311"/>
      <c r="AU183" s="311"/>
      <c r="AV183" s="311"/>
      <c r="AW183" s="311"/>
      <c r="AX183" s="311"/>
      <c r="AY183" s="311"/>
      <c r="AZ183" s="311"/>
      <c r="BA183" s="311"/>
      <c r="BB183" s="311"/>
      <c r="BC183" s="311"/>
      <c r="BD183" s="311"/>
      <c r="BE183" s="311"/>
      <c r="BF183" s="311"/>
      <c r="BG183" s="311"/>
      <c r="BH183" s="311"/>
      <c r="BI183" s="311"/>
      <c r="BJ183" s="311"/>
      <c r="BK183" s="311"/>
      <c r="BL183" s="311"/>
      <c r="BM183" s="311"/>
      <c r="BN183" s="311"/>
      <c r="BO183" s="311"/>
      <c r="BP183" s="311"/>
      <c r="BQ183" s="311"/>
      <c r="BR183" s="311"/>
      <c r="BS183" s="311"/>
      <c r="BT183" s="311"/>
      <c r="BU183" s="311"/>
      <c r="BV183" s="311"/>
      <c r="BW183" s="311"/>
      <c r="BX183" s="311"/>
      <c r="BY183" s="311"/>
      <c r="BZ183" s="311"/>
      <c r="CA183" s="311"/>
      <c r="CB183" s="311"/>
      <c r="CC183" s="311"/>
      <c r="CD183" s="311"/>
      <c r="CE183" s="311"/>
      <c r="CF183" s="311"/>
      <c r="CG183" s="311"/>
      <c r="CH183" s="311"/>
      <c r="CI183" s="311"/>
      <c r="CJ183" s="311"/>
      <c r="CK183" s="311"/>
      <c r="CL183" s="311"/>
      <c r="CM183" s="311"/>
      <c r="CN183" s="311"/>
      <c r="CO183" s="311"/>
    </row>
    <row r="184" spans="1:136" ht="15" hidden="1" x14ac:dyDescent="0.25"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9"/>
      <c r="DF184" s="149"/>
      <c r="DG184" s="149"/>
      <c r="DH184" s="149"/>
      <c r="DI184" s="149"/>
      <c r="DJ184" s="149"/>
      <c r="DK184" s="149"/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49"/>
      <c r="DZ184" s="149"/>
      <c r="EA184" s="149"/>
      <c r="EB184" s="149"/>
      <c r="EC184" s="149"/>
      <c r="ED184" s="149"/>
      <c r="EE184" s="149"/>
      <c r="EF184" s="149"/>
    </row>
    <row r="185" spans="1:136" ht="15" hidden="1" x14ac:dyDescent="0.25">
      <c r="A185" s="312" t="s">
        <v>867</v>
      </c>
      <c r="B185" s="313" t="s">
        <v>90</v>
      </c>
      <c r="C185" s="314"/>
      <c r="D185" s="314"/>
      <c r="E185" s="314"/>
      <c r="F185" s="314"/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  <c r="AK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AX185" s="314"/>
      <c r="AY185" s="314"/>
      <c r="AZ185" s="314"/>
      <c r="BA185" s="314"/>
      <c r="BB185" s="314"/>
      <c r="BC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  <c r="BQ185" s="314"/>
      <c r="BR185" s="314"/>
      <c r="BS185" s="314"/>
      <c r="BT185" s="314"/>
      <c r="BU185" s="314"/>
      <c r="BV185" s="314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  <c r="CO185" s="220"/>
      <c r="CP185" s="148"/>
      <c r="CQ185" s="148"/>
      <c r="CR185" s="148"/>
      <c r="CS185" s="148"/>
      <c r="CT185" s="148"/>
      <c r="CU185" s="149"/>
      <c r="CV185" s="149"/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9"/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49"/>
      <c r="DZ185" s="149"/>
      <c r="EA185" s="149"/>
      <c r="EB185" s="149"/>
      <c r="EC185" s="149"/>
      <c r="ED185" s="149"/>
      <c r="EE185" s="149"/>
      <c r="EF185" s="149"/>
    </row>
    <row r="186" spans="1:136" ht="15" hidden="1" x14ac:dyDescent="0.25">
      <c r="A186" s="312"/>
      <c r="B186" s="313" t="s">
        <v>866</v>
      </c>
      <c r="C186" s="314"/>
      <c r="D186" s="314"/>
      <c r="E186" s="314"/>
      <c r="F186" s="314"/>
      <c r="G186" s="314"/>
      <c r="H186" s="314"/>
      <c r="I186" s="314"/>
      <c r="J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  <c r="BQ186" s="314"/>
      <c r="BR186" s="314"/>
      <c r="BS186" s="314"/>
      <c r="BT186" s="314"/>
      <c r="BU186" s="314"/>
      <c r="BV186" s="314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  <c r="CO186" s="221"/>
      <c r="CP186" s="149"/>
      <c r="CQ186" s="149"/>
      <c r="CR186" s="149"/>
      <c r="CS186" s="149"/>
      <c r="CT186" s="149"/>
      <c r="CU186" s="149"/>
      <c r="CV186" s="149"/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9"/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49"/>
      <c r="DZ186" s="149"/>
      <c r="EA186" s="149"/>
      <c r="EB186" s="149"/>
      <c r="EC186" s="149"/>
      <c r="ED186" s="149"/>
      <c r="EE186" s="149"/>
      <c r="EF186" s="149"/>
    </row>
    <row r="187" spans="1:136" ht="15" hidden="1" x14ac:dyDescent="0.25">
      <c r="A187" s="312"/>
      <c r="B187" s="153" t="s">
        <v>759</v>
      </c>
      <c r="C187" s="154">
        <f>+C188+C189</f>
        <v>21</v>
      </c>
      <c r="D187" s="303" t="s">
        <v>724</v>
      </c>
      <c r="E187" s="303"/>
      <c r="F187" s="303"/>
      <c r="G187" s="303"/>
      <c r="H187" s="303" t="s">
        <v>725</v>
      </c>
      <c r="I187" s="303"/>
      <c r="J187" s="303"/>
      <c r="K187" s="303"/>
      <c r="L187" s="303" t="s">
        <v>726</v>
      </c>
      <c r="M187" s="303"/>
      <c r="N187" s="303"/>
      <c r="O187" s="303"/>
      <c r="P187" s="303" t="s">
        <v>727</v>
      </c>
      <c r="Q187" s="303"/>
      <c r="R187" s="303"/>
      <c r="S187" s="303"/>
      <c r="T187" s="303" t="s">
        <v>728</v>
      </c>
      <c r="U187" s="303"/>
      <c r="V187" s="303"/>
      <c r="W187" s="303"/>
      <c r="X187" s="303" t="s">
        <v>729</v>
      </c>
      <c r="Y187" s="303"/>
      <c r="Z187" s="303"/>
      <c r="AA187" s="303"/>
      <c r="AB187" s="303" t="s">
        <v>730</v>
      </c>
      <c r="AC187" s="303"/>
      <c r="AD187" s="303"/>
      <c r="AE187" s="303"/>
      <c r="AF187" s="303" t="s">
        <v>731</v>
      </c>
      <c r="AG187" s="303"/>
      <c r="AH187" s="303"/>
      <c r="AI187" s="303"/>
      <c r="AJ187" s="303" t="s">
        <v>732</v>
      </c>
      <c r="AK187" s="303"/>
      <c r="AL187" s="303"/>
      <c r="AM187" s="303"/>
      <c r="AN187" s="305" t="s">
        <v>750</v>
      </c>
      <c r="AO187" s="306"/>
      <c r="AP187" s="306"/>
      <c r="AQ187" s="306"/>
      <c r="AR187" s="302"/>
      <c r="AS187" s="288" t="s">
        <v>733</v>
      </c>
      <c r="AT187" s="289"/>
      <c r="AU187" s="289"/>
      <c r="AV187" s="300"/>
      <c r="AW187" s="288" t="s">
        <v>734</v>
      </c>
      <c r="AX187" s="289"/>
      <c r="AY187" s="289"/>
      <c r="AZ187" s="300"/>
      <c r="BA187" s="288" t="s">
        <v>735</v>
      </c>
      <c r="BB187" s="289"/>
      <c r="BC187" s="289"/>
      <c r="BD187" s="300"/>
      <c r="BE187" s="288" t="s">
        <v>736</v>
      </c>
      <c r="BF187" s="289"/>
      <c r="BG187" s="289"/>
      <c r="BH187" s="300"/>
      <c r="BI187" s="288" t="s">
        <v>737</v>
      </c>
      <c r="BJ187" s="289"/>
      <c r="BK187" s="289"/>
      <c r="BL187" s="300"/>
      <c r="BM187" s="288" t="s">
        <v>738</v>
      </c>
      <c r="BN187" s="289"/>
      <c r="BO187" s="289"/>
      <c r="BP187" s="300"/>
      <c r="BQ187" s="288" t="s">
        <v>739</v>
      </c>
      <c r="BR187" s="289"/>
      <c r="BS187" s="289"/>
      <c r="BT187" s="300"/>
      <c r="BU187" s="288" t="s">
        <v>740</v>
      </c>
      <c r="BV187" s="289"/>
      <c r="BW187" s="289"/>
      <c r="BX187" s="300"/>
      <c r="BY187" s="288" t="s">
        <v>741</v>
      </c>
      <c r="BZ187" s="289"/>
      <c r="CA187" s="289"/>
      <c r="CB187" s="300"/>
      <c r="CC187" s="288" t="s">
        <v>742</v>
      </c>
      <c r="CD187" s="289"/>
      <c r="CE187" s="289"/>
      <c r="CF187" s="300"/>
      <c r="CG187" s="288" t="s">
        <v>743</v>
      </c>
      <c r="CH187" s="289"/>
      <c r="CI187" s="289"/>
      <c r="CJ187" s="300"/>
      <c r="CK187" s="286" t="s">
        <v>744</v>
      </c>
      <c r="CL187" s="287"/>
      <c r="CM187" s="287"/>
      <c r="CN187" s="287"/>
      <c r="CO187" s="221"/>
      <c r="CP187" s="149"/>
      <c r="CQ187" s="149"/>
      <c r="CR187" s="149"/>
      <c r="CS187" s="149"/>
      <c r="CT187" s="149"/>
      <c r="CU187" s="149"/>
      <c r="CV187" s="149"/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9"/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49"/>
      <c r="DZ187" s="149"/>
      <c r="EA187" s="149"/>
      <c r="EB187" s="149"/>
      <c r="EC187" s="149"/>
      <c r="ED187" s="149"/>
      <c r="EE187" s="149"/>
      <c r="EF187" s="149"/>
    </row>
    <row r="188" spans="1:136" ht="15" hidden="1" x14ac:dyDescent="0.25">
      <c r="A188" s="312"/>
      <c r="B188" s="153" t="s">
        <v>757</v>
      </c>
      <c r="C188" s="154">
        <v>10</v>
      </c>
      <c r="D188" s="304"/>
      <c r="E188" s="304"/>
      <c r="F188" s="304"/>
      <c r="G188" s="304"/>
      <c r="H188" s="304"/>
      <c r="I188" s="304"/>
      <c r="J188" s="304"/>
      <c r="K188" s="304"/>
      <c r="L188" s="304"/>
      <c r="M188" s="304"/>
      <c r="N188" s="304"/>
      <c r="O188" s="304"/>
      <c r="P188" s="304"/>
      <c r="Q188" s="304"/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7"/>
      <c r="AO188" s="308"/>
      <c r="AP188" s="308"/>
      <c r="AQ188" s="308"/>
      <c r="AR188" s="302"/>
      <c r="AS188" s="288"/>
      <c r="AT188" s="289"/>
      <c r="AU188" s="289"/>
      <c r="AV188" s="300"/>
      <c r="AW188" s="288"/>
      <c r="AX188" s="289"/>
      <c r="AY188" s="289"/>
      <c r="AZ188" s="300"/>
      <c r="BA188" s="288"/>
      <c r="BB188" s="289"/>
      <c r="BC188" s="289"/>
      <c r="BD188" s="300"/>
      <c r="BE188" s="288"/>
      <c r="BF188" s="289"/>
      <c r="BG188" s="289"/>
      <c r="BH188" s="300"/>
      <c r="BI188" s="288"/>
      <c r="BJ188" s="289"/>
      <c r="BK188" s="289"/>
      <c r="BL188" s="300"/>
      <c r="BM188" s="288"/>
      <c r="BN188" s="289"/>
      <c r="BO188" s="289"/>
      <c r="BP188" s="300"/>
      <c r="BQ188" s="288"/>
      <c r="BR188" s="289"/>
      <c r="BS188" s="289"/>
      <c r="BT188" s="300"/>
      <c r="BU188" s="288"/>
      <c r="BV188" s="289"/>
      <c r="BW188" s="289"/>
      <c r="BX188" s="300"/>
      <c r="BY188" s="288"/>
      <c r="BZ188" s="289"/>
      <c r="CA188" s="289"/>
      <c r="CB188" s="300"/>
      <c r="CC188" s="288"/>
      <c r="CD188" s="289"/>
      <c r="CE188" s="289"/>
      <c r="CF188" s="300"/>
      <c r="CG188" s="288"/>
      <c r="CH188" s="289"/>
      <c r="CI188" s="289"/>
      <c r="CJ188" s="300"/>
      <c r="CK188" s="288"/>
      <c r="CL188" s="289"/>
      <c r="CM188" s="289"/>
      <c r="CN188" s="289"/>
      <c r="CO188" s="221"/>
      <c r="CP188" s="149"/>
      <c r="CQ188" s="149"/>
      <c r="CR188" s="149"/>
      <c r="CS188" s="149"/>
      <c r="CT188" s="149"/>
      <c r="CU188" s="149"/>
      <c r="CV188" s="149"/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9"/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49"/>
      <c r="DZ188" s="149"/>
      <c r="EA188" s="149"/>
      <c r="EB188" s="149"/>
      <c r="EC188" s="149"/>
      <c r="ED188" s="149"/>
      <c r="EE188" s="149"/>
      <c r="EF188" s="149"/>
    </row>
    <row r="189" spans="1:136" ht="15" hidden="1" x14ac:dyDescent="0.25">
      <c r="A189" s="312"/>
      <c r="B189" s="153" t="s">
        <v>758</v>
      </c>
      <c r="C189" s="154">
        <v>11</v>
      </c>
      <c r="D189" s="304"/>
      <c r="E189" s="304"/>
      <c r="F189" s="304"/>
      <c r="G189" s="304"/>
      <c r="H189" s="304"/>
      <c r="I189" s="304"/>
      <c r="J189" s="304"/>
      <c r="K189" s="304"/>
      <c r="L189" s="304"/>
      <c r="M189" s="304"/>
      <c r="N189" s="304"/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7"/>
      <c r="AO189" s="308"/>
      <c r="AP189" s="308"/>
      <c r="AQ189" s="308"/>
      <c r="AR189" s="302"/>
      <c r="AS189" s="288"/>
      <c r="AT189" s="289"/>
      <c r="AU189" s="289"/>
      <c r="AV189" s="300"/>
      <c r="AW189" s="288"/>
      <c r="AX189" s="289"/>
      <c r="AY189" s="289"/>
      <c r="AZ189" s="300"/>
      <c r="BA189" s="288"/>
      <c r="BB189" s="289"/>
      <c r="BC189" s="289"/>
      <c r="BD189" s="300"/>
      <c r="BE189" s="288"/>
      <c r="BF189" s="289"/>
      <c r="BG189" s="289"/>
      <c r="BH189" s="300"/>
      <c r="BI189" s="288"/>
      <c r="BJ189" s="289"/>
      <c r="BK189" s="289"/>
      <c r="BL189" s="300"/>
      <c r="BM189" s="288"/>
      <c r="BN189" s="289"/>
      <c r="BO189" s="289"/>
      <c r="BP189" s="300"/>
      <c r="BQ189" s="288"/>
      <c r="BR189" s="289"/>
      <c r="BS189" s="289"/>
      <c r="BT189" s="300"/>
      <c r="BU189" s="288"/>
      <c r="BV189" s="289"/>
      <c r="BW189" s="289"/>
      <c r="BX189" s="300"/>
      <c r="BY189" s="288"/>
      <c r="BZ189" s="289"/>
      <c r="CA189" s="289"/>
      <c r="CB189" s="300"/>
      <c r="CC189" s="288"/>
      <c r="CD189" s="289"/>
      <c r="CE189" s="289"/>
      <c r="CF189" s="300"/>
      <c r="CG189" s="288"/>
      <c r="CH189" s="289"/>
      <c r="CI189" s="289"/>
      <c r="CJ189" s="300"/>
      <c r="CK189" s="288"/>
      <c r="CL189" s="289"/>
      <c r="CM189" s="289"/>
      <c r="CN189" s="289"/>
      <c r="CO189" s="221"/>
      <c r="CP189" s="149"/>
      <c r="CQ189" s="149"/>
      <c r="CR189" s="149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>
        <v>0</v>
      </c>
      <c r="DE189" s="149">
        <v>0.42857142857142855</v>
      </c>
      <c r="DF189" s="149">
        <v>0</v>
      </c>
      <c r="DG189" s="149">
        <v>0</v>
      </c>
      <c r="DH189" s="149">
        <v>4.7619047619047616E-2</v>
      </c>
      <c r="DI189" s="149">
        <v>0.23809523809523808</v>
      </c>
      <c r="DJ189" s="149">
        <v>9.5238095238095233E-2</v>
      </c>
      <c r="DK189" s="149">
        <v>0.2857142857142857</v>
      </c>
      <c r="DL189" s="149">
        <v>0.14285714285714285</v>
      </c>
      <c r="DM189" s="149">
        <v>0</v>
      </c>
      <c r="DN189" s="149">
        <v>4.7619047619047616E-2</v>
      </c>
      <c r="DO189" s="149">
        <v>0.2857142857142857</v>
      </c>
      <c r="DP189" s="149">
        <v>0.2857142857142857</v>
      </c>
      <c r="DQ189" s="149">
        <v>9.5238095238095233E-2</v>
      </c>
      <c r="DR189" s="149">
        <v>0.14285714285714285</v>
      </c>
      <c r="DS189" s="149">
        <v>0.14285714285714285</v>
      </c>
      <c r="DT189" s="149">
        <v>4.7619047619047616E-2</v>
      </c>
      <c r="DU189" s="149">
        <v>0.19047619047619047</v>
      </c>
      <c r="DV189" s="149">
        <v>4.7619047619047616E-2</v>
      </c>
      <c r="DW189" s="149">
        <v>0.33333333333333331</v>
      </c>
      <c r="DX189" s="149">
        <v>9.5238095238095233E-2</v>
      </c>
      <c r="DY189" s="149">
        <v>0.14285714285714285</v>
      </c>
      <c r="DZ189" s="149"/>
      <c r="EA189" s="149"/>
      <c r="EB189" s="149"/>
      <c r="EC189" s="149"/>
      <c r="ED189" s="149"/>
      <c r="EE189" s="149"/>
      <c r="EF189" s="149"/>
    </row>
    <row r="190" spans="1:136" ht="15" hidden="1" x14ac:dyDescent="0.25">
      <c r="A190" s="312"/>
      <c r="B190" s="153"/>
      <c r="C190" s="157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7"/>
      <c r="AO190" s="308"/>
      <c r="AP190" s="308"/>
      <c r="AQ190" s="308"/>
      <c r="AR190" s="302"/>
      <c r="AS190" s="288"/>
      <c r="AT190" s="289"/>
      <c r="AU190" s="289"/>
      <c r="AV190" s="300"/>
      <c r="AW190" s="288"/>
      <c r="AX190" s="289"/>
      <c r="AY190" s="289"/>
      <c r="AZ190" s="300"/>
      <c r="BA190" s="288"/>
      <c r="BB190" s="289"/>
      <c r="BC190" s="289"/>
      <c r="BD190" s="300"/>
      <c r="BE190" s="288"/>
      <c r="BF190" s="289"/>
      <c r="BG190" s="289"/>
      <c r="BH190" s="300"/>
      <c r="BI190" s="288"/>
      <c r="BJ190" s="289"/>
      <c r="BK190" s="289"/>
      <c r="BL190" s="300"/>
      <c r="BM190" s="288"/>
      <c r="BN190" s="289"/>
      <c r="BO190" s="289"/>
      <c r="BP190" s="300"/>
      <c r="BQ190" s="288"/>
      <c r="BR190" s="289"/>
      <c r="BS190" s="289"/>
      <c r="BT190" s="300"/>
      <c r="BU190" s="288"/>
      <c r="BV190" s="289"/>
      <c r="BW190" s="289"/>
      <c r="BX190" s="300"/>
      <c r="BY190" s="288"/>
      <c r="BZ190" s="289"/>
      <c r="CA190" s="289"/>
      <c r="CB190" s="300"/>
      <c r="CC190" s="288"/>
      <c r="CD190" s="289"/>
      <c r="CE190" s="289"/>
      <c r="CF190" s="300"/>
      <c r="CG190" s="288"/>
      <c r="CH190" s="289"/>
      <c r="CI190" s="289"/>
      <c r="CJ190" s="300"/>
      <c r="CK190" s="288"/>
      <c r="CL190" s="289"/>
      <c r="CM190" s="289"/>
      <c r="CN190" s="289"/>
      <c r="CO190" s="221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>
        <v>0</v>
      </c>
      <c r="DE190" s="149">
        <v>0</v>
      </c>
      <c r="DF190" s="149">
        <v>0.14285714285714285</v>
      </c>
      <c r="DG190" s="149">
        <v>0.23809523809523808</v>
      </c>
      <c r="DH190" s="149">
        <v>0.2857142857142857</v>
      </c>
      <c r="DI190" s="149">
        <v>9.5238095238095233E-2</v>
      </c>
      <c r="DJ190" s="149">
        <v>4.7619047619047616E-2</v>
      </c>
      <c r="DK190" s="149">
        <v>4.7619047619047616E-2</v>
      </c>
      <c r="DL190" s="149">
        <v>9.5238095238095233E-2</v>
      </c>
      <c r="DM190" s="149">
        <v>0.38095238095238093</v>
      </c>
      <c r="DN190" s="149">
        <v>0</v>
      </c>
      <c r="DO190" s="149">
        <v>9.5238095238095233E-2</v>
      </c>
      <c r="DP190" s="149">
        <v>0</v>
      </c>
      <c r="DQ190" s="149">
        <v>4.7619047619047616E-2</v>
      </c>
      <c r="DR190" s="149">
        <v>9.5238095238095233E-2</v>
      </c>
      <c r="DS190" s="149">
        <v>4.7619047619047616E-2</v>
      </c>
      <c r="DT190" s="149">
        <v>0</v>
      </c>
      <c r="DU190" s="149">
        <v>4.7619047619047616E-2</v>
      </c>
      <c r="DV190" s="149">
        <v>4.7619047619047616E-2</v>
      </c>
      <c r="DW190" s="149">
        <v>0</v>
      </c>
      <c r="DX190" s="149">
        <v>0</v>
      </c>
      <c r="DY190" s="149">
        <v>9.5238095238095233E-2</v>
      </c>
      <c r="DZ190" s="149"/>
      <c r="EA190" s="149"/>
      <c r="EB190" s="149"/>
      <c r="EC190" s="149"/>
      <c r="ED190" s="149"/>
      <c r="EE190" s="149"/>
      <c r="EF190" s="149"/>
    </row>
    <row r="191" spans="1:136" ht="15" hidden="1" x14ac:dyDescent="0.25">
      <c r="A191" s="312"/>
      <c r="B191" s="158"/>
      <c r="C191" s="157"/>
      <c r="D191" s="304"/>
      <c r="E191" s="304"/>
      <c r="F191" s="304"/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9"/>
      <c r="AO191" s="310"/>
      <c r="AP191" s="310"/>
      <c r="AQ191" s="310"/>
      <c r="AR191" s="302"/>
      <c r="AS191" s="290"/>
      <c r="AT191" s="291"/>
      <c r="AU191" s="291"/>
      <c r="AV191" s="301"/>
      <c r="AW191" s="290"/>
      <c r="AX191" s="291"/>
      <c r="AY191" s="291"/>
      <c r="AZ191" s="301"/>
      <c r="BA191" s="290"/>
      <c r="BB191" s="291"/>
      <c r="BC191" s="291"/>
      <c r="BD191" s="301"/>
      <c r="BE191" s="290"/>
      <c r="BF191" s="291"/>
      <c r="BG191" s="291"/>
      <c r="BH191" s="301"/>
      <c r="BI191" s="290"/>
      <c r="BJ191" s="291"/>
      <c r="BK191" s="291"/>
      <c r="BL191" s="301"/>
      <c r="BM191" s="290"/>
      <c r="BN191" s="291"/>
      <c r="BO191" s="291"/>
      <c r="BP191" s="301"/>
      <c r="BQ191" s="290"/>
      <c r="BR191" s="291"/>
      <c r="BS191" s="291"/>
      <c r="BT191" s="301"/>
      <c r="BU191" s="290"/>
      <c r="BV191" s="291"/>
      <c r="BW191" s="291"/>
      <c r="BX191" s="301"/>
      <c r="BY191" s="290"/>
      <c r="BZ191" s="291"/>
      <c r="CA191" s="291"/>
      <c r="CB191" s="301"/>
      <c r="CC191" s="290"/>
      <c r="CD191" s="291"/>
      <c r="CE191" s="291"/>
      <c r="CF191" s="301"/>
      <c r="CG191" s="290"/>
      <c r="CH191" s="291"/>
      <c r="CI191" s="291"/>
      <c r="CJ191" s="301"/>
      <c r="CK191" s="290"/>
      <c r="CL191" s="291"/>
      <c r="CM191" s="291"/>
      <c r="CN191" s="291"/>
      <c r="CO191" s="292"/>
      <c r="CP191" s="293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</row>
    <row r="192" spans="1:136" ht="15" hidden="1" x14ac:dyDescent="0.25">
      <c r="A192" s="312"/>
      <c r="B192" s="159"/>
      <c r="C192" s="160"/>
      <c r="D192" s="161">
        <v>1</v>
      </c>
      <c r="E192" s="162">
        <v>2</v>
      </c>
      <c r="F192" s="161">
        <v>3</v>
      </c>
      <c r="G192" s="162">
        <v>4</v>
      </c>
      <c r="H192" s="161">
        <v>1</v>
      </c>
      <c r="I192" s="162">
        <v>2</v>
      </c>
      <c r="J192" s="161">
        <v>3</v>
      </c>
      <c r="K192" s="162">
        <v>4</v>
      </c>
      <c r="L192" s="161">
        <v>1</v>
      </c>
      <c r="M192" s="162">
        <v>2</v>
      </c>
      <c r="N192" s="161">
        <v>3</v>
      </c>
      <c r="O192" s="162">
        <v>4</v>
      </c>
      <c r="P192" s="161">
        <v>1</v>
      </c>
      <c r="Q192" s="162">
        <v>2</v>
      </c>
      <c r="R192" s="161">
        <v>3</v>
      </c>
      <c r="S192" s="162">
        <v>4</v>
      </c>
      <c r="T192" s="161">
        <v>1</v>
      </c>
      <c r="U192" s="162">
        <v>2</v>
      </c>
      <c r="V192" s="161">
        <v>3</v>
      </c>
      <c r="W192" s="162">
        <v>4</v>
      </c>
      <c r="X192" s="161">
        <v>1</v>
      </c>
      <c r="Y192" s="162">
        <v>2</v>
      </c>
      <c r="Z192" s="161">
        <v>3</v>
      </c>
      <c r="AA192" s="162">
        <v>4</v>
      </c>
      <c r="AB192" s="161">
        <v>1</v>
      </c>
      <c r="AC192" s="162">
        <v>2</v>
      </c>
      <c r="AD192" s="161">
        <v>3</v>
      </c>
      <c r="AE192" s="162">
        <v>4</v>
      </c>
      <c r="AF192" s="161">
        <v>1</v>
      </c>
      <c r="AG192" s="162">
        <v>2</v>
      </c>
      <c r="AH192" s="161">
        <v>3</v>
      </c>
      <c r="AI192" s="162">
        <v>4</v>
      </c>
      <c r="AJ192" s="161">
        <v>1</v>
      </c>
      <c r="AK192" s="162">
        <v>2</v>
      </c>
      <c r="AL192" s="161">
        <v>3</v>
      </c>
      <c r="AM192" s="165">
        <v>4</v>
      </c>
      <c r="AN192" s="161">
        <v>1</v>
      </c>
      <c r="AO192" s="222">
        <v>2</v>
      </c>
      <c r="AP192" s="223">
        <v>3</v>
      </c>
      <c r="AQ192" s="222">
        <v>4</v>
      </c>
      <c r="AR192" s="294"/>
      <c r="AS192" s="223">
        <v>1</v>
      </c>
      <c r="AT192" s="167">
        <v>2</v>
      </c>
      <c r="AU192" s="164">
        <v>3</v>
      </c>
      <c r="AV192" s="165">
        <v>4</v>
      </c>
      <c r="AW192" s="161">
        <v>1</v>
      </c>
      <c r="AX192" s="162">
        <v>2</v>
      </c>
      <c r="AY192" s="161">
        <v>3</v>
      </c>
      <c r="AZ192" s="165">
        <v>4</v>
      </c>
      <c r="BA192" s="161">
        <v>1</v>
      </c>
      <c r="BB192" s="162">
        <v>2</v>
      </c>
      <c r="BC192" s="161">
        <v>3</v>
      </c>
      <c r="BD192" s="165">
        <v>4</v>
      </c>
      <c r="BE192" s="161">
        <v>1</v>
      </c>
      <c r="BF192" s="162">
        <v>2</v>
      </c>
      <c r="BG192" s="161">
        <v>3</v>
      </c>
      <c r="BH192" s="165">
        <v>4</v>
      </c>
      <c r="BI192" s="161">
        <v>1</v>
      </c>
      <c r="BJ192" s="162">
        <v>2</v>
      </c>
      <c r="BK192" s="161">
        <v>3</v>
      </c>
      <c r="BL192" s="165">
        <v>4</v>
      </c>
      <c r="BM192" s="161">
        <v>1</v>
      </c>
      <c r="BN192" s="162">
        <v>2</v>
      </c>
      <c r="BO192" s="161">
        <v>3</v>
      </c>
      <c r="BP192" s="165">
        <v>4</v>
      </c>
      <c r="BQ192" s="161">
        <v>1</v>
      </c>
      <c r="BR192" s="162">
        <v>2</v>
      </c>
      <c r="BS192" s="161">
        <v>3</v>
      </c>
      <c r="BT192" s="165">
        <v>4</v>
      </c>
      <c r="BU192" s="161">
        <v>1</v>
      </c>
      <c r="BV192" s="162">
        <v>2</v>
      </c>
      <c r="BW192" s="161">
        <v>3</v>
      </c>
      <c r="BX192" s="165">
        <v>4</v>
      </c>
      <c r="BY192" s="161">
        <v>1</v>
      </c>
      <c r="BZ192" s="162">
        <v>2</v>
      </c>
      <c r="CA192" s="161">
        <v>3</v>
      </c>
      <c r="CB192" s="165">
        <v>4</v>
      </c>
      <c r="CC192" s="161">
        <v>1</v>
      </c>
      <c r="CD192" s="162">
        <v>2</v>
      </c>
      <c r="CE192" s="161">
        <v>3</v>
      </c>
      <c r="CF192" s="165">
        <v>4</v>
      </c>
      <c r="CG192" s="161">
        <v>1</v>
      </c>
      <c r="CH192" s="162">
        <v>2</v>
      </c>
      <c r="CI192" s="161">
        <v>3</v>
      </c>
      <c r="CJ192" s="165">
        <v>4</v>
      </c>
      <c r="CK192" s="161">
        <v>1</v>
      </c>
      <c r="CL192" s="162">
        <v>2</v>
      </c>
      <c r="CM192" s="161">
        <v>3</v>
      </c>
      <c r="CN192" s="165">
        <v>4</v>
      </c>
      <c r="CO192" s="221"/>
      <c r="CP192" s="149"/>
      <c r="CQ192" s="149"/>
      <c r="CR192" s="149"/>
      <c r="CS192" s="149"/>
      <c r="CT192" s="149"/>
      <c r="CU192" s="149"/>
      <c r="CV192" s="149"/>
      <c r="CW192" s="149"/>
      <c r="CX192" s="149"/>
      <c r="CY192" s="149"/>
      <c r="CZ192" s="149"/>
      <c r="DA192" s="156" t="s">
        <v>724</v>
      </c>
      <c r="DB192" s="149">
        <v>0</v>
      </c>
      <c r="DC192" s="149">
        <v>0</v>
      </c>
      <c r="DD192" s="149"/>
      <c r="DE192" s="149"/>
      <c r="DF192" s="149"/>
      <c r="DG192" s="149"/>
      <c r="DH192" s="149"/>
      <c r="DI192" s="149"/>
      <c r="DJ192" s="149"/>
      <c r="DK192" s="149"/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49"/>
      <c r="DZ192" s="149"/>
      <c r="EA192" s="149"/>
      <c r="EB192" s="149"/>
      <c r="EC192" s="149"/>
      <c r="ED192" s="149"/>
      <c r="EE192" s="149"/>
      <c r="EF192" s="149"/>
    </row>
    <row r="193" spans="1:136" ht="15" hidden="1" customHeight="1" x14ac:dyDescent="0.25">
      <c r="A193" s="312"/>
      <c r="B193" s="168" t="s">
        <v>724</v>
      </c>
      <c r="C193" s="208"/>
      <c r="D193" s="171"/>
      <c r="E193" s="171"/>
      <c r="F193" s="171"/>
      <c r="G193" s="171"/>
      <c r="H193" s="175"/>
      <c r="I193" s="174"/>
      <c r="J193" s="175"/>
      <c r="K193" s="174"/>
      <c r="L193" s="175"/>
      <c r="M193" s="174"/>
      <c r="N193" s="175"/>
      <c r="O193" s="174"/>
      <c r="P193" s="175"/>
      <c r="Q193" s="174"/>
      <c r="R193" s="175"/>
      <c r="S193" s="174"/>
      <c r="T193" s="175"/>
      <c r="U193" s="174"/>
      <c r="V193" s="175"/>
      <c r="W193" s="174"/>
      <c r="X193" s="175"/>
      <c r="Y193" s="174"/>
      <c r="Z193" s="175"/>
      <c r="AA193" s="174"/>
      <c r="AB193" s="175"/>
      <c r="AC193" s="174"/>
      <c r="AD193" s="175"/>
      <c r="AE193" s="174"/>
      <c r="AF193" s="175"/>
      <c r="AG193" s="174"/>
      <c r="AH193" s="175"/>
      <c r="AI193" s="174"/>
      <c r="AJ193" s="175"/>
      <c r="AK193" s="174"/>
      <c r="AL193" s="175"/>
      <c r="AM193" s="177"/>
      <c r="AN193" s="175"/>
      <c r="AO193" s="224"/>
      <c r="AP193" s="173"/>
      <c r="AQ193" s="225"/>
      <c r="AR193" s="295"/>
      <c r="AS193" s="173"/>
      <c r="AT193" s="177"/>
      <c r="AU193" s="175"/>
      <c r="AV193" s="174"/>
      <c r="AW193" s="175"/>
      <c r="AX193" s="177"/>
      <c r="AY193" s="175"/>
      <c r="AZ193" s="174"/>
      <c r="BA193" s="175"/>
      <c r="BB193" s="177"/>
      <c r="BC193" s="175"/>
      <c r="BD193" s="174"/>
      <c r="BE193" s="175"/>
      <c r="BF193" s="177"/>
      <c r="BG193" s="175"/>
      <c r="BH193" s="174"/>
      <c r="BI193" s="175"/>
      <c r="BJ193" s="177"/>
      <c r="BK193" s="175"/>
      <c r="BL193" s="174"/>
      <c r="BM193" s="175"/>
      <c r="BN193" s="177"/>
      <c r="BO193" s="175"/>
      <c r="BP193" s="174"/>
      <c r="BQ193" s="175"/>
      <c r="BR193" s="177"/>
      <c r="BS193" s="175"/>
      <c r="BT193" s="174"/>
      <c r="BU193" s="175"/>
      <c r="BV193" s="177"/>
      <c r="BW193" s="175"/>
      <c r="BX193" s="174"/>
      <c r="BY193" s="175"/>
      <c r="BZ193" s="177"/>
      <c r="CA193" s="175"/>
      <c r="CB193" s="174"/>
      <c r="CC193" s="175"/>
      <c r="CD193" s="177"/>
      <c r="CE193" s="175"/>
      <c r="CF193" s="174"/>
      <c r="CG193" s="175"/>
      <c r="CH193" s="177"/>
      <c r="CI193" s="175"/>
      <c r="CJ193" s="174"/>
      <c r="CK193" s="175"/>
      <c r="CL193" s="174"/>
      <c r="CM193" s="175"/>
      <c r="CN193" s="177"/>
      <c r="CO193" s="221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56" t="s">
        <v>725</v>
      </c>
      <c r="DB193" s="149">
        <v>0.42857142857142855</v>
      </c>
      <c r="DC193" s="149">
        <v>0</v>
      </c>
      <c r="DD193" s="149"/>
      <c r="DE193" s="149"/>
      <c r="DF193" s="149"/>
      <c r="DG193" s="149"/>
      <c r="DH193" s="149"/>
      <c r="DI193" s="149"/>
      <c r="DJ193" s="149"/>
      <c r="DK193" s="149"/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49"/>
      <c r="DZ193" s="149"/>
      <c r="EA193" s="149"/>
      <c r="EB193" s="149"/>
      <c r="EC193" s="149"/>
      <c r="ED193" s="149"/>
      <c r="EE193" s="149"/>
      <c r="EF193" s="149"/>
    </row>
    <row r="194" spans="1:136" ht="15" hidden="1" x14ac:dyDescent="0.25">
      <c r="A194" s="312"/>
      <c r="B194" s="168" t="s">
        <v>725</v>
      </c>
      <c r="C194" s="208"/>
      <c r="D194" s="175"/>
      <c r="E194" s="174"/>
      <c r="F194" s="175"/>
      <c r="G194" s="174"/>
      <c r="H194" s="171"/>
      <c r="I194" s="171"/>
      <c r="J194" s="171"/>
      <c r="K194" s="171"/>
      <c r="L194" s="175"/>
      <c r="M194" s="174"/>
      <c r="N194" s="175"/>
      <c r="O194" s="174"/>
      <c r="P194" s="175"/>
      <c r="Q194" s="174"/>
      <c r="R194" s="175"/>
      <c r="S194" s="174"/>
      <c r="T194" s="175"/>
      <c r="U194" s="174"/>
      <c r="V194" s="175"/>
      <c r="W194" s="174"/>
      <c r="X194" s="175">
        <v>1</v>
      </c>
      <c r="Y194" s="174"/>
      <c r="Z194" s="175">
        <v>1</v>
      </c>
      <c r="AA194" s="174"/>
      <c r="AB194" s="175"/>
      <c r="AC194" s="174"/>
      <c r="AD194" s="175"/>
      <c r="AE194" s="174"/>
      <c r="AF194" s="175">
        <v>2</v>
      </c>
      <c r="AG194" s="174"/>
      <c r="AH194" s="175">
        <v>2</v>
      </c>
      <c r="AI194" s="174"/>
      <c r="AJ194" s="175">
        <v>3</v>
      </c>
      <c r="AK194" s="174"/>
      <c r="AL194" s="175">
        <v>3</v>
      </c>
      <c r="AM194" s="177"/>
      <c r="AN194" s="175"/>
      <c r="AO194" s="224"/>
      <c r="AP194" s="173"/>
      <c r="AQ194" s="225">
        <v>1</v>
      </c>
      <c r="AR194" s="295"/>
      <c r="AS194" s="173"/>
      <c r="AT194" s="177"/>
      <c r="AU194" s="175"/>
      <c r="AV194" s="174"/>
      <c r="AW194" s="175"/>
      <c r="AX194" s="177"/>
      <c r="AY194" s="175"/>
      <c r="AZ194" s="174"/>
      <c r="BA194" s="175"/>
      <c r="BB194" s="177"/>
      <c r="BC194" s="175"/>
      <c r="BD194" s="174"/>
      <c r="BE194" s="175"/>
      <c r="BF194" s="177"/>
      <c r="BG194" s="175"/>
      <c r="BH194" s="174"/>
      <c r="BI194" s="175"/>
      <c r="BJ194" s="177"/>
      <c r="BK194" s="175"/>
      <c r="BL194" s="174">
        <v>2</v>
      </c>
      <c r="BM194" s="175"/>
      <c r="BN194" s="177"/>
      <c r="BO194" s="175"/>
      <c r="BP194" s="174"/>
      <c r="BQ194" s="175"/>
      <c r="BR194" s="177"/>
      <c r="BS194" s="175"/>
      <c r="BT194" s="174"/>
      <c r="BU194" s="175"/>
      <c r="BV194" s="177"/>
      <c r="BW194" s="175"/>
      <c r="BX194" s="174"/>
      <c r="BY194" s="175"/>
      <c r="BZ194" s="177"/>
      <c r="CA194" s="175"/>
      <c r="CB194" s="174"/>
      <c r="CC194" s="175"/>
      <c r="CD194" s="177"/>
      <c r="CE194" s="175"/>
      <c r="CF194" s="174"/>
      <c r="CG194" s="175"/>
      <c r="CH194" s="177"/>
      <c r="CI194" s="175"/>
      <c r="CJ194" s="174"/>
      <c r="CK194" s="175"/>
      <c r="CL194" s="174"/>
      <c r="CM194" s="175"/>
      <c r="CN194" s="177"/>
      <c r="CO194" s="221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56" t="s">
        <v>726</v>
      </c>
      <c r="DB194" s="149">
        <v>0</v>
      </c>
      <c r="DC194" s="149">
        <v>0.14285714285714285</v>
      </c>
      <c r="DD194" s="149"/>
      <c r="DE194" s="149"/>
      <c r="DF194" s="149"/>
      <c r="DG194" s="149"/>
      <c r="DH194" s="149"/>
      <c r="DI194" s="149"/>
      <c r="DJ194" s="149"/>
      <c r="DK194" s="149"/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49"/>
      <c r="DZ194" s="149"/>
      <c r="EA194" s="149"/>
      <c r="EB194" s="149"/>
      <c r="EC194" s="149"/>
      <c r="ED194" s="149"/>
      <c r="EE194" s="149"/>
      <c r="EF194" s="149"/>
    </row>
    <row r="195" spans="1:136" ht="15" hidden="1" x14ac:dyDescent="0.25">
      <c r="A195" s="312"/>
      <c r="B195" s="168" t="s">
        <v>726</v>
      </c>
      <c r="C195" s="208"/>
      <c r="D195" s="175"/>
      <c r="E195" s="174"/>
      <c r="F195" s="175"/>
      <c r="G195" s="174"/>
      <c r="H195" s="175">
        <v>3</v>
      </c>
      <c r="I195" s="174"/>
      <c r="J195" s="175">
        <v>1</v>
      </c>
      <c r="K195" s="174"/>
      <c r="L195" s="171"/>
      <c r="M195" s="171"/>
      <c r="N195" s="171"/>
      <c r="O195" s="171"/>
      <c r="P195" s="175"/>
      <c r="Q195" s="174"/>
      <c r="R195" s="175"/>
      <c r="S195" s="174"/>
      <c r="T195" s="175"/>
      <c r="U195" s="174">
        <v>1</v>
      </c>
      <c r="V195" s="175"/>
      <c r="W195" s="174"/>
      <c r="X195" s="175">
        <v>2</v>
      </c>
      <c r="Y195" s="174"/>
      <c r="Z195" s="175">
        <v>2</v>
      </c>
      <c r="AA195" s="174"/>
      <c r="AB195" s="175"/>
      <c r="AC195" s="174"/>
      <c r="AD195" s="175"/>
      <c r="AE195" s="174"/>
      <c r="AF195" s="175"/>
      <c r="AG195" s="174"/>
      <c r="AH195" s="175">
        <v>3</v>
      </c>
      <c r="AI195" s="174"/>
      <c r="AJ195" s="175"/>
      <c r="AK195" s="174"/>
      <c r="AL195" s="175"/>
      <c r="AM195" s="177"/>
      <c r="AN195" s="175"/>
      <c r="AO195" s="224"/>
      <c r="AP195" s="173"/>
      <c r="AQ195" s="225"/>
      <c r="AR195" s="295"/>
      <c r="AS195" s="173"/>
      <c r="AT195" s="177"/>
      <c r="AU195" s="175"/>
      <c r="AV195" s="174"/>
      <c r="AW195" s="175"/>
      <c r="AX195" s="177"/>
      <c r="AY195" s="175"/>
      <c r="AZ195" s="174"/>
      <c r="BA195" s="175"/>
      <c r="BB195" s="177"/>
      <c r="BC195" s="175"/>
      <c r="BD195" s="174"/>
      <c r="BE195" s="175"/>
      <c r="BF195" s="177"/>
      <c r="BG195" s="175"/>
      <c r="BH195" s="174"/>
      <c r="BI195" s="175"/>
      <c r="BJ195" s="177"/>
      <c r="BK195" s="175"/>
      <c r="BL195" s="174"/>
      <c r="BM195" s="175"/>
      <c r="BN195" s="177"/>
      <c r="BO195" s="175"/>
      <c r="BP195" s="174"/>
      <c r="BQ195" s="175"/>
      <c r="BR195" s="177"/>
      <c r="BS195" s="175"/>
      <c r="BT195" s="174"/>
      <c r="BU195" s="175">
        <v>1</v>
      </c>
      <c r="BV195" s="177"/>
      <c r="BW195" s="175"/>
      <c r="BX195" s="174"/>
      <c r="BY195" s="175"/>
      <c r="BZ195" s="177"/>
      <c r="CA195" s="175"/>
      <c r="CB195" s="174"/>
      <c r="CC195" s="175"/>
      <c r="CD195" s="177"/>
      <c r="CE195" s="175"/>
      <c r="CF195" s="174"/>
      <c r="CG195" s="175"/>
      <c r="CH195" s="177"/>
      <c r="CI195" s="175"/>
      <c r="CJ195" s="174"/>
      <c r="CK195" s="175"/>
      <c r="CL195" s="174"/>
      <c r="CM195" s="175"/>
      <c r="CN195" s="177"/>
      <c r="CO195" s="221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56" t="s">
        <v>727</v>
      </c>
      <c r="DB195" s="149">
        <v>0</v>
      </c>
      <c r="DC195" s="149">
        <v>0.23809523809523808</v>
      </c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49"/>
      <c r="DZ195" s="149"/>
      <c r="EA195" s="149"/>
      <c r="EB195" s="149"/>
      <c r="EC195" s="149"/>
      <c r="ED195" s="149"/>
      <c r="EE195" s="149"/>
      <c r="EF195" s="149"/>
    </row>
    <row r="196" spans="1:136" ht="15" hidden="1" x14ac:dyDescent="0.25">
      <c r="A196" s="312"/>
      <c r="B196" s="168" t="s">
        <v>727</v>
      </c>
      <c r="C196" s="208"/>
      <c r="D196" s="175"/>
      <c r="E196" s="174"/>
      <c r="F196" s="175"/>
      <c r="G196" s="174"/>
      <c r="H196" s="175"/>
      <c r="I196" s="174"/>
      <c r="J196" s="175"/>
      <c r="K196" s="174"/>
      <c r="L196" s="175"/>
      <c r="M196" s="174"/>
      <c r="N196" s="175"/>
      <c r="O196" s="174"/>
      <c r="P196" s="171"/>
      <c r="Q196" s="171"/>
      <c r="R196" s="171"/>
      <c r="S196" s="171"/>
      <c r="T196" s="175"/>
      <c r="U196" s="174"/>
      <c r="V196" s="175"/>
      <c r="W196" s="174"/>
      <c r="X196" s="175"/>
      <c r="Y196" s="174"/>
      <c r="Z196" s="175"/>
      <c r="AA196" s="174"/>
      <c r="AB196" s="175"/>
      <c r="AC196" s="174"/>
      <c r="AD196" s="175"/>
      <c r="AE196" s="174"/>
      <c r="AF196" s="175"/>
      <c r="AG196" s="174"/>
      <c r="AH196" s="175"/>
      <c r="AI196" s="174"/>
      <c r="AJ196" s="175"/>
      <c r="AK196" s="174"/>
      <c r="AL196" s="175"/>
      <c r="AM196" s="177"/>
      <c r="AN196" s="175"/>
      <c r="AO196" s="224"/>
      <c r="AP196" s="173"/>
      <c r="AQ196" s="225"/>
      <c r="AR196" s="295"/>
      <c r="AS196" s="173"/>
      <c r="AT196" s="177"/>
      <c r="AU196" s="175"/>
      <c r="AV196" s="174"/>
      <c r="AW196" s="175"/>
      <c r="AX196" s="177"/>
      <c r="AY196" s="175"/>
      <c r="AZ196" s="174"/>
      <c r="BA196" s="175"/>
      <c r="BB196" s="177"/>
      <c r="BC196" s="175"/>
      <c r="BD196" s="174"/>
      <c r="BE196" s="175"/>
      <c r="BF196" s="177"/>
      <c r="BG196" s="175"/>
      <c r="BH196" s="174"/>
      <c r="BI196" s="175"/>
      <c r="BJ196" s="177"/>
      <c r="BK196" s="175"/>
      <c r="BL196" s="174"/>
      <c r="BM196" s="175"/>
      <c r="BN196" s="177"/>
      <c r="BO196" s="175"/>
      <c r="BP196" s="174"/>
      <c r="BQ196" s="175"/>
      <c r="BR196" s="177"/>
      <c r="BS196" s="175"/>
      <c r="BT196" s="174"/>
      <c r="BU196" s="175"/>
      <c r="BV196" s="177"/>
      <c r="BW196" s="175"/>
      <c r="BX196" s="174"/>
      <c r="BY196" s="175"/>
      <c r="BZ196" s="177"/>
      <c r="CA196" s="175"/>
      <c r="CB196" s="174"/>
      <c r="CC196" s="175"/>
      <c r="CD196" s="177"/>
      <c r="CE196" s="175"/>
      <c r="CF196" s="174"/>
      <c r="CG196" s="175"/>
      <c r="CH196" s="177"/>
      <c r="CI196" s="175"/>
      <c r="CJ196" s="174"/>
      <c r="CK196" s="175"/>
      <c r="CL196" s="174"/>
      <c r="CM196" s="175"/>
      <c r="CN196" s="177"/>
      <c r="CO196" s="221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56" t="s">
        <v>728</v>
      </c>
      <c r="DB196" s="149">
        <v>4.7619047619047616E-2</v>
      </c>
      <c r="DC196" s="149">
        <v>0.2857142857142857</v>
      </c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49"/>
      <c r="DZ196" s="149"/>
      <c r="EA196" s="149"/>
      <c r="EB196" s="149"/>
      <c r="EC196" s="149"/>
      <c r="ED196" s="149"/>
      <c r="EE196" s="149"/>
      <c r="EF196" s="149"/>
    </row>
    <row r="197" spans="1:136" ht="15" hidden="1" x14ac:dyDescent="0.25">
      <c r="A197" s="312"/>
      <c r="B197" s="168" t="s">
        <v>728</v>
      </c>
      <c r="C197" s="208"/>
      <c r="D197" s="175"/>
      <c r="E197" s="174"/>
      <c r="F197" s="175"/>
      <c r="G197" s="174"/>
      <c r="H197" s="175">
        <v>2</v>
      </c>
      <c r="I197" s="174"/>
      <c r="J197" s="175">
        <v>2</v>
      </c>
      <c r="K197" s="174"/>
      <c r="L197" s="175"/>
      <c r="M197" s="174"/>
      <c r="N197" s="175"/>
      <c r="O197" s="174"/>
      <c r="P197" s="175"/>
      <c r="Q197" s="174"/>
      <c r="R197" s="175"/>
      <c r="S197" s="174"/>
      <c r="T197" s="171"/>
      <c r="U197" s="171"/>
      <c r="V197" s="171"/>
      <c r="W197" s="171"/>
      <c r="X197" s="175"/>
      <c r="Y197" s="174"/>
      <c r="Z197" s="175"/>
      <c r="AA197" s="174"/>
      <c r="AB197" s="175"/>
      <c r="AC197" s="174"/>
      <c r="AD197" s="175"/>
      <c r="AE197" s="174"/>
      <c r="AF197" s="175"/>
      <c r="AG197" s="174"/>
      <c r="AH197" s="175"/>
      <c r="AI197" s="174"/>
      <c r="AJ197" s="175">
        <v>1</v>
      </c>
      <c r="AK197" s="174"/>
      <c r="AL197" s="175">
        <v>1</v>
      </c>
      <c r="AM197" s="177"/>
      <c r="AN197" s="175"/>
      <c r="AO197" s="224"/>
      <c r="AP197" s="173"/>
      <c r="AQ197" s="225"/>
      <c r="AR197" s="295"/>
      <c r="AS197" s="173"/>
      <c r="AT197" s="177"/>
      <c r="AU197" s="175"/>
      <c r="AV197" s="174"/>
      <c r="AW197" s="175"/>
      <c r="AX197" s="177"/>
      <c r="AY197" s="175"/>
      <c r="AZ197" s="174">
        <v>3</v>
      </c>
      <c r="BA197" s="175"/>
      <c r="BB197" s="177"/>
      <c r="BC197" s="175"/>
      <c r="BD197" s="174"/>
      <c r="BE197" s="175"/>
      <c r="BF197" s="177"/>
      <c r="BG197" s="175"/>
      <c r="BH197" s="174">
        <v>2</v>
      </c>
      <c r="BI197" s="175"/>
      <c r="BJ197" s="177"/>
      <c r="BK197" s="175"/>
      <c r="BL197" s="174"/>
      <c r="BM197" s="175"/>
      <c r="BN197" s="177"/>
      <c r="BO197" s="175"/>
      <c r="BP197" s="174">
        <v>1</v>
      </c>
      <c r="BQ197" s="175"/>
      <c r="BR197" s="177"/>
      <c r="BS197" s="175"/>
      <c r="BT197" s="174"/>
      <c r="BU197" s="175"/>
      <c r="BV197" s="177"/>
      <c r="BW197" s="175"/>
      <c r="BX197" s="174"/>
      <c r="BY197" s="175"/>
      <c r="BZ197" s="177"/>
      <c r="CA197" s="175"/>
      <c r="CB197" s="174"/>
      <c r="CC197" s="175"/>
      <c r="CD197" s="177"/>
      <c r="CE197" s="175"/>
      <c r="CF197" s="174"/>
      <c r="CG197" s="175"/>
      <c r="CH197" s="177"/>
      <c r="CI197" s="175"/>
      <c r="CJ197" s="174"/>
      <c r="CK197" s="175">
        <v>3</v>
      </c>
      <c r="CL197" s="174">
        <v>3</v>
      </c>
      <c r="CM197" s="175"/>
      <c r="CN197" s="177"/>
      <c r="CO197" s="221"/>
      <c r="CP197" s="149"/>
      <c r="CQ197" s="149"/>
      <c r="CR197" s="149"/>
      <c r="CS197" s="149"/>
      <c r="CT197" s="149"/>
      <c r="CU197" s="149"/>
      <c r="CV197" s="149"/>
      <c r="CW197" s="149"/>
      <c r="CX197" s="149"/>
      <c r="CY197" s="149"/>
      <c r="CZ197" s="149"/>
      <c r="DA197" s="156" t="s">
        <v>729</v>
      </c>
      <c r="DB197" s="149">
        <v>0.23809523809523808</v>
      </c>
      <c r="DC197" s="149">
        <v>9.5238095238095233E-2</v>
      </c>
      <c r="DD197" s="149"/>
      <c r="DE197" s="149"/>
      <c r="DF197" s="149"/>
      <c r="DG197" s="149"/>
      <c r="DH197" s="149"/>
      <c r="DI197" s="149"/>
      <c r="DJ197" s="149"/>
      <c r="DK197" s="149"/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49"/>
      <c r="DZ197" s="149"/>
      <c r="EA197" s="149"/>
      <c r="EB197" s="149"/>
      <c r="EC197" s="149"/>
      <c r="ED197" s="149"/>
      <c r="EE197" s="149"/>
      <c r="EF197" s="149"/>
    </row>
    <row r="198" spans="1:136" ht="15" hidden="1" x14ac:dyDescent="0.25">
      <c r="A198" s="312"/>
      <c r="B198" s="168" t="s">
        <v>729</v>
      </c>
      <c r="C198" s="208"/>
      <c r="D198" s="175"/>
      <c r="E198" s="174"/>
      <c r="F198" s="175"/>
      <c r="G198" s="174"/>
      <c r="H198" s="175">
        <v>1</v>
      </c>
      <c r="I198" s="174"/>
      <c r="J198" s="175">
        <v>1</v>
      </c>
      <c r="K198" s="174"/>
      <c r="L198" s="175"/>
      <c r="M198" s="174"/>
      <c r="N198" s="175"/>
      <c r="O198" s="174"/>
      <c r="P198" s="175"/>
      <c r="Q198" s="174">
        <v>3</v>
      </c>
      <c r="R198" s="175"/>
      <c r="S198" s="174"/>
      <c r="T198" s="175"/>
      <c r="U198" s="174"/>
      <c r="V198" s="175"/>
      <c r="W198" s="174"/>
      <c r="X198" s="171"/>
      <c r="Y198" s="171"/>
      <c r="Z198" s="171"/>
      <c r="AA198" s="171"/>
      <c r="AB198" s="175"/>
      <c r="AC198" s="174"/>
      <c r="AD198" s="175"/>
      <c r="AE198" s="174"/>
      <c r="AF198" s="175">
        <v>3</v>
      </c>
      <c r="AG198" s="174"/>
      <c r="AH198" s="175"/>
      <c r="AI198" s="174"/>
      <c r="AJ198" s="175"/>
      <c r="AK198" s="174"/>
      <c r="AL198" s="175"/>
      <c r="AM198" s="177"/>
      <c r="AN198" s="175"/>
      <c r="AO198" s="224">
        <v>2</v>
      </c>
      <c r="AP198" s="173"/>
      <c r="AQ198" s="225"/>
      <c r="AR198" s="295"/>
      <c r="AS198" s="173"/>
      <c r="AT198" s="177"/>
      <c r="AU198" s="175"/>
      <c r="AV198" s="174"/>
      <c r="AW198" s="175"/>
      <c r="AX198" s="177"/>
      <c r="AY198" s="175"/>
      <c r="AZ198" s="174">
        <v>2</v>
      </c>
      <c r="BA198" s="175"/>
      <c r="BB198" s="177"/>
      <c r="BC198" s="175">
        <v>3</v>
      </c>
      <c r="BD198" s="174"/>
      <c r="BE198" s="175"/>
      <c r="BF198" s="177"/>
      <c r="BG198" s="175"/>
      <c r="BH198" s="174"/>
      <c r="BI198" s="175"/>
      <c r="BJ198" s="177"/>
      <c r="BK198" s="175"/>
      <c r="BL198" s="174"/>
      <c r="BM198" s="175">
        <v>1</v>
      </c>
      <c r="BN198" s="177"/>
      <c r="BO198" s="175"/>
      <c r="BP198" s="174"/>
      <c r="BQ198" s="175"/>
      <c r="BR198" s="177"/>
      <c r="BS198" s="175"/>
      <c r="BT198" s="174"/>
      <c r="BU198" s="175">
        <v>2</v>
      </c>
      <c r="BV198" s="177"/>
      <c r="BW198" s="175">
        <v>2</v>
      </c>
      <c r="BX198" s="174"/>
      <c r="BY198" s="175"/>
      <c r="BZ198" s="177">
        <v>1</v>
      </c>
      <c r="CA198" s="175"/>
      <c r="CB198" s="174">
        <v>3</v>
      </c>
      <c r="CC198" s="175"/>
      <c r="CD198" s="177"/>
      <c r="CE198" s="175"/>
      <c r="CF198" s="174"/>
      <c r="CG198" s="175"/>
      <c r="CH198" s="177"/>
      <c r="CI198" s="175"/>
      <c r="CJ198" s="174"/>
      <c r="CK198" s="175"/>
      <c r="CL198" s="174"/>
      <c r="CM198" s="175"/>
      <c r="CN198" s="177"/>
      <c r="CO198" s="221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56" t="s">
        <v>730</v>
      </c>
      <c r="DB198" s="149">
        <v>9.5238095238095233E-2</v>
      </c>
      <c r="DC198" s="149">
        <v>4.7619047619047616E-2</v>
      </c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</row>
    <row r="199" spans="1:136" ht="15" hidden="1" x14ac:dyDescent="0.25">
      <c r="A199" s="312"/>
      <c r="B199" s="168" t="s">
        <v>730</v>
      </c>
      <c r="C199" s="208"/>
      <c r="D199" s="175"/>
      <c r="E199" s="174"/>
      <c r="F199" s="175"/>
      <c r="G199" s="174"/>
      <c r="H199" s="175">
        <v>3</v>
      </c>
      <c r="I199" s="174"/>
      <c r="J199" s="175">
        <v>1</v>
      </c>
      <c r="K199" s="174"/>
      <c r="L199" s="175"/>
      <c r="M199" s="174"/>
      <c r="N199" s="175"/>
      <c r="O199" s="174"/>
      <c r="P199" s="175"/>
      <c r="Q199" s="174"/>
      <c r="R199" s="175"/>
      <c r="S199" s="174"/>
      <c r="T199" s="175"/>
      <c r="U199" s="174"/>
      <c r="V199" s="175"/>
      <c r="W199" s="174"/>
      <c r="X199" s="175"/>
      <c r="Y199" s="174"/>
      <c r="Z199" s="175"/>
      <c r="AA199" s="174">
        <v>1</v>
      </c>
      <c r="AB199" s="171"/>
      <c r="AC199" s="171"/>
      <c r="AD199" s="171"/>
      <c r="AE199" s="171"/>
      <c r="AF199" s="175"/>
      <c r="AG199" s="174"/>
      <c r="AH199" s="175">
        <v>3</v>
      </c>
      <c r="AI199" s="174"/>
      <c r="AJ199" s="175"/>
      <c r="AK199" s="174"/>
      <c r="AL199" s="175">
        <v>2</v>
      </c>
      <c r="AM199" s="177"/>
      <c r="AN199" s="175"/>
      <c r="AO199" s="224"/>
      <c r="AP199" s="173"/>
      <c r="AQ199" s="225">
        <v>3</v>
      </c>
      <c r="AR199" s="295"/>
      <c r="AS199" s="173"/>
      <c r="AT199" s="177"/>
      <c r="AU199" s="175"/>
      <c r="AV199" s="174"/>
      <c r="AW199" s="175"/>
      <c r="AX199" s="177"/>
      <c r="AY199" s="175"/>
      <c r="AZ199" s="174"/>
      <c r="BA199" s="175"/>
      <c r="BB199" s="177"/>
      <c r="BC199" s="175"/>
      <c r="BD199" s="174"/>
      <c r="BE199" s="175">
        <v>1</v>
      </c>
      <c r="BF199" s="177"/>
      <c r="BG199" s="175"/>
      <c r="BH199" s="174"/>
      <c r="BI199" s="175"/>
      <c r="BJ199" s="177"/>
      <c r="BK199" s="175"/>
      <c r="BL199" s="174"/>
      <c r="BM199" s="175"/>
      <c r="BN199" s="177"/>
      <c r="BO199" s="175"/>
      <c r="BP199" s="174"/>
      <c r="BQ199" s="175"/>
      <c r="BR199" s="177"/>
      <c r="BS199" s="175"/>
      <c r="BT199" s="174"/>
      <c r="BU199" s="175"/>
      <c r="BV199" s="177"/>
      <c r="BW199" s="175"/>
      <c r="BX199" s="174">
        <v>2</v>
      </c>
      <c r="BY199" s="175">
        <v>2</v>
      </c>
      <c r="BZ199" s="177"/>
      <c r="CA199" s="175"/>
      <c r="CB199" s="174"/>
      <c r="CC199" s="175"/>
      <c r="CD199" s="177"/>
      <c r="CE199" s="175"/>
      <c r="CF199" s="174"/>
      <c r="CG199" s="175"/>
      <c r="CH199" s="177"/>
      <c r="CI199" s="175"/>
      <c r="CJ199" s="174"/>
      <c r="CK199" s="175"/>
      <c r="CL199" s="174"/>
      <c r="CM199" s="175"/>
      <c r="CN199" s="177"/>
      <c r="CO199" s="221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56" t="s">
        <v>731</v>
      </c>
      <c r="DB199" s="149">
        <v>0.2857142857142857</v>
      </c>
      <c r="DC199" s="149">
        <v>4.7619047619047616E-2</v>
      </c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</row>
    <row r="200" spans="1:136" ht="15" hidden="1" x14ac:dyDescent="0.25">
      <c r="A200" s="312"/>
      <c r="B200" s="168" t="s">
        <v>731</v>
      </c>
      <c r="C200" s="208"/>
      <c r="D200" s="175"/>
      <c r="E200" s="174"/>
      <c r="F200" s="175"/>
      <c r="G200" s="174"/>
      <c r="H200" s="175"/>
      <c r="I200" s="174"/>
      <c r="J200" s="175"/>
      <c r="K200" s="174"/>
      <c r="L200" s="175"/>
      <c r="M200" s="174"/>
      <c r="N200" s="175"/>
      <c r="O200" s="174"/>
      <c r="P200" s="175"/>
      <c r="Q200" s="174"/>
      <c r="R200" s="175"/>
      <c r="S200" s="174"/>
      <c r="T200" s="175"/>
      <c r="U200" s="174"/>
      <c r="V200" s="175"/>
      <c r="W200" s="174"/>
      <c r="X200" s="175"/>
      <c r="Y200" s="174"/>
      <c r="Z200" s="175">
        <v>1</v>
      </c>
      <c r="AA200" s="174"/>
      <c r="AB200" s="175">
        <v>1</v>
      </c>
      <c r="AC200" s="174"/>
      <c r="AD200" s="175">
        <v>2</v>
      </c>
      <c r="AE200" s="174"/>
      <c r="AF200" s="171"/>
      <c r="AG200" s="171"/>
      <c r="AH200" s="171"/>
      <c r="AI200" s="171"/>
      <c r="AJ200" s="175"/>
      <c r="AK200" s="174"/>
      <c r="AL200" s="175"/>
      <c r="AM200" s="177"/>
      <c r="AN200" s="175"/>
      <c r="AO200" s="224"/>
      <c r="AP200" s="173"/>
      <c r="AQ200" s="225"/>
      <c r="AR200" s="295"/>
      <c r="AS200" s="173"/>
      <c r="AT200" s="177"/>
      <c r="AU200" s="175"/>
      <c r="AV200" s="174"/>
      <c r="AW200" s="175"/>
      <c r="AX200" s="177"/>
      <c r="AY200" s="175"/>
      <c r="AZ200" s="174"/>
      <c r="BA200" s="175">
        <v>2</v>
      </c>
      <c r="BB200" s="177"/>
      <c r="BC200" s="175"/>
      <c r="BD200" s="174"/>
      <c r="BE200" s="175"/>
      <c r="BF200" s="177"/>
      <c r="BG200" s="175"/>
      <c r="BH200" s="174"/>
      <c r="BI200" s="175"/>
      <c r="BJ200" s="177"/>
      <c r="BK200" s="175"/>
      <c r="BL200" s="174"/>
      <c r="BM200" s="175"/>
      <c r="BN200" s="177"/>
      <c r="BO200" s="175"/>
      <c r="BP200" s="174"/>
      <c r="BQ200" s="175"/>
      <c r="BR200" s="177"/>
      <c r="BS200" s="175"/>
      <c r="BT200" s="174"/>
      <c r="BU200" s="175"/>
      <c r="BV200" s="177"/>
      <c r="BW200" s="175">
        <v>3</v>
      </c>
      <c r="BX200" s="174"/>
      <c r="BY200" s="175"/>
      <c r="BZ200" s="177"/>
      <c r="CA200" s="175"/>
      <c r="CB200" s="174"/>
      <c r="CC200" s="175">
        <v>3</v>
      </c>
      <c r="CD200" s="177"/>
      <c r="CE200" s="175"/>
      <c r="CF200" s="174"/>
      <c r="CG200" s="175"/>
      <c r="CH200" s="177"/>
      <c r="CI200" s="175"/>
      <c r="CJ200" s="174"/>
      <c r="CK200" s="175"/>
      <c r="CL200" s="174"/>
      <c r="CM200" s="175"/>
      <c r="CN200" s="177"/>
      <c r="CO200" s="221"/>
      <c r="CP200" s="149"/>
      <c r="CQ200" s="149"/>
      <c r="CR200" s="149"/>
      <c r="CS200" s="149"/>
      <c r="CT200" s="149"/>
      <c r="CU200" s="149"/>
      <c r="CV200" s="149"/>
      <c r="CW200" s="149"/>
      <c r="CX200" s="149"/>
      <c r="CY200" s="149"/>
      <c r="CZ200" s="149"/>
      <c r="DA200" s="156" t="s">
        <v>732</v>
      </c>
      <c r="DB200" s="149">
        <v>0.14285714285714285</v>
      </c>
      <c r="DC200" s="149">
        <v>9.5238095238095233E-2</v>
      </c>
      <c r="DD200" s="149"/>
      <c r="DE200" s="149"/>
      <c r="DF200" s="149"/>
      <c r="DG200" s="149"/>
      <c r="DH200" s="149"/>
      <c r="DI200" s="149"/>
      <c r="DJ200" s="149"/>
      <c r="DK200" s="149"/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49"/>
      <c r="DZ200" s="149"/>
      <c r="EA200" s="149"/>
      <c r="EB200" s="149"/>
      <c r="EC200" s="149"/>
      <c r="ED200" s="149"/>
      <c r="EE200" s="149"/>
      <c r="EF200" s="149"/>
    </row>
    <row r="201" spans="1:136" ht="15" hidden="1" x14ac:dyDescent="0.25">
      <c r="A201" s="312"/>
      <c r="B201" s="168" t="s">
        <v>732</v>
      </c>
      <c r="C201" s="208"/>
      <c r="D201" s="175"/>
      <c r="E201" s="174"/>
      <c r="F201" s="175"/>
      <c r="G201" s="174"/>
      <c r="H201" s="175">
        <v>3</v>
      </c>
      <c r="I201" s="174"/>
      <c r="J201" s="175">
        <v>3</v>
      </c>
      <c r="K201" s="174"/>
      <c r="L201" s="175"/>
      <c r="M201" s="174">
        <v>3</v>
      </c>
      <c r="N201" s="175"/>
      <c r="O201" s="174">
        <v>3</v>
      </c>
      <c r="P201" s="175"/>
      <c r="Q201" s="174"/>
      <c r="R201" s="175"/>
      <c r="S201" s="174"/>
      <c r="T201" s="175"/>
      <c r="U201" s="174"/>
      <c r="V201" s="175"/>
      <c r="W201" s="174"/>
      <c r="X201" s="175"/>
      <c r="Y201" s="174"/>
      <c r="Z201" s="175"/>
      <c r="AA201" s="174"/>
      <c r="AB201" s="175">
        <v>2</v>
      </c>
      <c r="AC201" s="174"/>
      <c r="AD201" s="175">
        <v>2</v>
      </c>
      <c r="AE201" s="174"/>
      <c r="AF201" s="175">
        <v>1</v>
      </c>
      <c r="AG201" s="174"/>
      <c r="AH201" s="175">
        <v>1</v>
      </c>
      <c r="AI201" s="174"/>
      <c r="AJ201" s="171"/>
      <c r="AK201" s="171"/>
      <c r="AL201" s="171"/>
      <c r="AM201" s="182"/>
      <c r="AN201" s="175"/>
      <c r="AO201" s="224">
        <v>1</v>
      </c>
      <c r="AP201" s="173"/>
      <c r="AQ201" s="225">
        <v>1</v>
      </c>
      <c r="AR201" s="295"/>
      <c r="AS201" s="173"/>
      <c r="AT201" s="177"/>
      <c r="AU201" s="175"/>
      <c r="AV201" s="174"/>
      <c r="AW201" s="175"/>
      <c r="AX201" s="177"/>
      <c r="AY201" s="175"/>
      <c r="AZ201" s="174"/>
      <c r="BA201" s="175"/>
      <c r="BB201" s="177"/>
      <c r="BC201" s="175"/>
      <c r="BD201" s="174"/>
      <c r="BE201" s="175"/>
      <c r="BF201" s="177"/>
      <c r="BG201" s="175"/>
      <c r="BH201" s="174"/>
      <c r="BI201" s="175"/>
      <c r="BJ201" s="177">
        <v>2</v>
      </c>
      <c r="BK201" s="175"/>
      <c r="BL201" s="174">
        <v>2</v>
      </c>
      <c r="BM201" s="175"/>
      <c r="BN201" s="177"/>
      <c r="BO201" s="175"/>
      <c r="BP201" s="174"/>
      <c r="BQ201" s="175"/>
      <c r="BR201" s="177"/>
      <c r="BS201" s="175"/>
      <c r="BT201" s="174"/>
      <c r="BU201" s="175"/>
      <c r="BV201" s="177"/>
      <c r="BW201" s="175"/>
      <c r="BX201" s="174"/>
      <c r="BY201" s="175"/>
      <c r="BZ201" s="177"/>
      <c r="CA201" s="175"/>
      <c r="CB201" s="174"/>
      <c r="CC201" s="175"/>
      <c r="CD201" s="177"/>
      <c r="CE201" s="175"/>
      <c r="CF201" s="174"/>
      <c r="CG201" s="175"/>
      <c r="CH201" s="177"/>
      <c r="CI201" s="175"/>
      <c r="CJ201" s="174"/>
      <c r="CK201" s="175"/>
      <c r="CL201" s="174"/>
      <c r="CM201" s="175"/>
      <c r="CN201" s="177"/>
      <c r="CO201" s="221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56" t="s">
        <v>750</v>
      </c>
      <c r="DB201" s="149">
        <v>0</v>
      </c>
      <c r="DC201" s="149">
        <v>0.38095238095238093</v>
      </c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</row>
    <row r="202" spans="1:136" ht="15" hidden="1" x14ac:dyDescent="0.25">
      <c r="A202" s="312"/>
      <c r="B202" s="168" t="s">
        <v>750</v>
      </c>
      <c r="C202" s="208"/>
      <c r="D202" s="175"/>
      <c r="E202" s="174"/>
      <c r="F202" s="175"/>
      <c r="G202" s="174"/>
      <c r="H202" s="175"/>
      <c r="I202" s="174"/>
      <c r="J202" s="175"/>
      <c r="K202" s="174"/>
      <c r="L202" s="175"/>
      <c r="M202" s="174"/>
      <c r="N202" s="175"/>
      <c r="O202" s="174"/>
      <c r="P202" s="175"/>
      <c r="Q202" s="174"/>
      <c r="R202" s="175"/>
      <c r="S202" s="174"/>
      <c r="T202" s="175"/>
      <c r="U202" s="174"/>
      <c r="V202" s="175"/>
      <c r="W202" s="174"/>
      <c r="X202" s="175"/>
      <c r="Y202" s="174"/>
      <c r="Z202" s="175"/>
      <c r="AA202" s="174"/>
      <c r="AB202" s="175"/>
      <c r="AC202" s="174"/>
      <c r="AD202" s="175"/>
      <c r="AE202" s="174"/>
      <c r="AF202" s="175"/>
      <c r="AG202" s="174"/>
      <c r="AH202" s="175"/>
      <c r="AI202" s="174"/>
      <c r="AJ202" s="175"/>
      <c r="AK202" s="174"/>
      <c r="AL202" s="175"/>
      <c r="AM202" s="177"/>
      <c r="AN202" s="171"/>
      <c r="AO202" s="181"/>
      <c r="AP202" s="181"/>
      <c r="AQ202" s="226"/>
      <c r="AR202" s="295"/>
      <c r="AS202" s="173"/>
      <c r="AT202" s="177"/>
      <c r="AU202" s="175"/>
      <c r="AV202" s="174"/>
      <c r="AW202" s="175"/>
      <c r="AX202" s="177"/>
      <c r="AY202" s="175"/>
      <c r="AZ202" s="174"/>
      <c r="BA202" s="175"/>
      <c r="BB202" s="177"/>
      <c r="BC202" s="175"/>
      <c r="BD202" s="174"/>
      <c r="BE202" s="175"/>
      <c r="BF202" s="177"/>
      <c r="BG202" s="175"/>
      <c r="BH202" s="174"/>
      <c r="BI202" s="175"/>
      <c r="BJ202" s="177"/>
      <c r="BK202" s="175"/>
      <c r="BL202" s="174"/>
      <c r="BM202" s="175"/>
      <c r="BN202" s="177"/>
      <c r="BO202" s="175"/>
      <c r="BP202" s="174"/>
      <c r="BQ202" s="175"/>
      <c r="BR202" s="177"/>
      <c r="BS202" s="175"/>
      <c r="BT202" s="174"/>
      <c r="BU202" s="175"/>
      <c r="BV202" s="177"/>
      <c r="BW202" s="175"/>
      <c r="BX202" s="174"/>
      <c r="BY202" s="175"/>
      <c r="BZ202" s="177"/>
      <c r="CA202" s="175"/>
      <c r="CB202" s="174"/>
      <c r="CC202" s="175"/>
      <c r="CD202" s="177"/>
      <c r="CE202" s="175"/>
      <c r="CF202" s="174"/>
      <c r="CG202" s="175"/>
      <c r="CH202" s="177"/>
      <c r="CI202" s="175"/>
      <c r="CJ202" s="174"/>
      <c r="CK202" s="175"/>
      <c r="CL202" s="174"/>
      <c r="CM202" s="175"/>
      <c r="CN202" s="177"/>
      <c r="CO202" s="221"/>
      <c r="CP202" s="149"/>
      <c r="CQ202" s="149"/>
      <c r="CR202" s="149"/>
      <c r="CS202" s="149"/>
      <c r="CT202" s="149"/>
      <c r="CU202" s="149"/>
      <c r="CV202" s="149"/>
      <c r="CW202" s="149"/>
      <c r="CX202" s="149"/>
      <c r="CY202" s="149"/>
      <c r="CZ202" s="149"/>
      <c r="DA202" s="156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9"/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49"/>
      <c r="DZ202" s="149"/>
      <c r="EA202" s="149"/>
      <c r="EB202" s="149"/>
      <c r="EC202" s="149"/>
      <c r="ED202" s="149"/>
      <c r="EE202" s="149"/>
      <c r="EF202" s="149"/>
    </row>
    <row r="203" spans="1:136" ht="15" hidden="1" x14ac:dyDescent="0.25">
      <c r="A203" s="312"/>
      <c r="B203" s="168"/>
      <c r="C203" s="169"/>
      <c r="D203" s="282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96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  <c r="BQ203" s="298"/>
      <c r="BR203" s="298"/>
      <c r="BS203" s="298"/>
      <c r="BT203" s="298"/>
      <c r="BU203" s="298"/>
      <c r="BV203" s="298"/>
      <c r="BW203" s="298"/>
      <c r="BX203" s="298"/>
      <c r="BY203" s="298"/>
      <c r="BZ203" s="298"/>
      <c r="CA203" s="298"/>
      <c r="CB203" s="298"/>
      <c r="CC203" s="298"/>
      <c r="CD203" s="298"/>
      <c r="CE203" s="298"/>
      <c r="CF203" s="298"/>
      <c r="CG203" s="298"/>
      <c r="CH203" s="298"/>
      <c r="CI203" s="298"/>
      <c r="CJ203" s="298"/>
      <c r="CK203" s="298"/>
      <c r="CL203" s="298"/>
      <c r="CM203" s="298"/>
      <c r="CN203" s="299"/>
      <c r="CO203" s="221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56" t="s">
        <v>733</v>
      </c>
      <c r="DB203" s="149">
        <v>4.7619047619047616E-2</v>
      </c>
      <c r="DC203" s="149">
        <v>0</v>
      </c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</row>
    <row r="204" spans="1:136" ht="15" hidden="1" x14ac:dyDescent="0.25">
      <c r="A204" s="312"/>
      <c r="B204" s="168" t="s">
        <v>733</v>
      </c>
      <c r="C204" s="208"/>
      <c r="D204" s="175"/>
      <c r="E204" s="174"/>
      <c r="F204" s="175"/>
      <c r="G204" s="174"/>
      <c r="H204" s="175">
        <v>3</v>
      </c>
      <c r="I204" s="174"/>
      <c r="J204" s="175">
        <v>2</v>
      </c>
      <c r="K204" s="174"/>
      <c r="L204" s="175"/>
      <c r="M204" s="174"/>
      <c r="N204" s="175"/>
      <c r="O204" s="174"/>
      <c r="P204" s="175"/>
      <c r="Q204" s="174">
        <v>1</v>
      </c>
      <c r="R204" s="175"/>
      <c r="S204" s="174"/>
      <c r="T204" s="175"/>
      <c r="U204" s="174">
        <v>3</v>
      </c>
      <c r="V204" s="175"/>
      <c r="W204" s="174"/>
      <c r="X204" s="175"/>
      <c r="Y204" s="174"/>
      <c r="Z204" s="175"/>
      <c r="AA204" s="174"/>
      <c r="AB204" s="175"/>
      <c r="AC204" s="174"/>
      <c r="AD204" s="175"/>
      <c r="AE204" s="174"/>
      <c r="AF204" s="175"/>
      <c r="AG204" s="174"/>
      <c r="AH204" s="175"/>
      <c r="AI204" s="174"/>
      <c r="AJ204" s="175"/>
      <c r="AK204" s="174"/>
      <c r="AL204" s="175"/>
      <c r="AM204" s="177"/>
      <c r="AN204" s="175"/>
      <c r="AO204" s="224">
        <v>2</v>
      </c>
      <c r="AP204" s="173"/>
      <c r="AQ204" s="225"/>
      <c r="AR204" s="295"/>
      <c r="AS204" s="181"/>
      <c r="AT204" s="171"/>
      <c r="AU204" s="171"/>
      <c r="AV204" s="171"/>
      <c r="AW204" s="173"/>
      <c r="AX204" s="174"/>
      <c r="AY204" s="175">
        <v>3</v>
      </c>
      <c r="AZ204" s="174"/>
      <c r="BA204" s="173">
        <v>1</v>
      </c>
      <c r="BB204" s="174"/>
      <c r="BC204" s="175">
        <v>1</v>
      </c>
      <c r="BD204" s="174"/>
      <c r="BE204" s="173"/>
      <c r="BF204" s="174"/>
      <c r="BG204" s="175"/>
      <c r="BH204" s="174"/>
      <c r="BI204" s="173"/>
      <c r="BJ204" s="174"/>
      <c r="BK204" s="175"/>
      <c r="BL204" s="174"/>
      <c r="BM204" s="173"/>
      <c r="BN204" s="174"/>
      <c r="BO204" s="175"/>
      <c r="BP204" s="174"/>
      <c r="BQ204" s="173"/>
      <c r="BR204" s="174"/>
      <c r="BS204" s="173"/>
      <c r="BT204" s="174"/>
      <c r="BU204" s="173"/>
      <c r="BV204" s="174"/>
      <c r="BW204" s="173"/>
      <c r="BX204" s="174"/>
      <c r="BY204" s="173"/>
      <c r="BZ204" s="174"/>
      <c r="CA204" s="173"/>
      <c r="CB204" s="174"/>
      <c r="CC204" s="173"/>
      <c r="CD204" s="174"/>
      <c r="CE204" s="173"/>
      <c r="CF204" s="174"/>
      <c r="CG204" s="173"/>
      <c r="CH204" s="174"/>
      <c r="CI204" s="173"/>
      <c r="CJ204" s="174"/>
      <c r="CK204" s="175"/>
      <c r="CL204" s="174"/>
      <c r="CM204" s="175"/>
      <c r="CN204" s="177"/>
      <c r="CO204" s="221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56" t="s">
        <v>734</v>
      </c>
      <c r="DB204" s="149">
        <v>0.2857142857142857</v>
      </c>
      <c r="DC204" s="149">
        <v>9.5238095238095233E-2</v>
      </c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</row>
    <row r="205" spans="1:136" ht="15" hidden="1" x14ac:dyDescent="0.25">
      <c r="A205" s="312"/>
      <c r="B205" s="168" t="s">
        <v>734</v>
      </c>
      <c r="C205" s="208"/>
      <c r="D205" s="175"/>
      <c r="E205" s="174"/>
      <c r="F205" s="175"/>
      <c r="G205" s="174"/>
      <c r="H205" s="175"/>
      <c r="I205" s="174"/>
      <c r="J205" s="175"/>
      <c r="K205" s="174"/>
      <c r="L205" s="175"/>
      <c r="M205" s="174"/>
      <c r="N205" s="175"/>
      <c r="O205" s="174"/>
      <c r="P205" s="175"/>
      <c r="Q205" s="174"/>
      <c r="R205" s="175"/>
      <c r="S205" s="174">
        <v>3</v>
      </c>
      <c r="T205" s="175"/>
      <c r="U205" s="174"/>
      <c r="V205" s="175"/>
      <c r="W205" s="174">
        <v>2</v>
      </c>
      <c r="X205" s="175"/>
      <c r="Y205" s="174"/>
      <c r="Z205" s="175"/>
      <c r="AA205" s="174">
        <v>1</v>
      </c>
      <c r="AB205" s="175"/>
      <c r="AC205" s="174">
        <v>3</v>
      </c>
      <c r="AD205" s="175"/>
      <c r="AE205" s="174"/>
      <c r="AF205" s="175"/>
      <c r="AG205" s="174">
        <v>1</v>
      </c>
      <c r="AH205" s="175"/>
      <c r="AI205" s="174"/>
      <c r="AJ205" s="175"/>
      <c r="AK205" s="174">
        <v>2</v>
      </c>
      <c r="AL205" s="175"/>
      <c r="AM205" s="177"/>
      <c r="AN205" s="175"/>
      <c r="AO205" s="224"/>
      <c r="AP205" s="173"/>
      <c r="AQ205" s="225"/>
      <c r="AR205" s="295"/>
      <c r="AS205" s="173"/>
      <c r="AT205" s="174"/>
      <c r="AU205" s="175"/>
      <c r="AV205" s="174"/>
      <c r="AW205" s="171"/>
      <c r="AX205" s="171"/>
      <c r="AY205" s="171"/>
      <c r="AZ205" s="171"/>
      <c r="BA205" s="175"/>
      <c r="BB205" s="174"/>
      <c r="BC205" s="175"/>
      <c r="BD205" s="174"/>
      <c r="BE205" s="175"/>
      <c r="BF205" s="174"/>
      <c r="BG205" s="175"/>
      <c r="BH205" s="174"/>
      <c r="BI205" s="175"/>
      <c r="BJ205" s="174"/>
      <c r="BK205" s="175">
        <v>2</v>
      </c>
      <c r="BL205" s="174"/>
      <c r="BM205" s="175">
        <v>2</v>
      </c>
      <c r="BN205" s="174"/>
      <c r="BO205" s="175">
        <v>1</v>
      </c>
      <c r="BP205" s="174"/>
      <c r="BQ205" s="175"/>
      <c r="BR205" s="174"/>
      <c r="BS205" s="175"/>
      <c r="BT205" s="174"/>
      <c r="BU205" s="175"/>
      <c r="BV205" s="174"/>
      <c r="BW205" s="175"/>
      <c r="BX205" s="174"/>
      <c r="BY205" s="175"/>
      <c r="BZ205" s="174"/>
      <c r="CA205" s="175"/>
      <c r="CB205" s="174"/>
      <c r="CC205" s="175">
        <v>1</v>
      </c>
      <c r="CD205" s="174"/>
      <c r="CE205" s="175"/>
      <c r="CF205" s="174"/>
      <c r="CG205" s="175"/>
      <c r="CH205" s="174"/>
      <c r="CI205" s="175">
        <v>3</v>
      </c>
      <c r="CJ205" s="174"/>
      <c r="CK205" s="175"/>
      <c r="CL205" s="174"/>
      <c r="CM205" s="175"/>
      <c r="CN205" s="177"/>
      <c r="CO205" s="221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56" t="s">
        <v>735</v>
      </c>
      <c r="DB205" s="149">
        <v>0.2857142857142857</v>
      </c>
      <c r="DC205" s="149">
        <v>0</v>
      </c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</row>
    <row r="206" spans="1:136" ht="15" hidden="1" x14ac:dyDescent="0.25">
      <c r="A206" s="312"/>
      <c r="B206" s="168" t="s">
        <v>735</v>
      </c>
      <c r="C206" s="208"/>
      <c r="D206" s="175"/>
      <c r="E206" s="174"/>
      <c r="F206" s="175"/>
      <c r="G206" s="174"/>
      <c r="H206" s="175"/>
      <c r="I206" s="174"/>
      <c r="J206" s="175"/>
      <c r="K206" s="174"/>
      <c r="L206" s="175"/>
      <c r="M206" s="174"/>
      <c r="N206" s="175"/>
      <c r="O206" s="174"/>
      <c r="P206" s="175"/>
      <c r="Q206" s="174"/>
      <c r="R206" s="175"/>
      <c r="S206" s="174"/>
      <c r="T206" s="175"/>
      <c r="U206" s="174"/>
      <c r="V206" s="175"/>
      <c r="W206" s="174"/>
      <c r="X206" s="175"/>
      <c r="Y206" s="174"/>
      <c r="Z206" s="175"/>
      <c r="AA206" s="174"/>
      <c r="AB206" s="175"/>
      <c r="AC206" s="174"/>
      <c r="AD206" s="175"/>
      <c r="AE206" s="174"/>
      <c r="AF206" s="175"/>
      <c r="AG206" s="174"/>
      <c r="AH206" s="175"/>
      <c r="AI206" s="174"/>
      <c r="AJ206" s="175"/>
      <c r="AK206" s="174"/>
      <c r="AL206" s="175"/>
      <c r="AM206" s="177"/>
      <c r="AN206" s="175"/>
      <c r="AO206" s="224"/>
      <c r="AP206" s="173"/>
      <c r="AQ206" s="225"/>
      <c r="AR206" s="295"/>
      <c r="AS206" s="173"/>
      <c r="AT206" s="174"/>
      <c r="AU206" s="175"/>
      <c r="AV206" s="174"/>
      <c r="AW206" s="175"/>
      <c r="AX206" s="174"/>
      <c r="AY206" s="175"/>
      <c r="AZ206" s="174"/>
      <c r="BA206" s="171"/>
      <c r="BB206" s="171"/>
      <c r="BC206" s="171"/>
      <c r="BD206" s="171"/>
      <c r="BE206" s="175"/>
      <c r="BF206" s="174"/>
      <c r="BG206" s="175"/>
      <c r="BH206" s="174"/>
      <c r="BI206" s="175"/>
      <c r="BJ206" s="174"/>
      <c r="BK206" s="175"/>
      <c r="BL206" s="174"/>
      <c r="BM206" s="175"/>
      <c r="BN206" s="174"/>
      <c r="BO206" s="175"/>
      <c r="BP206" s="174"/>
      <c r="BQ206" s="175"/>
      <c r="BR206" s="174"/>
      <c r="BS206" s="175"/>
      <c r="BT206" s="174"/>
      <c r="BU206" s="175"/>
      <c r="BV206" s="174"/>
      <c r="BW206" s="175"/>
      <c r="BX206" s="174"/>
      <c r="BY206" s="175"/>
      <c r="BZ206" s="174"/>
      <c r="CA206" s="175"/>
      <c r="CB206" s="174"/>
      <c r="CC206" s="175"/>
      <c r="CD206" s="174"/>
      <c r="CE206" s="175"/>
      <c r="CF206" s="174"/>
      <c r="CG206" s="175"/>
      <c r="CH206" s="174"/>
      <c r="CI206" s="175"/>
      <c r="CJ206" s="174"/>
      <c r="CK206" s="175"/>
      <c r="CL206" s="174"/>
      <c r="CM206" s="175"/>
      <c r="CN206" s="177"/>
      <c r="CO206" s="221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56" t="s">
        <v>736</v>
      </c>
      <c r="DB206" s="149">
        <v>9.5238095238095233E-2</v>
      </c>
      <c r="DC206" s="149">
        <v>4.7619047619047616E-2</v>
      </c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</row>
    <row r="207" spans="1:136" ht="15" hidden="1" x14ac:dyDescent="0.25">
      <c r="A207" s="312"/>
      <c r="B207" s="168" t="s">
        <v>736</v>
      </c>
      <c r="C207" s="208"/>
      <c r="D207" s="175"/>
      <c r="E207" s="174"/>
      <c r="F207" s="175"/>
      <c r="G207" s="174"/>
      <c r="H207" s="175">
        <v>2</v>
      </c>
      <c r="I207" s="174"/>
      <c r="J207" s="175"/>
      <c r="K207" s="174"/>
      <c r="L207" s="175"/>
      <c r="M207" s="174"/>
      <c r="N207" s="175"/>
      <c r="O207" s="174">
        <v>3</v>
      </c>
      <c r="P207" s="175"/>
      <c r="Q207" s="174">
        <v>3</v>
      </c>
      <c r="R207" s="175"/>
      <c r="S207" s="174"/>
      <c r="T207" s="175"/>
      <c r="U207" s="174">
        <v>1</v>
      </c>
      <c r="V207" s="175"/>
      <c r="W207" s="174"/>
      <c r="X207" s="175"/>
      <c r="Y207" s="174"/>
      <c r="Z207" s="175"/>
      <c r="AA207" s="174"/>
      <c r="AB207" s="175"/>
      <c r="AC207" s="174"/>
      <c r="AD207" s="175"/>
      <c r="AE207" s="174"/>
      <c r="AF207" s="175"/>
      <c r="AG207" s="174"/>
      <c r="AH207" s="175">
        <v>3</v>
      </c>
      <c r="AI207" s="174"/>
      <c r="AJ207" s="175"/>
      <c r="AK207" s="174">
        <v>2</v>
      </c>
      <c r="AL207" s="175"/>
      <c r="AM207" s="177">
        <v>1</v>
      </c>
      <c r="AN207" s="175"/>
      <c r="AO207" s="224"/>
      <c r="AP207" s="173"/>
      <c r="AQ207" s="225">
        <v>2</v>
      </c>
      <c r="AR207" s="295"/>
      <c r="AS207" s="173"/>
      <c r="AT207" s="174"/>
      <c r="AU207" s="175"/>
      <c r="AV207" s="174"/>
      <c r="AW207" s="175"/>
      <c r="AX207" s="174"/>
      <c r="AY207" s="175"/>
      <c r="AZ207" s="174"/>
      <c r="BA207" s="175">
        <v>3</v>
      </c>
      <c r="BB207" s="174"/>
      <c r="BC207" s="175"/>
      <c r="BD207" s="174"/>
      <c r="BE207" s="171"/>
      <c r="BF207" s="171"/>
      <c r="BG207" s="171"/>
      <c r="BH207" s="171"/>
      <c r="BI207" s="175"/>
      <c r="BJ207" s="174"/>
      <c r="BK207" s="175"/>
      <c r="BL207" s="174"/>
      <c r="BM207" s="175"/>
      <c r="BN207" s="174"/>
      <c r="BO207" s="175">
        <v>2</v>
      </c>
      <c r="BP207" s="174"/>
      <c r="BQ207" s="175"/>
      <c r="BR207" s="174"/>
      <c r="BS207" s="175"/>
      <c r="BT207" s="174"/>
      <c r="BU207" s="175">
        <v>1</v>
      </c>
      <c r="BV207" s="174"/>
      <c r="BW207" s="175">
        <v>1</v>
      </c>
      <c r="BX207" s="174"/>
      <c r="BY207" s="175"/>
      <c r="BZ207" s="174"/>
      <c r="CA207" s="175"/>
      <c r="CB207" s="174"/>
      <c r="CC207" s="175"/>
      <c r="CD207" s="174"/>
      <c r="CE207" s="175"/>
      <c r="CF207" s="174"/>
      <c r="CG207" s="175"/>
      <c r="CH207" s="174"/>
      <c r="CI207" s="175"/>
      <c r="CJ207" s="174"/>
      <c r="CK207" s="175"/>
      <c r="CL207" s="174"/>
      <c r="CM207" s="175"/>
      <c r="CN207" s="177"/>
      <c r="CO207" s="221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56" t="s">
        <v>737</v>
      </c>
      <c r="DB207" s="149">
        <v>0.14285714285714285</v>
      </c>
      <c r="DC207" s="149">
        <v>9.5238095238095233E-2</v>
      </c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</row>
    <row r="208" spans="1:136" ht="15" hidden="1" x14ac:dyDescent="0.25">
      <c r="A208" s="312"/>
      <c r="B208" s="168" t="s">
        <v>737</v>
      </c>
      <c r="C208" s="208"/>
      <c r="D208" s="175"/>
      <c r="E208" s="174"/>
      <c r="F208" s="175"/>
      <c r="G208" s="174"/>
      <c r="H208" s="175"/>
      <c r="I208" s="174"/>
      <c r="J208" s="175"/>
      <c r="K208" s="174"/>
      <c r="L208" s="175"/>
      <c r="M208" s="174"/>
      <c r="N208" s="175"/>
      <c r="O208" s="174"/>
      <c r="P208" s="175"/>
      <c r="Q208" s="174"/>
      <c r="R208" s="175"/>
      <c r="S208" s="174"/>
      <c r="T208" s="175"/>
      <c r="U208" s="174"/>
      <c r="V208" s="175"/>
      <c r="W208" s="174"/>
      <c r="X208" s="175"/>
      <c r="Y208" s="174"/>
      <c r="Z208" s="175"/>
      <c r="AA208" s="174"/>
      <c r="AB208" s="175"/>
      <c r="AC208" s="174"/>
      <c r="AD208" s="175"/>
      <c r="AE208" s="174"/>
      <c r="AF208" s="175"/>
      <c r="AG208" s="174"/>
      <c r="AH208" s="175"/>
      <c r="AI208" s="174"/>
      <c r="AJ208" s="175"/>
      <c r="AK208" s="174"/>
      <c r="AL208" s="175"/>
      <c r="AM208" s="177"/>
      <c r="AN208" s="175"/>
      <c r="AO208" s="224"/>
      <c r="AP208" s="173"/>
      <c r="AQ208" s="225"/>
      <c r="AR208" s="295"/>
      <c r="AS208" s="173"/>
      <c r="AT208" s="174"/>
      <c r="AU208" s="175"/>
      <c r="AV208" s="174"/>
      <c r="AW208" s="175">
        <v>1</v>
      </c>
      <c r="AX208" s="174"/>
      <c r="AY208" s="175">
        <v>1</v>
      </c>
      <c r="AZ208" s="174"/>
      <c r="BA208" s="175"/>
      <c r="BB208" s="174"/>
      <c r="BC208" s="175"/>
      <c r="BD208" s="174"/>
      <c r="BE208" s="175"/>
      <c r="BF208" s="174"/>
      <c r="BG208" s="175"/>
      <c r="BH208" s="174"/>
      <c r="BI208" s="171"/>
      <c r="BJ208" s="171"/>
      <c r="BK208" s="171"/>
      <c r="BL208" s="171"/>
      <c r="BM208" s="175"/>
      <c r="BN208" s="174"/>
      <c r="BO208" s="175"/>
      <c r="BP208" s="174"/>
      <c r="BQ208" s="175"/>
      <c r="BR208" s="174"/>
      <c r="BS208" s="175"/>
      <c r="BT208" s="174"/>
      <c r="BU208" s="175"/>
      <c r="BV208" s="174"/>
      <c r="BW208" s="175"/>
      <c r="BX208" s="174"/>
      <c r="BY208" s="175"/>
      <c r="BZ208" s="174"/>
      <c r="CA208" s="175"/>
      <c r="CB208" s="174"/>
      <c r="CC208" s="175">
        <v>2</v>
      </c>
      <c r="CD208" s="174"/>
      <c r="CE208" s="175">
        <v>2</v>
      </c>
      <c r="CF208" s="174"/>
      <c r="CG208" s="175">
        <v>3</v>
      </c>
      <c r="CH208" s="174"/>
      <c r="CI208" s="175">
        <v>3</v>
      </c>
      <c r="CJ208" s="174"/>
      <c r="CK208" s="175"/>
      <c r="CL208" s="174"/>
      <c r="CM208" s="175"/>
      <c r="CN208" s="177"/>
      <c r="CO208" s="221"/>
      <c r="CP208" s="149"/>
      <c r="CQ208" s="149"/>
      <c r="CR208" s="149"/>
      <c r="CS208" s="149"/>
      <c r="CT208" s="149"/>
      <c r="CU208" s="149"/>
      <c r="CV208" s="149"/>
      <c r="CW208" s="149"/>
      <c r="CX208" s="149"/>
      <c r="CY208" s="149"/>
      <c r="CZ208" s="149"/>
      <c r="DA208" s="156" t="s">
        <v>738</v>
      </c>
      <c r="DB208" s="149">
        <v>0.14285714285714285</v>
      </c>
      <c r="DC208" s="149">
        <v>4.7619047619047616E-2</v>
      </c>
      <c r="DD208" s="149"/>
      <c r="DE208" s="149"/>
      <c r="DF208" s="149"/>
      <c r="DG208" s="149"/>
      <c r="DH208" s="149"/>
      <c r="DI208" s="149"/>
      <c r="DJ208" s="149"/>
      <c r="DK208" s="149"/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49"/>
      <c r="DZ208" s="149"/>
      <c r="EA208" s="149"/>
      <c r="EB208" s="149"/>
      <c r="EC208" s="149"/>
      <c r="ED208" s="149"/>
      <c r="EE208" s="149"/>
      <c r="EF208" s="149"/>
    </row>
    <row r="209" spans="1:136" ht="15" hidden="1" x14ac:dyDescent="0.25">
      <c r="A209" s="312"/>
      <c r="B209" s="168" t="s">
        <v>738</v>
      </c>
      <c r="C209" s="208"/>
      <c r="D209" s="175"/>
      <c r="E209" s="174"/>
      <c r="F209" s="175"/>
      <c r="G209" s="174"/>
      <c r="H209" s="175">
        <v>3</v>
      </c>
      <c r="I209" s="174"/>
      <c r="J209" s="175"/>
      <c r="K209" s="174"/>
      <c r="L209" s="175"/>
      <c r="M209" s="174"/>
      <c r="N209" s="175"/>
      <c r="O209" s="174"/>
      <c r="P209" s="175"/>
      <c r="Q209" s="174"/>
      <c r="R209" s="175"/>
      <c r="S209" s="174"/>
      <c r="T209" s="175"/>
      <c r="U209" s="174"/>
      <c r="V209" s="175"/>
      <c r="W209" s="174"/>
      <c r="X209" s="175"/>
      <c r="Y209" s="174"/>
      <c r="Z209" s="175"/>
      <c r="AA209" s="174"/>
      <c r="AB209" s="175"/>
      <c r="AC209" s="174"/>
      <c r="AD209" s="175"/>
      <c r="AE209" s="174"/>
      <c r="AF209" s="175"/>
      <c r="AG209" s="174"/>
      <c r="AH209" s="175"/>
      <c r="AI209" s="174"/>
      <c r="AJ209" s="175"/>
      <c r="AK209" s="174"/>
      <c r="AL209" s="175"/>
      <c r="AM209" s="177"/>
      <c r="AN209" s="175"/>
      <c r="AO209" s="224"/>
      <c r="AP209" s="173"/>
      <c r="AQ209" s="225"/>
      <c r="AR209" s="295"/>
      <c r="AS209" s="173"/>
      <c r="AT209" s="174"/>
      <c r="AU209" s="175"/>
      <c r="AV209" s="174"/>
      <c r="AW209" s="175">
        <v>2</v>
      </c>
      <c r="AX209" s="174"/>
      <c r="AY209" s="175">
        <v>3</v>
      </c>
      <c r="AZ209" s="174"/>
      <c r="BA209" s="175">
        <v>1</v>
      </c>
      <c r="BB209" s="174"/>
      <c r="BC209" s="175">
        <v>1</v>
      </c>
      <c r="BD209" s="174"/>
      <c r="BE209" s="175"/>
      <c r="BF209" s="174"/>
      <c r="BG209" s="175"/>
      <c r="BH209" s="174"/>
      <c r="BI209" s="175"/>
      <c r="BJ209" s="174"/>
      <c r="BK209" s="175"/>
      <c r="BL209" s="174"/>
      <c r="BM209" s="171"/>
      <c r="BN209" s="171"/>
      <c r="BO209" s="171"/>
      <c r="BP209" s="171"/>
      <c r="BQ209" s="175"/>
      <c r="BR209" s="174"/>
      <c r="BS209" s="175"/>
      <c r="BT209" s="174"/>
      <c r="BU209" s="175"/>
      <c r="BV209" s="174"/>
      <c r="BW209" s="175"/>
      <c r="BX209" s="174"/>
      <c r="BY209" s="175"/>
      <c r="BZ209" s="174"/>
      <c r="CA209" s="175"/>
      <c r="CB209" s="174"/>
      <c r="CC209" s="175"/>
      <c r="CD209" s="174"/>
      <c r="CE209" s="175">
        <v>2</v>
      </c>
      <c r="CF209" s="174"/>
      <c r="CG209" s="175"/>
      <c r="CH209" s="174"/>
      <c r="CI209" s="175"/>
      <c r="CJ209" s="174"/>
      <c r="CK209" s="175"/>
      <c r="CL209" s="174"/>
      <c r="CM209" s="175"/>
      <c r="CN209" s="177"/>
      <c r="CO209" s="221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56" t="s">
        <v>739</v>
      </c>
      <c r="DB209" s="149">
        <v>4.7619047619047616E-2</v>
      </c>
      <c r="DC209" s="149">
        <v>0</v>
      </c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</row>
    <row r="210" spans="1:136" ht="15" hidden="1" x14ac:dyDescent="0.25">
      <c r="A210" s="312"/>
      <c r="B210" s="168" t="s">
        <v>739</v>
      </c>
      <c r="C210" s="208"/>
      <c r="D210" s="175"/>
      <c r="E210" s="174"/>
      <c r="F210" s="175"/>
      <c r="G210" s="174"/>
      <c r="H210" s="175"/>
      <c r="I210" s="174"/>
      <c r="J210" s="175"/>
      <c r="K210" s="174"/>
      <c r="L210" s="175"/>
      <c r="M210" s="174"/>
      <c r="N210" s="175"/>
      <c r="O210" s="174"/>
      <c r="P210" s="175"/>
      <c r="Q210" s="174"/>
      <c r="R210" s="175"/>
      <c r="S210" s="174"/>
      <c r="T210" s="175"/>
      <c r="U210" s="174"/>
      <c r="V210" s="175"/>
      <c r="W210" s="174"/>
      <c r="X210" s="175"/>
      <c r="Y210" s="174"/>
      <c r="Z210" s="175"/>
      <c r="AA210" s="174"/>
      <c r="AB210" s="175"/>
      <c r="AC210" s="174"/>
      <c r="AD210" s="175"/>
      <c r="AE210" s="174"/>
      <c r="AF210" s="175"/>
      <c r="AG210" s="174"/>
      <c r="AH210" s="175"/>
      <c r="AI210" s="174"/>
      <c r="AJ210" s="175"/>
      <c r="AK210" s="174"/>
      <c r="AL210" s="175"/>
      <c r="AM210" s="177"/>
      <c r="AN210" s="175"/>
      <c r="AO210" s="224"/>
      <c r="AP210" s="173"/>
      <c r="AQ210" s="225"/>
      <c r="AR210" s="295"/>
      <c r="AS210" s="173"/>
      <c r="AT210" s="174"/>
      <c r="AU210" s="175"/>
      <c r="AV210" s="174"/>
      <c r="AW210" s="175"/>
      <c r="AX210" s="174"/>
      <c r="AY210" s="175">
        <v>3</v>
      </c>
      <c r="AZ210" s="174"/>
      <c r="BA210" s="175"/>
      <c r="BB210" s="174"/>
      <c r="BC210" s="175"/>
      <c r="BD210" s="174"/>
      <c r="BE210" s="175"/>
      <c r="BF210" s="174"/>
      <c r="BG210" s="175"/>
      <c r="BH210" s="174"/>
      <c r="BI210" s="175">
        <v>3</v>
      </c>
      <c r="BJ210" s="174"/>
      <c r="BK210" s="175">
        <v>2</v>
      </c>
      <c r="BL210" s="174"/>
      <c r="BM210" s="175"/>
      <c r="BN210" s="174"/>
      <c r="BO210" s="175"/>
      <c r="BP210" s="174"/>
      <c r="BQ210" s="171"/>
      <c r="BR210" s="171"/>
      <c r="BS210" s="171"/>
      <c r="BT210" s="171"/>
      <c r="BU210" s="175"/>
      <c r="BV210" s="174"/>
      <c r="BW210" s="175"/>
      <c r="BX210" s="174"/>
      <c r="BY210" s="175"/>
      <c r="BZ210" s="174"/>
      <c r="CA210" s="175"/>
      <c r="CB210" s="174"/>
      <c r="CC210" s="175">
        <v>2</v>
      </c>
      <c r="CD210" s="174"/>
      <c r="CE210" s="175"/>
      <c r="CF210" s="174"/>
      <c r="CG210" s="175"/>
      <c r="CH210" s="174"/>
      <c r="CI210" s="175"/>
      <c r="CJ210" s="174"/>
      <c r="CK210" s="175">
        <v>1</v>
      </c>
      <c r="CL210" s="174">
        <v>1</v>
      </c>
      <c r="CM210" s="175"/>
      <c r="CN210" s="177"/>
      <c r="CO210" s="221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56" t="s">
        <v>740</v>
      </c>
      <c r="DB210" s="149">
        <v>0.19047619047619047</v>
      </c>
      <c r="DC210" s="149">
        <v>4.7619047619047616E-2</v>
      </c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</row>
    <row r="211" spans="1:136" ht="15" hidden="1" x14ac:dyDescent="0.25">
      <c r="A211" s="312"/>
      <c r="B211" s="168" t="s">
        <v>740</v>
      </c>
      <c r="C211" s="208"/>
      <c r="D211" s="175"/>
      <c r="E211" s="174"/>
      <c r="F211" s="175"/>
      <c r="G211" s="174"/>
      <c r="H211" s="175"/>
      <c r="I211" s="174"/>
      <c r="J211" s="175"/>
      <c r="K211" s="174"/>
      <c r="L211" s="175"/>
      <c r="M211" s="174"/>
      <c r="N211" s="175"/>
      <c r="O211" s="174"/>
      <c r="P211" s="175"/>
      <c r="Q211" s="174">
        <v>1</v>
      </c>
      <c r="R211" s="175"/>
      <c r="S211" s="174">
        <v>3</v>
      </c>
      <c r="T211" s="175"/>
      <c r="U211" s="174">
        <v>3</v>
      </c>
      <c r="V211" s="175"/>
      <c r="W211" s="174">
        <v>1</v>
      </c>
      <c r="X211" s="175"/>
      <c r="Y211" s="174"/>
      <c r="Z211" s="175"/>
      <c r="AA211" s="174"/>
      <c r="AB211" s="175"/>
      <c r="AC211" s="174"/>
      <c r="AD211" s="175"/>
      <c r="AE211" s="174"/>
      <c r="AF211" s="175"/>
      <c r="AG211" s="174"/>
      <c r="AH211" s="175"/>
      <c r="AI211" s="174"/>
      <c r="AJ211" s="175"/>
      <c r="AK211" s="174"/>
      <c r="AL211" s="175"/>
      <c r="AM211" s="177"/>
      <c r="AN211" s="175"/>
      <c r="AO211" s="224">
        <v>2</v>
      </c>
      <c r="AP211" s="173"/>
      <c r="AQ211" s="225">
        <v>2</v>
      </c>
      <c r="AR211" s="295"/>
      <c r="AS211" s="173">
        <v>3</v>
      </c>
      <c r="AT211" s="174"/>
      <c r="AU211" s="175">
        <v>3</v>
      </c>
      <c r="AV211" s="174"/>
      <c r="AW211" s="175">
        <v>2</v>
      </c>
      <c r="AX211" s="174"/>
      <c r="AY211" s="175">
        <v>2</v>
      </c>
      <c r="AZ211" s="174"/>
      <c r="BA211" s="175"/>
      <c r="BB211" s="174"/>
      <c r="BC211" s="175"/>
      <c r="BD211" s="174"/>
      <c r="BE211" s="175">
        <v>1</v>
      </c>
      <c r="BF211" s="174"/>
      <c r="BG211" s="175">
        <v>1</v>
      </c>
      <c r="BH211" s="174"/>
      <c r="BI211" s="175"/>
      <c r="BJ211" s="174"/>
      <c r="BK211" s="175"/>
      <c r="BL211" s="174"/>
      <c r="BM211" s="175"/>
      <c r="BN211" s="174"/>
      <c r="BO211" s="175"/>
      <c r="BP211" s="174"/>
      <c r="BQ211" s="175"/>
      <c r="BR211" s="174"/>
      <c r="BS211" s="175"/>
      <c r="BT211" s="174"/>
      <c r="BU211" s="171"/>
      <c r="BV211" s="171"/>
      <c r="BW211" s="171"/>
      <c r="BX211" s="171"/>
      <c r="BY211" s="175"/>
      <c r="BZ211" s="174"/>
      <c r="CA211" s="175"/>
      <c r="CB211" s="174"/>
      <c r="CC211" s="175"/>
      <c r="CD211" s="174"/>
      <c r="CE211" s="175"/>
      <c r="CF211" s="174"/>
      <c r="CG211" s="175"/>
      <c r="CH211" s="174"/>
      <c r="CI211" s="175"/>
      <c r="CJ211" s="174"/>
      <c r="CK211" s="175"/>
      <c r="CL211" s="174"/>
      <c r="CM211" s="175"/>
      <c r="CN211" s="177"/>
      <c r="CO211" s="221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56" t="s">
        <v>741</v>
      </c>
      <c r="DB211" s="149">
        <v>4.7619047619047616E-2</v>
      </c>
      <c r="DC211" s="149">
        <v>4.7619047619047616E-2</v>
      </c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</row>
    <row r="212" spans="1:136" ht="15" hidden="1" x14ac:dyDescent="0.25">
      <c r="A212" s="312"/>
      <c r="B212" s="168" t="s">
        <v>741</v>
      </c>
      <c r="C212" s="208"/>
      <c r="D212" s="175"/>
      <c r="E212" s="174"/>
      <c r="F212" s="175"/>
      <c r="G212" s="174"/>
      <c r="H212" s="175"/>
      <c r="I212" s="174"/>
      <c r="J212" s="175"/>
      <c r="K212" s="174"/>
      <c r="L212" s="175"/>
      <c r="M212" s="174"/>
      <c r="N212" s="175"/>
      <c r="O212" s="174"/>
      <c r="P212" s="175"/>
      <c r="Q212" s="174"/>
      <c r="R212" s="175"/>
      <c r="S212" s="174"/>
      <c r="T212" s="175"/>
      <c r="U212" s="174"/>
      <c r="V212" s="175"/>
      <c r="W212" s="174"/>
      <c r="X212" s="175">
        <v>3</v>
      </c>
      <c r="Y212" s="174"/>
      <c r="Z212" s="175"/>
      <c r="AA212" s="174"/>
      <c r="AB212" s="175"/>
      <c r="AC212" s="174"/>
      <c r="AD212" s="175"/>
      <c r="AE212" s="174"/>
      <c r="AF212" s="175"/>
      <c r="AG212" s="174"/>
      <c r="AH212" s="175"/>
      <c r="AI212" s="174"/>
      <c r="AJ212" s="175"/>
      <c r="AK212" s="174"/>
      <c r="AL212" s="175"/>
      <c r="AM212" s="177"/>
      <c r="AN212" s="175"/>
      <c r="AO212" s="224"/>
      <c r="AP212" s="173"/>
      <c r="AQ212" s="225"/>
      <c r="AR212" s="295"/>
      <c r="AS212" s="173"/>
      <c r="AT212" s="174"/>
      <c r="AU212" s="175"/>
      <c r="AV212" s="174"/>
      <c r="AW212" s="175"/>
      <c r="AX212" s="174"/>
      <c r="AY212" s="175"/>
      <c r="AZ212" s="174"/>
      <c r="BA212" s="175">
        <v>2</v>
      </c>
      <c r="BB212" s="174"/>
      <c r="BC212" s="175"/>
      <c r="BD212" s="174"/>
      <c r="BE212" s="175"/>
      <c r="BF212" s="174"/>
      <c r="BG212" s="175"/>
      <c r="BH212" s="174"/>
      <c r="BI212" s="175"/>
      <c r="BJ212" s="174"/>
      <c r="BK212" s="175"/>
      <c r="BL212" s="174"/>
      <c r="BM212" s="175"/>
      <c r="BN212" s="174"/>
      <c r="BO212" s="175"/>
      <c r="BP212" s="174"/>
      <c r="BQ212" s="175"/>
      <c r="BR212" s="174"/>
      <c r="BS212" s="175"/>
      <c r="BT212" s="174"/>
      <c r="BU212" s="175"/>
      <c r="BV212" s="174"/>
      <c r="BW212" s="175"/>
      <c r="BX212" s="174"/>
      <c r="BY212" s="171"/>
      <c r="BZ212" s="171"/>
      <c r="CA212" s="171"/>
      <c r="CB212" s="171"/>
      <c r="CC212" s="175">
        <v>1</v>
      </c>
      <c r="CD212" s="174"/>
      <c r="CE212" s="175"/>
      <c r="CF212" s="174"/>
      <c r="CG212" s="175"/>
      <c r="CH212" s="174"/>
      <c r="CI212" s="175"/>
      <c r="CJ212" s="174"/>
      <c r="CK212" s="175"/>
      <c r="CL212" s="174"/>
      <c r="CM212" s="175"/>
      <c r="CN212" s="177"/>
      <c r="CO212" s="221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83" t="s">
        <v>742</v>
      </c>
      <c r="DB212" s="149">
        <v>0.33333333333333331</v>
      </c>
      <c r="DC212" s="149">
        <v>0</v>
      </c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</row>
    <row r="213" spans="1:136" ht="15" hidden="1" x14ac:dyDescent="0.25">
      <c r="A213" s="312"/>
      <c r="B213" s="184" t="s">
        <v>742</v>
      </c>
      <c r="C213" s="187"/>
      <c r="D213" s="175"/>
      <c r="E213" s="174"/>
      <c r="F213" s="175"/>
      <c r="G213" s="174"/>
      <c r="H213" s="175">
        <v>1</v>
      </c>
      <c r="I213" s="174"/>
      <c r="J213" s="175">
        <v>1</v>
      </c>
      <c r="K213" s="174"/>
      <c r="L213" s="175"/>
      <c r="M213" s="174"/>
      <c r="N213" s="175"/>
      <c r="O213" s="174"/>
      <c r="P213" s="175"/>
      <c r="Q213" s="174"/>
      <c r="R213" s="175"/>
      <c r="S213" s="174"/>
      <c r="T213" s="175">
        <v>2</v>
      </c>
      <c r="U213" s="174"/>
      <c r="V213" s="175">
        <v>2</v>
      </c>
      <c r="W213" s="174"/>
      <c r="X213" s="175">
        <v>3</v>
      </c>
      <c r="Y213" s="174"/>
      <c r="Z213" s="175">
        <v>3</v>
      </c>
      <c r="AA213" s="174"/>
      <c r="AB213" s="175"/>
      <c r="AC213" s="174"/>
      <c r="AD213" s="175"/>
      <c r="AE213" s="174"/>
      <c r="AF213" s="175"/>
      <c r="AG213" s="174"/>
      <c r="AH213" s="175"/>
      <c r="AI213" s="174"/>
      <c r="AJ213" s="175"/>
      <c r="AK213" s="174"/>
      <c r="AL213" s="175"/>
      <c r="AM213" s="177"/>
      <c r="AN213" s="175"/>
      <c r="AO213" s="224"/>
      <c r="AP213" s="173"/>
      <c r="AQ213" s="225"/>
      <c r="AR213" s="295"/>
      <c r="AS213" s="173"/>
      <c r="AT213" s="174"/>
      <c r="AU213" s="175"/>
      <c r="AV213" s="174"/>
      <c r="AW213" s="175"/>
      <c r="AX213" s="174"/>
      <c r="AY213" s="175"/>
      <c r="AZ213" s="174"/>
      <c r="BA213" s="175"/>
      <c r="BB213" s="174"/>
      <c r="BC213" s="175"/>
      <c r="BD213" s="174"/>
      <c r="BE213" s="175"/>
      <c r="BF213" s="174"/>
      <c r="BG213" s="175"/>
      <c r="BH213" s="174"/>
      <c r="BI213" s="175"/>
      <c r="BJ213" s="174"/>
      <c r="BK213" s="175"/>
      <c r="BL213" s="174"/>
      <c r="BM213" s="175"/>
      <c r="BN213" s="174"/>
      <c r="BO213" s="175"/>
      <c r="BP213" s="174"/>
      <c r="BQ213" s="175"/>
      <c r="BR213" s="174"/>
      <c r="BS213" s="175"/>
      <c r="BT213" s="174"/>
      <c r="BU213" s="175"/>
      <c r="BV213" s="174"/>
      <c r="BW213" s="175"/>
      <c r="BX213" s="174"/>
      <c r="BY213" s="175"/>
      <c r="BZ213" s="174"/>
      <c r="CA213" s="175"/>
      <c r="CB213" s="174"/>
      <c r="CC213" s="171"/>
      <c r="CD213" s="171"/>
      <c r="CE213" s="171"/>
      <c r="CF213" s="171"/>
      <c r="CG213" s="175"/>
      <c r="CH213" s="174"/>
      <c r="CI213" s="175"/>
      <c r="CJ213" s="174"/>
      <c r="CK213" s="175"/>
      <c r="CL213" s="174"/>
      <c r="CM213" s="175"/>
      <c r="CN213" s="177"/>
      <c r="CO213" s="221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83" t="s">
        <v>743</v>
      </c>
      <c r="DB213" s="149">
        <v>9.5238095238095233E-2</v>
      </c>
      <c r="DC213" s="149">
        <v>0</v>
      </c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</row>
    <row r="214" spans="1:136" ht="15" hidden="1" x14ac:dyDescent="0.25">
      <c r="A214" s="312"/>
      <c r="B214" s="184" t="s">
        <v>743</v>
      </c>
      <c r="C214" s="187"/>
      <c r="D214" s="175"/>
      <c r="E214" s="174"/>
      <c r="F214" s="175"/>
      <c r="G214" s="174"/>
      <c r="H214" s="175"/>
      <c r="I214" s="174"/>
      <c r="J214" s="175"/>
      <c r="K214" s="174"/>
      <c r="L214" s="175"/>
      <c r="M214" s="174">
        <v>3</v>
      </c>
      <c r="N214" s="175"/>
      <c r="O214" s="174">
        <v>3</v>
      </c>
      <c r="P214" s="175"/>
      <c r="Q214" s="174"/>
      <c r="R214" s="175"/>
      <c r="S214" s="174"/>
      <c r="T214" s="175"/>
      <c r="U214" s="174">
        <v>2</v>
      </c>
      <c r="V214" s="175"/>
      <c r="W214" s="174">
        <v>2</v>
      </c>
      <c r="X214" s="175"/>
      <c r="Y214" s="174"/>
      <c r="Z214" s="175"/>
      <c r="AA214" s="174"/>
      <c r="AB214" s="175"/>
      <c r="AC214" s="174"/>
      <c r="AD214" s="175"/>
      <c r="AE214" s="174"/>
      <c r="AF214" s="175"/>
      <c r="AG214" s="174"/>
      <c r="AH214" s="175"/>
      <c r="AI214" s="174"/>
      <c r="AJ214" s="175"/>
      <c r="AK214" s="174"/>
      <c r="AL214" s="175"/>
      <c r="AM214" s="177"/>
      <c r="AN214" s="175"/>
      <c r="AO214" s="224">
        <v>1</v>
      </c>
      <c r="AP214" s="173"/>
      <c r="AQ214" s="225">
        <v>1</v>
      </c>
      <c r="AR214" s="295"/>
      <c r="AS214" s="173"/>
      <c r="AT214" s="174"/>
      <c r="AU214" s="175"/>
      <c r="AV214" s="174"/>
      <c r="AW214" s="175">
        <v>1</v>
      </c>
      <c r="AX214" s="174"/>
      <c r="AY214" s="175">
        <v>1</v>
      </c>
      <c r="AZ214" s="174"/>
      <c r="BA214" s="175"/>
      <c r="BB214" s="174"/>
      <c r="BC214" s="175"/>
      <c r="BD214" s="174"/>
      <c r="BE214" s="175"/>
      <c r="BF214" s="174"/>
      <c r="BG214" s="175"/>
      <c r="BH214" s="174"/>
      <c r="BI214" s="175">
        <v>2</v>
      </c>
      <c r="BJ214" s="174"/>
      <c r="BK214" s="175"/>
      <c r="BL214" s="174"/>
      <c r="BM214" s="175"/>
      <c r="BN214" s="174"/>
      <c r="BO214" s="175"/>
      <c r="BP214" s="174"/>
      <c r="BQ214" s="175"/>
      <c r="BR214" s="174"/>
      <c r="BS214" s="175">
        <v>3</v>
      </c>
      <c r="BT214" s="174"/>
      <c r="BU214" s="175"/>
      <c r="BV214" s="174"/>
      <c r="BW214" s="175"/>
      <c r="BX214" s="174"/>
      <c r="BY214" s="175"/>
      <c r="BZ214" s="174"/>
      <c r="CA214" s="175"/>
      <c r="CB214" s="174"/>
      <c r="CC214" s="175">
        <v>3</v>
      </c>
      <c r="CD214" s="174"/>
      <c r="CE214" s="175"/>
      <c r="CF214" s="174"/>
      <c r="CG214" s="171"/>
      <c r="CH214" s="171"/>
      <c r="CI214" s="171"/>
      <c r="CJ214" s="171"/>
      <c r="CK214" s="175">
        <v>2</v>
      </c>
      <c r="CL214" s="174"/>
      <c r="CM214" s="175"/>
      <c r="CN214" s="177"/>
      <c r="CO214" s="221"/>
      <c r="CP214" s="149"/>
      <c r="CQ214" s="149"/>
      <c r="CR214" s="149"/>
      <c r="CS214" s="149"/>
      <c r="CT214" s="149"/>
      <c r="CU214" s="149"/>
      <c r="CV214" s="149"/>
      <c r="CW214" s="149"/>
      <c r="CX214" s="149"/>
      <c r="CY214" s="149"/>
      <c r="CZ214" s="149"/>
      <c r="DA214" s="149" t="s">
        <v>744</v>
      </c>
      <c r="DB214" s="149">
        <v>0.14285714285714285</v>
      </c>
      <c r="DC214" s="149">
        <v>9.5238095238095233E-2</v>
      </c>
      <c r="DD214" s="149"/>
      <c r="DE214" s="149"/>
      <c r="DF214" s="149"/>
      <c r="DG214" s="149"/>
      <c r="DH214" s="149"/>
      <c r="DI214" s="149"/>
      <c r="DJ214" s="149"/>
      <c r="DK214" s="149"/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49"/>
      <c r="DZ214" s="149"/>
      <c r="EA214" s="149"/>
      <c r="EB214" s="149"/>
      <c r="EC214" s="149"/>
      <c r="ED214" s="149"/>
      <c r="EE214" s="149"/>
      <c r="EF214" s="149"/>
    </row>
    <row r="215" spans="1:136" ht="15" hidden="1" customHeight="1" x14ac:dyDescent="0.25">
      <c r="A215" s="312"/>
      <c r="B215" s="186" t="s">
        <v>744</v>
      </c>
      <c r="C215" s="187"/>
      <c r="D215" s="175"/>
      <c r="E215" s="174"/>
      <c r="F215" s="175"/>
      <c r="G215" s="174"/>
      <c r="H215" s="175"/>
      <c r="I215" s="174"/>
      <c r="J215" s="175"/>
      <c r="K215" s="174"/>
      <c r="L215" s="175"/>
      <c r="M215" s="174"/>
      <c r="N215" s="175"/>
      <c r="O215" s="174"/>
      <c r="P215" s="175"/>
      <c r="Q215" s="174"/>
      <c r="R215" s="175"/>
      <c r="S215" s="174"/>
      <c r="T215" s="175"/>
      <c r="U215" s="174"/>
      <c r="V215" s="175"/>
      <c r="W215" s="174"/>
      <c r="X215" s="175"/>
      <c r="Y215" s="174"/>
      <c r="Z215" s="175"/>
      <c r="AA215" s="174"/>
      <c r="AB215" s="175"/>
      <c r="AC215" s="174"/>
      <c r="AD215" s="175"/>
      <c r="AE215" s="174"/>
      <c r="AF215" s="175"/>
      <c r="AG215" s="174"/>
      <c r="AH215" s="175"/>
      <c r="AI215" s="174"/>
      <c r="AJ215" s="175"/>
      <c r="AK215" s="174"/>
      <c r="AL215" s="175"/>
      <c r="AM215" s="174"/>
      <c r="AN215" s="175"/>
      <c r="AO215" s="174"/>
      <c r="AP215" s="175"/>
      <c r="AQ215" s="177"/>
      <c r="AR215" s="295"/>
      <c r="AS215" s="175"/>
      <c r="AT215" s="174"/>
      <c r="AU215" s="175"/>
      <c r="AV215" s="174"/>
      <c r="AW215" s="175"/>
      <c r="AX215" s="174"/>
      <c r="AY215" s="175"/>
      <c r="AZ215" s="174"/>
      <c r="BA215" s="175"/>
      <c r="BB215" s="174"/>
      <c r="BC215" s="175"/>
      <c r="BD215" s="174"/>
      <c r="BE215" s="175"/>
      <c r="BF215" s="174"/>
      <c r="BG215" s="175"/>
      <c r="BH215" s="174"/>
      <c r="BI215" s="175"/>
      <c r="BJ215" s="174"/>
      <c r="BK215" s="175"/>
      <c r="BL215" s="174"/>
      <c r="BM215" s="175"/>
      <c r="BN215" s="174"/>
      <c r="BO215" s="175"/>
      <c r="BP215" s="174"/>
      <c r="BQ215" s="175"/>
      <c r="BR215" s="174"/>
      <c r="BS215" s="175"/>
      <c r="BT215" s="174"/>
      <c r="BU215" s="175"/>
      <c r="BV215" s="174"/>
      <c r="BW215" s="175"/>
      <c r="BX215" s="174"/>
      <c r="BY215" s="175"/>
      <c r="BZ215" s="174"/>
      <c r="CA215" s="175"/>
      <c r="CB215" s="174"/>
      <c r="CC215" s="175"/>
      <c r="CD215" s="174"/>
      <c r="CE215" s="175"/>
      <c r="CF215" s="174"/>
      <c r="CG215" s="175"/>
      <c r="CH215" s="174"/>
      <c r="CI215" s="175"/>
      <c r="CJ215" s="174"/>
      <c r="CK215" s="171"/>
      <c r="CL215" s="171"/>
      <c r="CM215" s="171"/>
      <c r="CN215" s="182"/>
      <c r="CO215" s="221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</row>
    <row r="216" spans="1:136" ht="15" hidden="1" x14ac:dyDescent="0.25">
      <c r="A216" s="312"/>
      <c r="B216" s="186"/>
      <c r="C216" s="227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9"/>
      <c r="AN216" s="230"/>
      <c r="AO216" s="231"/>
      <c r="AP216" s="231"/>
      <c r="AQ216" s="232"/>
      <c r="AR216" s="295"/>
      <c r="AS216" s="233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92"/>
      <c r="CO216" s="221"/>
      <c r="CP216" s="149"/>
      <c r="CQ216" s="149"/>
      <c r="CR216" s="149"/>
      <c r="CS216" s="149"/>
      <c r="CT216" s="149"/>
      <c r="CU216" s="149"/>
      <c r="CV216" s="149"/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9"/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49"/>
      <c r="DZ216" s="149"/>
      <c r="EA216" s="149"/>
      <c r="EB216" s="149"/>
      <c r="EC216" s="149"/>
      <c r="ED216" s="149"/>
      <c r="EE216" s="149"/>
      <c r="EF216" s="149"/>
    </row>
    <row r="217" spans="1:136" ht="15" hidden="1" x14ac:dyDescent="0.25">
      <c r="A217" s="312"/>
      <c r="B217" s="193" t="s">
        <v>865</v>
      </c>
      <c r="C217" s="193"/>
      <c r="D217" s="189">
        <f>COUNTIF(D193:D215,"&gt;0")</f>
        <v>0</v>
      </c>
      <c r="E217" s="189">
        <f t="shared" ref="E217:BP217" si="272">COUNTIF(E193:E215,"&gt;0")</f>
        <v>0</v>
      </c>
      <c r="F217" s="189">
        <f t="shared" si="272"/>
        <v>0</v>
      </c>
      <c r="G217" s="189">
        <f t="shared" si="272"/>
        <v>0</v>
      </c>
      <c r="H217" s="189">
        <f t="shared" si="272"/>
        <v>9</v>
      </c>
      <c r="I217" s="189">
        <f t="shared" si="272"/>
        <v>0</v>
      </c>
      <c r="J217" s="189">
        <f t="shared" si="272"/>
        <v>7</v>
      </c>
      <c r="K217" s="189">
        <f t="shared" si="272"/>
        <v>0</v>
      </c>
      <c r="L217" s="189">
        <f t="shared" si="272"/>
        <v>0</v>
      </c>
      <c r="M217" s="189">
        <f t="shared" si="272"/>
        <v>2</v>
      </c>
      <c r="N217" s="189">
        <f t="shared" si="272"/>
        <v>0</v>
      </c>
      <c r="O217" s="189">
        <f t="shared" si="272"/>
        <v>3</v>
      </c>
      <c r="P217" s="189">
        <f t="shared" si="272"/>
        <v>0</v>
      </c>
      <c r="Q217" s="189">
        <f t="shared" si="272"/>
        <v>4</v>
      </c>
      <c r="R217" s="189">
        <f t="shared" si="272"/>
        <v>0</v>
      </c>
      <c r="S217" s="189">
        <f t="shared" si="272"/>
        <v>2</v>
      </c>
      <c r="T217" s="189">
        <f t="shared" si="272"/>
        <v>1</v>
      </c>
      <c r="U217" s="189">
        <f t="shared" si="272"/>
        <v>5</v>
      </c>
      <c r="V217" s="189">
        <f t="shared" si="272"/>
        <v>1</v>
      </c>
      <c r="W217" s="189">
        <f t="shared" si="272"/>
        <v>3</v>
      </c>
      <c r="X217" s="189">
        <f t="shared" si="272"/>
        <v>4</v>
      </c>
      <c r="Y217" s="189">
        <f t="shared" si="272"/>
        <v>0</v>
      </c>
      <c r="Z217" s="189">
        <f t="shared" si="272"/>
        <v>4</v>
      </c>
      <c r="AA217" s="189">
        <f t="shared" si="272"/>
        <v>2</v>
      </c>
      <c r="AB217" s="189">
        <f t="shared" si="272"/>
        <v>2</v>
      </c>
      <c r="AC217" s="189">
        <f t="shared" si="272"/>
        <v>1</v>
      </c>
      <c r="AD217" s="189">
        <f t="shared" si="272"/>
        <v>2</v>
      </c>
      <c r="AE217" s="189">
        <f t="shared" si="272"/>
        <v>0</v>
      </c>
      <c r="AF217" s="189">
        <f t="shared" si="272"/>
        <v>3</v>
      </c>
      <c r="AG217" s="189">
        <f t="shared" si="272"/>
        <v>1</v>
      </c>
      <c r="AH217" s="189">
        <f t="shared" si="272"/>
        <v>5</v>
      </c>
      <c r="AI217" s="189">
        <f t="shared" si="272"/>
        <v>0</v>
      </c>
      <c r="AJ217" s="189">
        <f t="shared" si="272"/>
        <v>2</v>
      </c>
      <c r="AK217" s="189">
        <f t="shared" si="272"/>
        <v>2</v>
      </c>
      <c r="AL217" s="189">
        <f t="shared" si="272"/>
        <v>3</v>
      </c>
      <c r="AM217" s="189">
        <f t="shared" si="272"/>
        <v>1</v>
      </c>
      <c r="AN217" s="189">
        <f t="shared" si="272"/>
        <v>0</v>
      </c>
      <c r="AO217" s="189">
        <f t="shared" si="272"/>
        <v>5</v>
      </c>
      <c r="AP217" s="189">
        <f t="shared" si="272"/>
        <v>0</v>
      </c>
      <c r="AQ217" s="192">
        <f t="shared" si="272"/>
        <v>6</v>
      </c>
      <c r="AR217" s="295"/>
      <c r="AS217" s="189">
        <f t="shared" si="272"/>
        <v>1</v>
      </c>
      <c r="AT217" s="189">
        <f t="shared" si="272"/>
        <v>0</v>
      </c>
      <c r="AU217" s="189">
        <f t="shared" si="272"/>
        <v>1</v>
      </c>
      <c r="AV217" s="189">
        <f t="shared" si="272"/>
        <v>0</v>
      </c>
      <c r="AW217" s="189">
        <f t="shared" si="272"/>
        <v>4</v>
      </c>
      <c r="AX217" s="189">
        <f t="shared" si="272"/>
        <v>0</v>
      </c>
      <c r="AY217" s="189">
        <f t="shared" si="272"/>
        <v>6</v>
      </c>
      <c r="AZ217" s="189">
        <f t="shared" si="272"/>
        <v>2</v>
      </c>
      <c r="BA217" s="189">
        <f t="shared" si="272"/>
        <v>5</v>
      </c>
      <c r="BB217" s="189">
        <f t="shared" si="272"/>
        <v>0</v>
      </c>
      <c r="BC217" s="189">
        <f t="shared" si="272"/>
        <v>3</v>
      </c>
      <c r="BD217" s="189">
        <f t="shared" si="272"/>
        <v>0</v>
      </c>
      <c r="BE217" s="189">
        <f t="shared" si="272"/>
        <v>2</v>
      </c>
      <c r="BF217" s="189">
        <f t="shared" si="272"/>
        <v>0</v>
      </c>
      <c r="BG217" s="189">
        <f t="shared" si="272"/>
        <v>1</v>
      </c>
      <c r="BH217" s="189">
        <f t="shared" si="272"/>
        <v>1</v>
      </c>
      <c r="BI217" s="189">
        <f t="shared" si="272"/>
        <v>2</v>
      </c>
      <c r="BJ217" s="189">
        <f t="shared" si="272"/>
        <v>1</v>
      </c>
      <c r="BK217" s="189">
        <f t="shared" si="272"/>
        <v>2</v>
      </c>
      <c r="BL217" s="189">
        <f t="shared" si="272"/>
        <v>2</v>
      </c>
      <c r="BM217" s="189">
        <f t="shared" si="272"/>
        <v>2</v>
      </c>
      <c r="BN217" s="189">
        <f t="shared" si="272"/>
        <v>0</v>
      </c>
      <c r="BO217" s="189">
        <f t="shared" si="272"/>
        <v>2</v>
      </c>
      <c r="BP217" s="189">
        <f t="shared" si="272"/>
        <v>1</v>
      </c>
      <c r="BQ217" s="189">
        <f t="shared" ref="BQ217:CN217" si="273">COUNTIF(BQ193:BQ215,"&gt;0")</f>
        <v>0</v>
      </c>
      <c r="BR217" s="189">
        <f t="shared" si="273"/>
        <v>0</v>
      </c>
      <c r="BS217" s="189">
        <f t="shared" si="273"/>
        <v>1</v>
      </c>
      <c r="BT217" s="189">
        <f t="shared" si="273"/>
        <v>0</v>
      </c>
      <c r="BU217" s="189">
        <f t="shared" si="273"/>
        <v>3</v>
      </c>
      <c r="BV217" s="189">
        <f t="shared" si="273"/>
        <v>0</v>
      </c>
      <c r="BW217" s="189">
        <f t="shared" si="273"/>
        <v>3</v>
      </c>
      <c r="BX217" s="189">
        <f t="shared" si="273"/>
        <v>1</v>
      </c>
      <c r="BY217" s="189">
        <f t="shared" si="273"/>
        <v>1</v>
      </c>
      <c r="BZ217" s="189">
        <f t="shared" si="273"/>
        <v>1</v>
      </c>
      <c r="CA217" s="189">
        <f t="shared" si="273"/>
        <v>0</v>
      </c>
      <c r="CB217" s="189">
        <f t="shared" si="273"/>
        <v>1</v>
      </c>
      <c r="CC217" s="189">
        <f t="shared" si="273"/>
        <v>6</v>
      </c>
      <c r="CD217" s="189">
        <f t="shared" si="273"/>
        <v>0</v>
      </c>
      <c r="CE217" s="189">
        <f t="shared" si="273"/>
        <v>2</v>
      </c>
      <c r="CF217" s="189">
        <f t="shared" si="273"/>
        <v>0</v>
      </c>
      <c r="CG217" s="189">
        <f t="shared" si="273"/>
        <v>1</v>
      </c>
      <c r="CH217" s="189">
        <f t="shared" si="273"/>
        <v>0</v>
      </c>
      <c r="CI217" s="189">
        <f t="shared" si="273"/>
        <v>2</v>
      </c>
      <c r="CJ217" s="189">
        <f t="shared" si="273"/>
        <v>0</v>
      </c>
      <c r="CK217" s="189">
        <f t="shared" si="273"/>
        <v>3</v>
      </c>
      <c r="CL217" s="189">
        <f t="shared" si="273"/>
        <v>2</v>
      </c>
      <c r="CM217" s="189">
        <f t="shared" si="273"/>
        <v>0</v>
      </c>
      <c r="CN217" s="192">
        <f t="shared" si="273"/>
        <v>0</v>
      </c>
      <c r="CO217" s="221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</row>
    <row r="218" spans="1:136" ht="15" hidden="1" x14ac:dyDescent="0.25">
      <c r="A218" s="312"/>
      <c r="B218" s="186"/>
      <c r="C218" s="187"/>
      <c r="D218" s="212">
        <f>D217/$C$187</f>
        <v>0</v>
      </c>
      <c r="E218" s="212">
        <f t="shared" ref="E218:BP218" si="274">E217/$C$187</f>
        <v>0</v>
      </c>
      <c r="F218" s="212">
        <f t="shared" si="274"/>
        <v>0</v>
      </c>
      <c r="G218" s="212">
        <f t="shared" si="274"/>
        <v>0</v>
      </c>
      <c r="H218" s="212">
        <f t="shared" si="274"/>
        <v>0.42857142857142855</v>
      </c>
      <c r="I218" s="212">
        <f t="shared" si="274"/>
        <v>0</v>
      </c>
      <c r="J218" s="212">
        <f t="shared" si="274"/>
        <v>0.33333333333333331</v>
      </c>
      <c r="K218" s="212">
        <f t="shared" si="274"/>
        <v>0</v>
      </c>
      <c r="L218" s="212">
        <f t="shared" si="274"/>
        <v>0</v>
      </c>
      <c r="M218" s="212">
        <f t="shared" si="274"/>
        <v>9.5238095238095233E-2</v>
      </c>
      <c r="N218" s="212">
        <f t="shared" si="274"/>
        <v>0</v>
      </c>
      <c r="O218" s="212">
        <f t="shared" si="274"/>
        <v>0.14285714285714285</v>
      </c>
      <c r="P218" s="212">
        <f t="shared" si="274"/>
        <v>0</v>
      </c>
      <c r="Q218" s="212">
        <f t="shared" si="274"/>
        <v>0.19047619047619047</v>
      </c>
      <c r="R218" s="212">
        <f t="shared" si="274"/>
        <v>0</v>
      </c>
      <c r="S218" s="212">
        <f t="shared" si="274"/>
        <v>9.5238095238095233E-2</v>
      </c>
      <c r="T218" s="212">
        <f t="shared" si="274"/>
        <v>4.7619047619047616E-2</v>
      </c>
      <c r="U218" s="212">
        <f t="shared" si="274"/>
        <v>0.23809523809523808</v>
      </c>
      <c r="V218" s="212">
        <f t="shared" si="274"/>
        <v>4.7619047619047616E-2</v>
      </c>
      <c r="W218" s="212">
        <f t="shared" si="274"/>
        <v>0.14285714285714285</v>
      </c>
      <c r="X218" s="212">
        <f t="shared" si="274"/>
        <v>0.19047619047619047</v>
      </c>
      <c r="Y218" s="212">
        <f t="shared" si="274"/>
        <v>0</v>
      </c>
      <c r="Z218" s="212">
        <f t="shared" si="274"/>
        <v>0.19047619047619047</v>
      </c>
      <c r="AA218" s="212">
        <f t="shared" si="274"/>
        <v>9.5238095238095233E-2</v>
      </c>
      <c r="AB218" s="212">
        <f t="shared" si="274"/>
        <v>9.5238095238095233E-2</v>
      </c>
      <c r="AC218" s="212">
        <f t="shared" si="274"/>
        <v>4.7619047619047616E-2</v>
      </c>
      <c r="AD218" s="212">
        <f t="shared" si="274"/>
        <v>9.5238095238095233E-2</v>
      </c>
      <c r="AE218" s="212">
        <f t="shared" si="274"/>
        <v>0</v>
      </c>
      <c r="AF218" s="212">
        <f t="shared" si="274"/>
        <v>0.14285714285714285</v>
      </c>
      <c r="AG218" s="212">
        <f t="shared" si="274"/>
        <v>4.7619047619047616E-2</v>
      </c>
      <c r="AH218" s="212">
        <f t="shared" si="274"/>
        <v>0.23809523809523808</v>
      </c>
      <c r="AI218" s="212">
        <f t="shared" si="274"/>
        <v>0</v>
      </c>
      <c r="AJ218" s="212">
        <f t="shared" si="274"/>
        <v>9.5238095238095233E-2</v>
      </c>
      <c r="AK218" s="212">
        <f t="shared" si="274"/>
        <v>9.5238095238095233E-2</v>
      </c>
      <c r="AL218" s="212">
        <f t="shared" si="274"/>
        <v>0.14285714285714285</v>
      </c>
      <c r="AM218" s="212">
        <f t="shared" si="274"/>
        <v>4.7619047619047616E-2</v>
      </c>
      <c r="AN218" s="212">
        <f t="shared" si="274"/>
        <v>0</v>
      </c>
      <c r="AO218" s="212">
        <f t="shared" si="274"/>
        <v>0.23809523809523808</v>
      </c>
      <c r="AP218" s="212">
        <f t="shared" si="274"/>
        <v>0</v>
      </c>
      <c r="AQ218" s="212">
        <f t="shared" si="274"/>
        <v>0.2857142857142857</v>
      </c>
      <c r="AR218" s="295"/>
      <c r="AS218" s="212">
        <f t="shared" si="274"/>
        <v>4.7619047619047616E-2</v>
      </c>
      <c r="AT218" s="212">
        <f t="shared" si="274"/>
        <v>0</v>
      </c>
      <c r="AU218" s="212">
        <f t="shared" si="274"/>
        <v>4.7619047619047616E-2</v>
      </c>
      <c r="AV218" s="212">
        <f t="shared" si="274"/>
        <v>0</v>
      </c>
      <c r="AW218" s="212">
        <f t="shared" si="274"/>
        <v>0.19047619047619047</v>
      </c>
      <c r="AX218" s="212">
        <f t="shared" si="274"/>
        <v>0</v>
      </c>
      <c r="AY218" s="212">
        <f t="shared" si="274"/>
        <v>0.2857142857142857</v>
      </c>
      <c r="AZ218" s="212">
        <f t="shared" si="274"/>
        <v>9.5238095238095233E-2</v>
      </c>
      <c r="BA218" s="212">
        <f t="shared" si="274"/>
        <v>0.23809523809523808</v>
      </c>
      <c r="BB218" s="212">
        <f t="shared" si="274"/>
        <v>0</v>
      </c>
      <c r="BC218" s="212">
        <f t="shared" si="274"/>
        <v>0.14285714285714285</v>
      </c>
      <c r="BD218" s="212">
        <f t="shared" si="274"/>
        <v>0</v>
      </c>
      <c r="BE218" s="212">
        <f t="shared" si="274"/>
        <v>9.5238095238095233E-2</v>
      </c>
      <c r="BF218" s="212">
        <f t="shared" si="274"/>
        <v>0</v>
      </c>
      <c r="BG218" s="212">
        <f t="shared" si="274"/>
        <v>4.7619047619047616E-2</v>
      </c>
      <c r="BH218" s="212">
        <f t="shared" si="274"/>
        <v>4.7619047619047616E-2</v>
      </c>
      <c r="BI218" s="212">
        <f t="shared" si="274"/>
        <v>9.5238095238095233E-2</v>
      </c>
      <c r="BJ218" s="212">
        <f t="shared" si="274"/>
        <v>4.7619047619047616E-2</v>
      </c>
      <c r="BK218" s="212">
        <f t="shared" si="274"/>
        <v>9.5238095238095233E-2</v>
      </c>
      <c r="BL218" s="212">
        <f t="shared" si="274"/>
        <v>9.5238095238095233E-2</v>
      </c>
      <c r="BM218" s="212">
        <f t="shared" si="274"/>
        <v>9.5238095238095233E-2</v>
      </c>
      <c r="BN218" s="212">
        <f t="shared" si="274"/>
        <v>0</v>
      </c>
      <c r="BO218" s="212">
        <f t="shared" si="274"/>
        <v>9.5238095238095233E-2</v>
      </c>
      <c r="BP218" s="212">
        <f t="shared" si="274"/>
        <v>4.7619047619047616E-2</v>
      </c>
      <c r="BQ218" s="212">
        <f t="shared" ref="BQ218:CN218" si="275">BQ217/$C$187</f>
        <v>0</v>
      </c>
      <c r="BR218" s="212">
        <f t="shared" si="275"/>
        <v>0</v>
      </c>
      <c r="BS218" s="212">
        <f t="shared" si="275"/>
        <v>4.7619047619047616E-2</v>
      </c>
      <c r="BT218" s="212">
        <f t="shared" si="275"/>
        <v>0</v>
      </c>
      <c r="BU218" s="212">
        <f t="shared" si="275"/>
        <v>0.14285714285714285</v>
      </c>
      <c r="BV218" s="212">
        <f t="shared" si="275"/>
        <v>0</v>
      </c>
      <c r="BW218" s="212">
        <f t="shared" si="275"/>
        <v>0.14285714285714285</v>
      </c>
      <c r="BX218" s="212">
        <f t="shared" si="275"/>
        <v>4.7619047619047616E-2</v>
      </c>
      <c r="BY218" s="212">
        <f t="shared" si="275"/>
        <v>4.7619047619047616E-2</v>
      </c>
      <c r="BZ218" s="212">
        <f t="shared" si="275"/>
        <v>4.7619047619047616E-2</v>
      </c>
      <c r="CA218" s="212">
        <f t="shared" si="275"/>
        <v>0</v>
      </c>
      <c r="CB218" s="212">
        <f t="shared" si="275"/>
        <v>4.7619047619047616E-2</v>
      </c>
      <c r="CC218" s="212">
        <f t="shared" si="275"/>
        <v>0.2857142857142857</v>
      </c>
      <c r="CD218" s="212">
        <f t="shared" si="275"/>
        <v>0</v>
      </c>
      <c r="CE218" s="212">
        <f t="shared" si="275"/>
        <v>9.5238095238095233E-2</v>
      </c>
      <c r="CF218" s="212">
        <f t="shared" si="275"/>
        <v>0</v>
      </c>
      <c r="CG218" s="212">
        <f t="shared" si="275"/>
        <v>4.7619047619047616E-2</v>
      </c>
      <c r="CH218" s="212">
        <f t="shared" si="275"/>
        <v>0</v>
      </c>
      <c r="CI218" s="212">
        <f t="shared" si="275"/>
        <v>9.5238095238095233E-2</v>
      </c>
      <c r="CJ218" s="212">
        <f t="shared" si="275"/>
        <v>0</v>
      </c>
      <c r="CK218" s="212">
        <f t="shared" si="275"/>
        <v>0.14285714285714285</v>
      </c>
      <c r="CL218" s="212">
        <f t="shared" si="275"/>
        <v>9.5238095238095233E-2</v>
      </c>
      <c r="CM218" s="212">
        <f t="shared" si="275"/>
        <v>0</v>
      </c>
      <c r="CN218" s="212">
        <f t="shared" si="275"/>
        <v>0</v>
      </c>
      <c r="CO218" s="221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</row>
    <row r="219" spans="1:136" ht="15" hidden="1" x14ac:dyDescent="0.25">
      <c r="A219" s="312"/>
      <c r="B219" s="197" t="s">
        <v>753</v>
      </c>
      <c r="C219" s="213"/>
      <c r="D219" s="276">
        <f>+D217+F217</f>
        <v>0</v>
      </c>
      <c r="E219" s="277"/>
      <c r="F219" s="277"/>
      <c r="G219" s="278"/>
      <c r="H219" s="276">
        <f t="shared" ref="H219" si="276">+H217+J217</f>
        <v>16</v>
      </c>
      <c r="I219" s="277"/>
      <c r="J219" s="277"/>
      <c r="K219" s="278"/>
      <c r="L219" s="276">
        <f t="shared" ref="L219" si="277">+L217+N217</f>
        <v>0</v>
      </c>
      <c r="M219" s="277"/>
      <c r="N219" s="277"/>
      <c r="O219" s="278"/>
      <c r="P219" s="276">
        <f t="shared" ref="P219" si="278">+P217+R217</f>
        <v>0</v>
      </c>
      <c r="Q219" s="277"/>
      <c r="R219" s="277"/>
      <c r="S219" s="278"/>
      <c r="T219" s="276">
        <f t="shared" ref="T219" si="279">+T217+V217</f>
        <v>2</v>
      </c>
      <c r="U219" s="277"/>
      <c r="V219" s="277"/>
      <c r="W219" s="278"/>
      <c r="X219" s="276">
        <f t="shared" ref="X219" si="280">+X217+Z217</f>
        <v>8</v>
      </c>
      <c r="Y219" s="277"/>
      <c r="Z219" s="277"/>
      <c r="AA219" s="278"/>
      <c r="AB219" s="276">
        <f t="shared" ref="AB219" si="281">+AB217+AD217</f>
        <v>4</v>
      </c>
      <c r="AC219" s="277"/>
      <c r="AD219" s="277"/>
      <c r="AE219" s="278"/>
      <c r="AF219" s="276">
        <f t="shared" ref="AF219" si="282">+AF217+AH217</f>
        <v>8</v>
      </c>
      <c r="AG219" s="277"/>
      <c r="AH219" s="277"/>
      <c r="AI219" s="278"/>
      <c r="AJ219" s="276">
        <f t="shared" ref="AJ219" si="283">+AJ217+AL217</f>
        <v>5</v>
      </c>
      <c r="AK219" s="277"/>
      <c r="AL219" s="277"/>
      <c r="AM219" s="278"/>
      <c r="AN219" s="276">
        <f t="shared" ref="AN219" si="284">+AN217+AP217</f>
        <v>0</v>
      </c>
      <c r="AO219" s="277"/>
      <c r="AP219" s="277"/>
      <c r="AQ219" s="277"/>
      <c r="AR219" s="295"/>
      <c r="AS219" s="276">
        <f t="shared" ref="AS219" si="285">+AS217+AU217</f>
        <v>2</v>
      </c>
      <c r="AT219" s="277"/>
      <c r="AU219" s="277"/>
      <c r="AV219" s="278"/>
      <c r="AW219" s="276">
        <f t="shared" ref="AW219" si="286">+AW217+AY217</f>
        <v>10</v>
      </c>
      <c r="AX219" s="277"/>
      <c r="AY219" s="277"/>
      <c r="AZ219" s="278"/>
      <c r="BA219" s="276">
        <f t="shared" ref="BA219" si="287">+BA217+BC217</f>
        <v>8</v>
      </c>
      <c r="BB219" s="277"/>
      <c r="BC219" s="277"/>
      <c r="BD219" s="278"/>
      <c r="BE219" s="276">
        <f t="shared" ref="BE219" si="288">+BE217+BG217</f>
        <v>3</v>
      </c>
      <c r="BF219" s="277"/>
      <c r="BG219" s="277"/>
      <c r="BH219" s="278"/>
      <c r="BI219" s="276">
        <f t="shared" ref="BI219" si="289">+BI217+BK217</f>
        <v>4</v>
      </c>
      <c r="BJ219" s="277"/>
      <c r="BK219" s="277"/>
      <c r="BL219" s="278"/>
      <c r="BM219" s="276">
        <f t="shared" ref="BM219" si="290">+BM217+BO217</f>
        <v>4</v>
      </c>
      <c r="BN219" s="277"/>
      <c r="BO219" s="277"/>
      <c r="BP219" s="278"/>
      <c r="BQ219" s="276">
        <f t="shared" ref="BQ219" si="291">+BQ217+BS217</f>
        <v>1</v>
      </c>
      <c r="BR219" s="277"/>
      <c r="BS219" s="277"/>
      <c r="BT219" s="278"/>
      <c r="BU219" s="276">
        <f t="shared" ref="BU219" si="292">+BU217+BW217</f>
        <v>6</v>
      </c>
      <c r="BV219" s="277"/>
      <c r="BW219" s="277"/>
      <c r="BX219" s="278"/>
      <c r="BY219" s="276">
        <f t="shared" ref="BY219" si="293">+BY217+CA217</f>
        <v>1</v>
      </c>
      <c r="BZ219" s="277"/>
      <c r="CA219" s="277"/>
      <c r="CB219" s="278"/>
      <c r="CC219" s="276">
        <f t="shared" ref="CC219" si="294">+CC217+CE217</f>
        <v>8</v>
      </c>
      <c r="CD219" s="277"/>
      <c r="CE219" s="277"/>
      <c r="CF219" s="278"/>
      <c r="CG219" s="276">
        <f t="shared" ref="CG219" si="295">+CG217+CI217</f>
        <v>3</v>
      </c>
      <c r="CH219" s="277"/>
      <c r="CI219" s="277"/>
      <c r="CJ219" s="278"/>
      <c r="CK219" s="276">
        <f t="shared" ref="CK219" si="296">+CK217+CM217</f>
        <v>3</v>
      </c>
      <c r="CL219" s="277"/>
      <c r="CM219" s="277"/>
      <c r="CN219" s="277"/>
      <c r="CO219" s="221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</row>
    <row r="220" spans="1:136" ht="15" hidden="1" x14ac:dyDescent="0.25">
      <c r="A220" s="312"/>
      <c r="B220" s="199" t="s">
        <v>753</v>
      </c>
      <c r="C220" s="214"/>
      <c r="D220" s="262">
        <f>+E217+G217</f>
        <v>0</v>
      </c>
      <c r="E220" s="263"/>
      <c r="F220" s="263"/>
      <c r="G220" s="264"/>
      <c r="H220" s="262">
        <f t="shared" ref="H220" si="297">+I217+K217</f>
        <v>0</v>
      </c>
      <c r="I220" s="263"/>
      <c r="J220" s="263"/>
      <c r="K220" s="264"/>
      <c r="L220" s="262">
        <f t="shared" ref="L220" si="298">+M217+O217</f>
        <v>5</v>
      </c>
      <c r="M220" s="263"/>
      <c r="N220" s="263"/>
      <c r="O220" s="264"/>
      <c r="P220" s="262">
        <f t="shared" ref="P220" si="299">+Q217+S217</f>
        <v>6</v>
      </c>
      <c r="Q220" s="263"/>
      <c r="R220" s="263"/>
      <c r="S220" s="264"/>
      <c r="T220" s="262">
        <f t="shared" ref="T220" si="300">+U217+W217</f>
        <v>8</v>
      </c>
      <c r="U220" s="263"/>
      <c r="V220" s="263"/>
      <c r="W220" s="264"/>
      <c r="X220" s="262">
        <f t="shared" ref="X220" si="301">+Y217+AA217</f>
        <v>2</v>
      </c>
      <c r="Y220" s="263"/>
      <c r="Z220" s="263"/>
      <c r="AA220" s="264"/>
      <c r="AB220" s="262">
        <f t="shared" ref="AB220" si="302">+AC217+AE217</f>
        <v>1</v>
      </c>
      <c r="AC220" s="263"/>
      <c r="AD220" s="263"/>
      <c r="AE220" s="264"/>
      <c r="AF220" s="262">
        <f t="shared" ref="AF220" si="303">+AG217+AI217</f>
        <v>1</v>
      </c>
      <c r="AG220" s="263"/>
      <c r="AH220" s="263"/>
      <c r="AI220" s="264"/>
      <c r="AJ220" s="262">
        <f t="shared" ref="AJ220" si="304">+AK217+AM217</f>
        <v>3</v>
      </c>
      <c r="AK220" s="263"/>
      <c r="AL220" s="263"/>
      <c r="AM220" s="264"/>
      <c r="AN220" s="262">
        <f t="shared" ref="AN220" si="305">+AO217+AQ217</f>
        <v>11</v>
      </c>
      <c r="AO220" s="263"/>
      <c r="AP220" s="263"/>
      <c r="AQ220" s="263"/>
      <c r="AR220" s="295"/>
      <c r="AS220" s="262">
        <f t="shared" ref="AS220" si="306">+AT217+AV217</f>
        <v>0</v>
      </c>
      <c r="AT220" s="263"/>
      <c r="AU220" s="263"/>
      <c r="AV220" s="264"/>
      <c r="AW220" s="262">
        <f t="shared" ref="AW220" si="307">+AX217+AZ217</f>
        <v>2</v>
      </c>
      <c r="AX220" s="263"/>
      <c r="AY220" s="263"/>
      <c r="AZ220" s="264"/>
      <c r="BA220" s="262">
        <f t="shared" ref="BA220" si="308">+BB217+BD217</f>
        <v>0</v>
      </c>
      <c r="BB220" s="263"/>
      <c r="BC220" s="263"/>
      <c r="BD220" s="264"/>
      <c r="BE220" s="262">
        <f t="shared" ref="BE220" si="309">+BF217+BH217</f>
        <v>1</v>
      </c>
      <c r="BF220" s="263"/>
      <c r="BG220" s="263"/>
      <c r="BH220" s="264"/>
      <c r="BI220" s="262">
        <f t="shared" ref="BI220" si="310">+BJ217+BL217</f>
        <v>3</v>
      </c>
      <c r="BJ220" s="263"/>
      <c r="BK220" s="263"/>
      <c r="BL220" s="264"/>
      <c r="BM220" s="262">
        <f t="shared" ref="BM220" si="311">+BN217+BP217</f>
        <v>1</v>
      </c>
      <c r="BN220" s="263"/>
      <c r="BO220" s="263"/>
      <c r="BP220" s="264"/>
      <c r="BQ220" s="262">
        <f t="shared" ref="BQ220" si="312">+BR217+BT217</f>
        <v>0</v>
      </c>
      <c r="BR220" s="263"/>
      <c r="BS220" s="263"/>
      <c r="BT220" s="264"/>
      <c r="BU220" s="262">
        <f t="shared" ref="BU220" si="313">+BV217+BX217</f>
        <v>1</v>
      </c>
      <c r="BV220" s="263"/>
      <c r="BW220" s="263"/>
      <c r="BX220" s="264"/>
      <c r="BY220" s="262">
        <f t="shared" ref="BY220" si="314">+BZ217+CB217</f>
        <v>2</v>
      </c>
      <c r="BZ220" s="263"/>
      <c r="CA220" s="263"/>
      <c r="CB220" s="264"/>
      <c r="CC220" s="262">
        <f t="shared" ref="CC220" si="315">+CD217+CF217</f>
        <v>0</v>
      </c>
      <c r="CD220" s="263"/>
      <c r="CE220" s="263"/>
      <c r="CF220" s="264"/>
      <c r="CG220" s="262">
        <f t="shared" ref="CG220" si="316">+CH217+CJ217</f>
        <v>0</v>
      </c>
      <c r="CH220" s="263"/>
      <c r="CI220" s="263"/>
      <c r="CJ220" s="264"/>
      <c r="CK220" s="262">
        <f t="shared" ref="CK220" si="317">+CL217+CN217</f>
        <v>2</v>
      </c>
      <c r="CL220" s="263"/>
      <c r="CM220" s="263"/>
      <c r="CN220" s="263"/>
      <c r="CO220" s="221"/>
      <c r="CP220" s="149"/>
      <c r="CQ220" s="149"/>
      <c r="CR220" s="149"/>
      <c r="CS220" s="149"/>
      <c r="CT220" s="149"/>
      <c r="CU220" s="149"/>
      <c r="CV220" s="149"/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9"/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49"/>
      <c r="DZ220" s="149"/>
      <c r="EA220" s="149"/>
      <c r="EB220" s="149"/>
      <c r="EC220" s="149"/>
      <c r="ED220" s="149"/>
      <c r="EE220" s="149"/>
      <c r="EF220" s="149"/>
    </row>
    <row r="221" spans="1:136" ht="15" hidden="1" x14ac:dyDescent="0.25">
      <c r="A221" s="312"/>
      <c r="B221" s="284"/>
      <c r="C221" s="285"/>
      <c r="D221" s="279"/>
      <c r="E221" s="280"/>
      <c r="F221" s="280"/>
      <c r="G221" s="281"/>
      <c r="H221" s="279"/>
      <c r="I221" s="280"/>
      <c r="J221" s="280"/>
      <c r="K221" s="281"/>
      <c r="L221" s="279"/>
      <c r="M221" s="280"/>
      <c r="N221" s="280"/>
      <c r="O221" s="281"/>
      <c r="P221" s="279"/>
      <c r="Q221" s="280"/>
      <c r="R221" s="280"/>
      <c r="S221" s="281"/>
      <c r="T221" s="279"/>
      <c r="U221" s="280"/>
      <c r="V221" s="280"/>
      <c r="W221" s="281"/>
      <c r="X221" s="279"/>
      <c r="Y221" s="280"/>
      <c r="Z221" s="280"/>
      <c r="AA221" s="281"/>
      <c r="AB221" s="279"/>
      <c r="AC221" s="280"/>
      <c r="AD221" s="280"/>
      <c r="AE221" s="281"/>
      <c r="AF221" s="279"/>
      <c r="AG221" s="280"/>
      <c r="AH221" s="280"/>
      <c r="AI221" s="281"/>
      <c r="AJ221" s="279"/>
      <c r="AK221" s="280"/>
      <c r="AL221" s="280"/>
      <c r="AM221" s="281"/>
      <c r="AN221" s="282"/>
      <c r="AO221" s="283"/>
      <c r="AP221" s="283"/>
      <c r="AQ221" s="283"/>
      <c r="AR221" s="295"/>
      <c r="AS221" s="279"/>
      <c r="AT221" s="280"/>
      <c r="AU221" s="280"/>
      <c r="AV221" s="281"/>
      <c r="AW221" s="279"/>
      <c r="AX221" s="280"/>
      <c r="AY221" s="280"/>
      <c r="AZ221" s="281"/>
      <c r="BA221" s="279"/>
      <c r="BB221" s="280"/>
      <c r="BC221" s="280"/>
      <c r="BD221" s="281"/>
      <c r="BE221" s="279"/>
      <c r="BF221" s="280"/>
      <c r="BG221" s="280"/>
      <c r="BH221" s="281"/>
      <c r="BI221" s="279"/>
      <c r="BJ221" s="280"/>
      <c r="BK221" s="280"/>
      <c r="BL221" s="281"/>
      <c r="BM221" s="279"/>
      <c r="BN221" s="280"/>
      <c r="BO221" s="280"/>
      <c r="BP221" s="281"/>
      <c r="BQ221" s="279"/>
      <c r="BR221" s="280"/>
      <c r="BS221" s="280"/>
      <c r="BT221" s="281"/>
      <c r="BU221" s="279"/>
      <c r="BV221" s="280"/>
      <c r="BW221" s="280"/>
      <c r="BX221" s="281"/>
      <c r="BY221" s="279"/>
      <c r="BZ221" s="280"/>
      <c r="CA221" s="280"/>
      <c r="CB221" s="281"/>
      <c r="CC221" s="279"/>
      <c r="CD221" s="280"/>
      <c r="CE221" s="280"/>
      <c r="CF221" s="281"/>
      <c r="CG221" s="279"/>
      <c r="CH221" s="280"/>
      <c r="CI221" s="280"/>
      <c r="CJ221" s="281"/>
      <c r="CK221" s="279"/>
      <c r="CL221" s="280"/>
      <c r="CM221" s="280"/>
      <c r="CN221" s="281"/>
      <c r="CO221" s="221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</row>
    <row r="222" spans="1:136" hidden="1" x14ac:dyDescent="0.2">
      <c r="A222" s="312"/>
      <c r="B222" s="272" t="s">
        <v>863</v>
      </c>
      <c r="C222" s="273"/>
      <c r="D222" s="276">
        <v>0</v>
      </c>
      <c r="E222" s="277"/>
      <c r="F222" s="277"/>
      <c r="G222" s="278"/>
      <c r="H222" s="276">
        <v>9</v>
      </c>
      <c r="I222" s="277"/>
      <c r="J222" s="277"/>
      <c r="K222" s="278"/>
      <c r="L222" s="276">
        <v>0</v>
      </c>
      <c r="M222" s="277"/>
      <c r="N222" s="277"/>
      <c r="O222" s="278"/>
      <c r="P222" s="276">
        <v>0</v>
      </c>
      <c r="Q222" s="277"/>
      <c r="R222" s="277"/>
      <c r="S222" s="278"/>
      <c r="T222" s="276">
        <v>1</v>
      </c>
      <c r="U222" s="277"/>
      <c r="V222" s="277"/>
      <c r="W222" s="278"/>
      <c r="X222" s="276">
        <v>5</v>
      </c>
      <c r="Y222" s="277"/>
      <c r="Z222" s="277"/>
      <c r="AA222" s="278"/>
      <c r="AB222" s="276">
        <v>2</v>
      </c>
      <c r="AC222" s="277"/>
      <c r="AD222" s="277"/>
      <c r="AE222" s="278"/>
      <c r="AF222" s="276">
        <v>6</v>
      </c>
      <c r="AG222" s="277"/>
      <c r="AH222" s="277"/>
      <c r="AI222" s="278"/>
      <c r="AJ222" s="276">
        <v>3</v>
      </c>
      <c r="AK222" s="277"/>
      <c r="AL222" s="277"/>
      <c r="AM222" s="278"/>
      <c r="AN222" s="276">
        <v>0</v>
      </c>
      <c r="AO222" s="277"/>
      <c r="AP222" s="277"/>
      <c r="AQ222" s="277"/>
      <c r="AR222" s="295"/>
      <c r="AS222" s="276">
        <v>1</v>
      </c>
      <c r="AT222" s="277"/>
      <c r="AU222" s="277"/>
      <c r="AV222" s="278"/>
      <c r="AW222" s="276">
        <v>6</v>
      </c>
      <c r="AX222" s="277"/>
      <c r="AY222" s="277"/>
      <c r="AZ222" s="278"/>
      <c r="BA222" s="276">
        <v>6</v>
      </c>
      <c r="BB222" s="277"/>
      <c r="BC222" s="277"/>
      <c r="BD222" s="278"/>
      <c r="BE222" s="276">
        <v>2</v>
      </c>
      <c r="BF222" s="277"/>
      <c r="BG222" s="277"/>
      <c r="BH222" s="278"/>
      <c r="BI222" s="276">
        <v>3</v>
      </c>
      <c r="BJ222" s="277"/>
      <c r="BK222" s="277"/>
      <c r="BL222" s="278"/>
      <c r="BM222" s="276">
        <v>3</v>
      </c>
      <c r="BN222" s="277"/>
      <c r="BO222" s="277"/>
      <c r="BP222" s="278"/>
      <c r="BQ222" s="276">
        <v>1</v>
      </c>
      <c r="BR222" s="277"/>
      <c r="BS222" s="277"/>
      <c r="BT222" s="278"/>
      <c r="BU222" s="276">
        <v>4</v>
      </c>
      <c r="BV222" s="277"/>
      <c r="BW222" s="277"/>
      <c r="BX222" s="278"/>
      <c r="BY222" s="276">
        <v>1</v>
      </c>
      <c r="BZ222" s="277"/>
      <c r="CA222" s="277"/>
      <c r="CB222" s="278"/>
      <c r="CC222" s="276">
        <v>7</v>
      </c>
      <c r="CD222" s="277"/>
      <c r="CE222" s="277"/>
      <c r="CF222" s="278"/>
      <c r="CG222" s="276">
        <v>2</v>
      </c>
      <c r="CH222" s="277"/>
      <c r="CI222" s="277"/>
      <c r="CJ222" s="278"/>
      <c r="CK222" s="276">
        <v>3</v>
      </c>
      <c r="CL222" s="277"/>
      <c r="CM222" s="277"/>
      <c r="CN222" s="277"/>
      <c r="CO222" s="221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49"/>
      <c r="DZ222" s="149"/>
      <c r="EA222" s="149"/>
      <c r="EB222" s="149"/>
      <c r="EC222" s="149"/>
      <c r="ED222" s="149"/>
      <c r="EE222" s="149"/>
      <c r="EF222" s="149"/>
    </row>
    <row r="223" spans="1:136" hidden="1" x14ac:dyDescent="0.2">
      <c r="A223" s="312"/>
      <c r="B223" s="274"/>
      <c r="C223" s="275"/>
      <c r="D223" s="265">
        <f>D222/21</f>
        <v>0</v>
      </c>
      <c r="E223" s="266"/>
      <c r="F223" s="266"/>
      <c r="G223" s="267"/>
      <c r="H223" s="265">
        <f>H222/21</f>
        <v>0.42857142857142855</v>
      </c>
      <c r="I223" s="266"/>
      <c r="J223" s="266"/>
      <c r="K223" s="267"/>
      <c r="L223" s="265">
        <f>L222/21</f>
        <v>0</v>
      </c>
      <c r="M223" s="266"/>
      <c r="N223" s="266"/>
      <c r="O223" s="267"/>
      <c r="P223" s="265">
        <f>P222/21</f>
        <v>0</v>
      </c>
      <c r="Q223" s="266"/>
      <c r="R223" s="266"/>
      <c r="S223" s="267"/>
      <c r="T223" s="265">
        <f>T222/21</f>
        <v>4.7619047619047616E-2</v>
      </c>
      <c r="U223" s="266"/>
      <c r="V223" s="266"/>
      <c r="W223" s="267"/>
      <c r="X223" s="265">
        <f>X222/21</f>
        <v>0.23809523809523808</v>
      </c>
      <c r="Y223" s="266"/>
      <c r="Z223" s="266"/>
      <c r="AA223" s="267"/>
      <c r="AB223" s="265">
        <f>AB222/21</f>
        <v>9.5238095238095233E-2</v>
      </c>
      <c r="AC223" s="266"/>
      <c r="AD223" s="266"/>
      <c r="AE223" s="267"/>
      <c r="AF223" s="265">
        <f>AF222/21</f>
        <v>0.2857142857142857</v>
      </c>
      <c r="AG223" s="266"/>
      <c r="AH223" s="266"/>
      <c r="AI223" s="267"/>
      <c r="AJ223" s="265">
        <f>AJ222/21</f>
        <v>0.14285714285714285</v>
      </c>
      <c r="AK223" s="266"/>
      <c r="AL223" s="266"/>
      <c r="AM223" s="267"/>
      <c r="AN223" s="265">
        <f>AN222/21</f>
        <v>0</v>
      </c>
      <c r="AO223" s="266"/>
      <c r="AP223" s="266"/>
      <c r="AQ223" s="266"/>
      <c r="AR223" s="295"/>
      <c r="AS223" s="265">
        <f>AS222/21</f>
        <v>4.7619047619047616E-2</v>
      </c>
      <c r="AT223" s="266"/>
      <c r="AU223" s="266"/>
      <c r="AV223" s="267"/>
      <c r="AW223" s="265">
        <f>AW222/21</f>
        <v>0.2857142857142857</v>
      </c>
      <c r="AX223" s="266"/>
      <c r="AY223" s="266"/>
      <c r="AZ223" s="267"/>
      <c r="BA223" s="265">
        <f>BA222/21</f>
        <v>0.2857142857142857</v>
      </c>
      <c r="BB223" s="266"/>
      <c r="BC223" s="266"/>
      <c r="BD223" s="267"/>
      <c r="BE223" s="265">
        <f>BE222/21</f>
        <v>9.5238095238095233E-2</v>
      </c>
      <c r="BF223" s="266"/>
      <c r="BG223" s="266"/>
      <c r="BH223" s="267"/>
      <c r="BI223" s="265">
        <f>BI222/21</f>
        <v>0.14285714285714285</v>
      </c>
      <c r="BJ223" s="266"/>
      <c r="BK223" s="266"/>
      <c r="BL223" s="267"/>
      <c r="BM223" s="265">
        <f>BM222/21</f>
        <v>0.14285714285714285</v>
      </c>
      <c r="BN223" s="266"/>
      <c r="BO223" s="266"/>
      <c r="BP223" s="267"/>
      <c r="BQ223" s="265">
        <f>BQ222/21</f>
        <v>4.7619047619047616E-2</v>
      </c>
      <c r="BR223" s="266"/>
      <c r="BS223" s="266"/>
      <c r="BT223" s="267"/>
      <c r="BU223" s="265">
        <f>BU222/21</f>
        <v>0.19047619047619047</v>
      </c>
      <c r="BV223" s="266"/>
      <c r="BW223" s="266"/>
      <c r="BX223" s="267"/>
      <c r="BY223" s="265">
        <f>BY222/21</f>
        <v>4.7619047619047616E-2</v>
      </c>
      <c r="BZ223" s="266"/>
      <c r="CA223" s="266"/>
      <c r="CB223" s="267"/>
      <c r="CC223" s="265">
        <f>CC222/21</f>
        <v>0.33333333333333331</v>
      </c>
      <c r="CD223" s="266"/>
      <c r="CE223" s="266"/>
      <c r="CF223" s="267"/>
      <c r="CG223" s="265">
        <f>CG222/21</f>
        <v>9.5238095238095233E-2</v>
      </c>
      <c r="CH223" s="266"/>
      <c r="CI223" s="266"/>
      <c r="CJ223" s="267"/>
      <c r="CK223" s="265">
        <f>CK222/21</f>
        <v>0.14285714285714285</v>
      </c>
      <c r="CL223" s="266"/>
      <c r="CM223" s="266"/>
      <c r="CN223" s="266"/>
      <c r="CO223" s="221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</row>
    <row r="224" spans="1:136" hidden="1" x14ac:dyDescent="0.2">
      <c r="A224" s="312"/>
      <c r="B224" s="268" t="s">
        <v>864</v>
      </c>
      <c r="C224" s="269"/>
      <c r="D224" s="262">
        <v>0</v>
      </c>
      <c r="E224" s="263"/>
      <c r="F224" s="263"/>
      <c r="G224" s="264"/>
      <c r="H224" s="262">
        <v>0</v>
      </c>
      <c r="I224" s="263"/>
      <c r="J224" s="263"/>
      <c r="K224" s="264"/>
      <c r="L224" s="262">
        <v>3</v>
      </c>
      <c r="M224" s="263"/>
      <c r="N224" s="263"/>
      <c r="O224" s="264"/>
      <c r="P224" s="262">
        <v>5</v>
      </c>
      <c r="Q224" s="263"/>
      <c r="R224" s="263"/>
      <c r="S224" s="264"/>
      <c r="T224" s="262">
        <v>6</v>
      </c>
      <c r="U224" s="263"/>
      <c r="V224" s="263"/>
      <c r="W224" s="264"/>
      <c r="X224" s="262">
        <v>2</v>
      </c>
      <c r="Y224" s="263"/>
      <c r="Z224" s="263"/>
      <c r="AA224" s="264"/>
      <c r="AB224" s="262">
        <v>1</v>
      </c>
      <c r="AC224" s="263"/>
      <c r="AD224" s="263"/>
      <c r="AE224" s="264"/>
      <c r="AF224" s="262">
        <v>1</v>
      </c>
      <c r="AG224" s="263"/>
      <c r="AH224" s="263"/>
      <c r="AI224" s="264"/>
      <c r="AJ224" s="262">
        <v>2</v>
      </c>
      <c r="AK224" s="263"/>
      <c r="AL224" s="263"/>
      <c r="AM224" s="264"/>
      <c r="AN224" s="262">
        <v>8</v>
      </c>
      <c r="AO224" s="263"/>
      <c r="AP224" s="263"/>
      <c r="AQ224" s="263"/>
      <c r="AR224" s="295"/>
      <c r="AS224" s="262">
        <v>0</v>
      </c>
      <c r="AT224" s="263"/>
      <c r="AU224" s="263"/>
      <c r="AV224" s="264"/>
      <c r="AW224" s="262">
        <v>2</v>
      </c>
      <c r="AX224" s="263"/>
      <c r="AY224" s="263"/>
      <c r="AZ224" s="264"/>
      <c r="BA224" s="262">
        <v>0</v>
      </c>
      <c r="BB224" s="263"/>
      <c r="BC224" s="263"/>
      <c r="BD224" s="264"/>
      <c r="BE224" s="262">
        <v>1</v>
      </c>
      <c r="BF224" s="263"/>
      <c r="BG224" s="263"/>
      <c r="BH224" s="264"/>
      <c r="BI224" s="262">
        <v>2</v>
      </c>
      <c r="BJ224" s="263"/>
      <c r="BK224" s="263"/>
      <c r="BL224" s="264"/>
      <c r="BM224" s="262">
        <v>1</v>
      </c>
      <c r="BN224" s="263"/>
      <c r="BO224" s="263"/>
      <c r="BP224" s="264"/>
      <c r="BQ224" s="262">
        <v>0</v>
      </c>
      <c r="BR224" s="263"/>
      <c r="BS224" s="263"/>
      <c r="BT224" s="264"/>
      <c r="BU224" s="262">
        <v>1</v>
      </c>
      <c r="BV224" s="263"/>
      <c r="BW224" s="263"/>
      <c r="BX224" s="264"/>
      <c r="BY224" s="262">
        <v>1</v>
      </c>
      <c r="BZ224" s="263"/>
      <c r="CA224" s="263"/>
      <c r="CB224" s="264"/>
      <c r="CC224" s="262">
        <v>0</v>
      </c>
      <c r="CD224" s="263"/>
      <c r="CE224" s="263"/>
      <c r="CF224" s="264"/>
      <c r="CG224" s="262">
        <v>0</v>
      </c>
      <c r="CH224" s="263"/>
      <c r="CI224" s="263"/>
      <c r="CJ224" s="264"/>
      <c r="CK224" s="262">
        <v>2</v>
      </c>
      <c r="CL224" s="263"/>
      <c r="CM224" s="263"/>
      <c r="CN224" s="263"/>
      <c r="CO224" s="221"/>
      <c r="CP224" s="149"/>
      <c r="CQ224" s="149"/>
      <c r="CR224" s="149"/>
      <c r="CS224" s="149"/>
      <c r="CT224" s="149"/>
      <c r="CU224" s="149"/>
      <c r="CV224" s="149"/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9"/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49"/>
      <c r="DZ224" s="149"/>
      <c r="EA224" s="149"/>
      <c r="EB224" s="149"/>
      <c r="EC224" s="149"/>
      <c r="ED224" s="149"/>
      <c r="EE224" s="149"/>
      <c r="EF224" s="149"/>
    </row>
    <row r="225" spans="1:136" hidden="1" x14ac:dyDescent="0.2">
      <c r="A225" s="312"/>
      <c r="B225" s="270"/>
      <c r="C225" s="271"/>
      <c r="D225" s="259">
        <f>D224/21</f>
        <v>0</v>
      </c>
      <c r="E225" s="260"/>
      <c r="F225" s="260"/>
      <c r="G225" s="261"/>
      <c r="H225" s="259">
        <f>H224/21</f>
        <v>0</v>
      </c>
      <c r="I225" s="260"/>
      <c r="J225" s="260"/>
      <c r="K225" s="261"/>
      <c r="L225" s="259">
        <f>L224/21</f>
        <v>0.14285714285714285</v>
      </c>
      <c r="M225" s="260"/>
      <c r="N225" s="260"/>
      <c r="O225" s="261"/>
      <c r="P225" s="259">
        <f>P224/21</f>
        <v>0.23809523809523808</v>
      </c>
      <c r="Q225" s="260"/>
      <c r="R225" s="260"/>
      <c r="S225" s="261"/>
      <c r="T225" s="259">
        <f>T224/21</f>
        <v>0.2857142857142857</v>
      </c>
      <c r="U225" s="260"/>
      <c r="V225" s="260"/>
      <c r="W225" s="261"/>
      <c r="X225" s="259">
        <f>X224/21</f>
        <v>9.5238095238095233E-2</v>
      </c>
      <c r="Y225" s="260"/>
      <c r="Z225" s="260"/>
      <c r="AA225" s="261"/>
      <c r="AB225" s="259">
        <f>AB224/21</f>
        <v>4.7619047619047616E-2</v>
      </c>
      <c r="AC225" s="260"/>
      <c r="AD225" s="260"/>
      <c r="AE225" s="261"/>
      <c r="AF225" s="259">
        <f>AF224/21</f>
        <v>4.7619047619047616E-2</v>
      </c>
      <c r="AG225" s="260"/>
      <c r="AH225" s="260"/>
      <c r="AI225" s="261"/>
      <c r="AJ225" s="259">
        <f>AJ224/21</f>
        <v>9.5238095238095233E-2</v>
      </c>
      <c r="AK225" s="260"/>
      <c r="AL225" s="260"/>
      <c r="AM225" s="261"/>
      <c r="AN225" s="259">
        <f>AN224/21</f>
        <v>0.38095238095238093</v>
      </c>
      <c r="AO225" s="260"/>
      <c r="AP225" s="260"/>
      <c r="AQ225" s="260"/>
      <c r="AR225" s="297"/>
      <c r="AS225" s="259">
        <f>AS224/21</f>
        <v>0</v>
      </c>
      <c r="AT225" s="260"/>
      <c r="AU225" s="260"/>
      <c r="AV225" s="261"/>
      <c r="AW225" s="259">
        <f>AW224/21</f>
        <v>9.5238095238095233E-2</v>
      </c>
      <c r="AX225" s="260"/>
      <c r="AY225" s="260"/>
      <c r="AZ225" s="261"/>
      <c r="BA225" s="259">
        <f>BA224/21</f>
        <v>0</v>
      </c>
      <c r="BB225" s="260"/>
      <c r="BC225" s="260"/>
      <c r="BD225" s="261"/>
      <c r="BE225" s="259">
        <f>BE224/21</f>
        <v>4.7619047619047616E-2</v>
      </c>
      <c r="BF225" s="260"/>
      <c r="BG225" s="260"/>
      <c r="BH225" s="261"/>
      <c r="BI225" s="259">
        <f>BI224/21</f>
        <v>9.5238095238095233E-2</v>
      </c>
      <c r="BJ225" s="260"/>
      <c r="BK225" s="260"/>
      <c r="BL225" s="261"/>
      <c r="BM225" s="259">
        <f>BM224/21</f>
        <v>4.7619047619047616E-2</v>
      </c>
      <c r="BN225" s="260"/>
      <c r="BO225" s="260"/>
      <c r="BP225" s="261"/>
      <c r="BQ225" s="259">
        <f>BQ224/21</f>
        <v>0</v>
      </c>
      <c r="BR225" s="260"/>
      <c r="BS225" s="260"/>
      <c r="BT225" s="261"/>
      <c r="BU225" s="259">
        <f>BU224/21</f>
        <v>4.7619047619047616E-2</v>
      </c>
      <c r="BV225" s="260"/>
      <c r="BW225" s="260"/>
      <c r="BX225" s="261"/>
      <c r="BY225" s="259">
        <f>BY224/21</f>
        <v>4.7619047619047616E-2</v>
      </c>
      <c r="BZ225" s="260"/>
      <c r="CA225" s="260"/>
      <c r="CB225" s="261"/>
      <c r="CC225" s="259">
        <f>CC224/21</f>
        <v>0</v>
      </c>
      <c r="CD225" s="260"/>
      <c r="CE225" s="260"/>
      <c r="CF225" s="261"/>
      <c r="CG225" s="259">
        <f>CG224/21</f>
        <v>0</v>
      </c>
      <c r="CH225" s="260"/>
      <c r="CI225" s="260"/>
      <c r="CJ225" s="261"/>
      <c r="CK225" s="259">
        <f>CK224/21</f>
        <v>9.5238095238095233E-2</v>
      </c>
      <c r="CL225" s="260"/>
      <c r="CM225" s="260"/>
      <c r="CN225" s="260"/>
      <c r="CO225" s="221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</row>
    <row r="226" spans="1:136" x14ac:dyDescent="0.2">
      <c r="CO226" s="149"/>
      <c r="CP226" s="149"/>
      <c r="CQ226" s="149"/>
      <c r="CR226" s="149"/>
      <c r="CS226" s="149"/>
      <c r="CT226" s="149"/>
      <c r="CU226" s="149"/>
      <c r="CV226" s="149"/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9"/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49"/>
      <c r="DZ226" s="149"/>
      <c r="EA226" s="149"/>
      <c r="EB226" s="149"/>
      <c r="EC226" s="149"/>
      <c r="ED226" s="149"/>
      <c r="EE226" s="149"/>
      <c r="EF226" s="149"/>
    </row>
    <row r="227" spans="1:136" x14ac:dyDescent="0.2"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</row>
    <row r="228" spans="1:136" x14ac:dyDescent="0.2"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</row>
    <row r="229" spans="1:136" x14ac:dyDescent="0.2"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</row>
    <row r="230" spans="1:136" x14ac:dyDescent="0.2"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9"/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49"/>
      <c r="DZ230" s="149"/>
      <c r="EA230" s="149"/>
      <c r="EB230" s="149"/>
      <c r="EC230" s="149"/>
      <c r="ED230" s="149"/>
      <c r="EE230" s="149"/>
      <c r="EF230" s="149"/>
    </row>
    <row r="231" spans="1:136" x14ac:dyDescent="0.2"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</row>
    <row r="232" spans="1:136" x14ac:dyDescent="0.2">
      <c r="CO232" s="149"/>
      <c r="CP232" s="149"/>
      <c r="CQ232" s="149"/>
      <c r="CR232" s="149"/>
      <c r="CS232" s="149"/>
      <c r="CT232" s="149"/>
      <c r="CU232" s="149"/>
      <c r="CV232" s="149"/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9"/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49"/>
      <c r="DZ232" s="149"/>
      <c r="EA232" s="149"/>
      <c r="EB232" s="149"/>
      <c r="EC232" s="149"/>
      <c r="ED232" s="149"/>
      <c r="EE232" s="149"/>
      <c r="EF232" s="149"/>
    </row>
    <row r="233" spans="1:136" x14ac:dyDescent="0.2"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</row>
    <row r="234" spans="1:136" x14ac:dyDescent="0.2"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</row>
    <row r="235" spans="1:136" x14ac:dyDescent="0.2"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</row>
    <row r="236" spans="1:136" x14ac:dyDescent="0.2">
      <c r="CO236" s="149"/>
      <c r="CP236" s="149"/>
      <c r="CQ236" s="149"/>
      <c r="CR236" s="149"/>
      <c r="CS236" s="149"/>
      <c r="CT236" s="149"/>
      <c r="CU236" s="149"/>
      <c r="CV236" s="149"/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9"/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49"/>
      <c r="DZ236" s="149"/>
      <c r="EA236" s="149"/>
      <c r="EB236" s="149"/>
      <c r="EC236" s="149"/>
      <c r="ED236" s="149"/>
      <c r="EE236" s="149"/>
      <c r="EF236" s="149"/>
    </row>
    <row r="237" spans="1:136" x14ac:dyDescent="0.2"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</row>
    <row r="238" spans="1:136" x14ac:dyDescent="0.2">
      <c r="CO238" s="149"/>
      <c r="CP238" s="149"/>
      <c r="CQ238" s="149"/>
      <c r="CR238" s="149"/>
      <c r="CS238" s="149"/>
      <c r="CT238" s="149"/>
      <c r="CU238" s="149"/>
      <c r="CV238" s="149"/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9"/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49"/>
      <c r="DZ238" s="149"/>
      <c r="EA238" s="149"/>
      <c r="EB238" s="149"/>
      <c r="EC238" s="149"/>
      <c r="ED238" s="149"/>
      <c r="EE238" s="149"/>
      <c r="EF238" s="149"/>
    </row>
    <row r="239" spans="1:136" x14ac:dyDescent="0.2"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</row>
    <row r="240" spans="1:136" x14ac:dyDescent="0.2">
      <c r="CO240" s="149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</row>
    <row r="241" spans="93:136" x14ac:dyDescent="0.2"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</row>
    <row r="242" spans="93:136" x14ac:dyDescent="0.2">
      <c r="CO242" s="149"/>
      <c r="CP242" s="149"/>
      <c r="CQ242" s="149"/>
      <c r="CR242" s="149"/>
      <c r="CS242" s="149"/>
      <c r="CT242" s="149"/>
      <c r="CU242" s="149"/>
      <c r="CV242" s="149"/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9"/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49"/>
      <c r="DZ242" s="149"/>
      <c r="EA242" s="149"/>
      <c r="EB242" s="149"/>
      <c r="EC242" s="149"/>
      <c r="ED242" s="149"/>
      <c r="EE242" s="149"/>
      <c r="EF242" s="149"/>
    </row>
    <row r="243" spans="93:136" x14ac:dyDescent="0.2"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</row>
    <row r="244" spans="93:136" x14ac:dyDescent="0.2">
      <c r="CO244" s="149"/>
      <c r="CP244" s="149"/>
      <c r="CQ244" s="149"/>
      <c r="CR244" s="149"/>
      <c r="CS244" s="149"/>
      <c r="CT244" s="149"/>
      <c r="CU244" s="149"/>
      <c r="CV244" s="149"/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9"/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49"/>
      <c r="DZ244" s="149"/>
      <c r="EA244" s="149"/>
      <c r="EB244" s="149"/>
      <c r="EC244" s="149"/>
      <c r="ED244" s="149"/>
      <c r="EE244" s="149"/>
      <c r="EF244" s="149"/>
    </row>
    <row r="245" spans="93:136" x14ac:dyDescent="0.2"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</row>
    <row r="246" spans="93:136" x14ac:dyDescent="0.2">
      <c r="CO246" s="149"/>
      <c r="CP246" s="149"/>
      <c r="CQ246" s="149"/>
      <c r="CR246" s="149"/>
      <c r="CS246" s="149"/>
      <c r="CT246" s="149"/>
      <c r="CU246" s="149"/>
      <c r="CV246" s="149"/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9"/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49"/>
      <c r="DZ246" s="149"/>
      <c r="EA246" s="149"/>
      <c r="EB246" s="149"/>
      <c r="EC246" s="149"/>
      <c r="ED246" s="149"/>
      <c r="EE246" s="149"/>
      <c r="EF246" s="149"/>
    </row>
    <row r="247" spans="93:136" x14ac:dyDescent="0.2"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</row>
    <row r="248" spans="93:136" x14ac:dyDescent="0.2">
      <c r="CO248" s="149"/>
      <c r="CP248" s="149"/>
      <c r="CQ248" s="149"/>
      <c r="CR248" s="149"/>
      <c r="CS248" s="149"/>
      <c r="CT248" s="149"/>
      <c r="CU248" s="149"/>
      <c r="CV248" s="149"/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9"/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49"/>
      <c r="DZ248" s="149"/>
      <c r="EA248" s="149"/>
      <c r="EB248" s="149"/>
      <c r="EC248" s="149"/>
      <c r="ED248" s="149"/>
      <c r="EE248" s="149"/>
      <c r="EF248" s="149"/>
    </row>
    <row r="249" spans="93:136" x14ac:dyDescent="0.2"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</row>
    <row r="250" spans="93:136" x14ac:dyDescent="0.2"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</row>
    <row r="251" spans="93:136" x14ac:dyDescent="0.2"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</row>
    <row r="252" spans="93:136" x14ac:dyDescent="0.2"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</row>
    <row r="253" spans="93:136" x14ac:dyDescent="0.2"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</row>
    <row r="254" spans="93:136" x14ac:dyDescent="0.2">
      <c r="CO254" s="149"/>
      <c r="CP254" s="149"/>
      <c r="CQ254" s="149"/>
      <c r="CR254" s="149"/>
      <c r="CS254" s="149"/>
      <c r="CT254" s="149"/>
      <c r="CU254" s="149"/>
      <c r="CV254" s="149"/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9"/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49"/>
      <c r="DZ254" s="149"/>
      <c r="EA254" s="149"/>
      <c r="EB254" s="149"/>
      <c r="EC254" s="149"/>
      <c r="ED254" s="149"/>
      <c r="EE254" s="149"/>
      <c r="EF254" s="149"/>
    </row>
    <row r="255" spans="93:136" x14ac:dyDescent="0.2"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</row>
    <row r="256" spans="93:136" x14ac:dyDescent="0.2"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</row>
    <row r="257" spans="93:136" x14ac:dyDescent="0.2"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</row>
    <row r="258" spans="93:136" x14ac:dyDescent="0.2"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</row>
    <row r="259" spans="93:136" x14ac:dyDescent="0.2"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</row>
    <row r="260" spans="93:136" x14ac:dyDescent="0.2"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</row>
    <row r="261" spans="93:136" x14ac:dyDescent="0.2"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</row>
    <row r="262" spans="93:136" x14ac:dyDescent="0.2"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</row>
    <row r="263" spans="93:136" x14ac:dyDescent="0.2"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</row>
    <row r="264" spans="93:136" x14ac:dyDescent="0.2">
      <c r="CO264" s="149"/>
      <c r="CP264" s="149"/>
      <c r="CQ264" s="149"/>
      <c r="CR264" s="149"/>
      <c r="CS264" s="149"/>
      <c r="CT264" s="149"/>
      <c r="CU264" s="149"/>
      <c r="CV264" s="149"/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9"/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49"/>
      <c r="DZ264" s="149"/>
      <c r="EA264" s="149"/>
      <c r="EB264" s="149"/>
      <c r="EC264" s="149"/>
      <c r="ED264" s="149"/>
      <c r="EE264" s="149"/>
      <c r="EF264" s="149"/>
    </row>
    <row r="265" spans="93:136" x14ac:dyDescent="0.2"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</row>
  </sheetData>
  <sheetProtection password="DC53" sheet="1" objects="1" scenarios="1"/>
  <mergeCells count="974">
    <mergeCell ref="BU7:BX11"/>
    <mergeCell ref="BY7:CB11"/>
    <mergeCell ref="CC7:CF11"/>
    <mergeCell ref="CG7:CJ11"/>
    <mergeCell ref="CK7:CN11"/>
    <mergeCell ref="AV7:AV11"/>
    <mergeCell ref="AW7:AZ11"/>
    <mergeCell ref="BA7:BD11"/>
    <mergeCell ref="BE7:BH11"/>
    <mergeCell ref="BI7:BL11"/>
    <mergeCell ref="BM7:BP11"/>
    <mergeCell ref="AN7:AQ11"/>
    <mergeCell ref="AR7:AU11"/>
    <mergeCell ref="A5:A47"/>
    <mergeCell ref="D7:G11"/>
    <mergeCell ref="H7:K11"/>
    <mergeCell ref="L7:O11"/>
    <mergeCell ref="P7:S11"/>
    <mergeCell ref="T7:W11"/>
    <mergeCell ref="BQ7:BT11"/>
    <mergeCell ref="CP12:CQ12"/>
    <mergeCell ref="D24:AU24"/>
    <mergeCell ref="AW24:CN24"/>
    <mergeCell ref="D39:G39"/>
    <mergeCell ref="H39:K39"/>
    <mergeCell ref="L39:O39"/>
    <mergeCell ref="P39:S39"/>
    <mergeCell ref="T39:W39"/>
    <mergeCell ref="X39:AA39"/>
    <mergeCell ref="BY39:CB39"/>
    <mergeCell ref="CC39:CF39"/>
    <mergeCell ref="CG39:CJ39"/>
    <mergeCell ref="CK39:CN39"/>
    <mergeCell ref="BM39:BP39"/>
    <mergeCell ref="BQ39:BT39"/>
    <mergeCell ref="BU39:BX39"/>
    <mergeCell ref="BA39:BD39"/>
    <mergeCell ref="BE39:BH39"/>
    <mergeCell ref="BI39:BL39"/>
    <mergeCell ref="AN39:AQ39"/>
    <mergeCell ref="AR39:AU39"/>
    <mergeCell ref="AW39:AZ39"/>
    <mergeCell ref="AV12:AV47"/>
    <mergeCell ref="BY40:CB40"/>
    <mergeCell ref="X7:AA11"/>
    <mergeCell ref="AB7:AE11"/>
    <mergeCell ref="AF7:AI11"/>
    <mergeCell ref="AJ7:AM11"/>
    <mergeCell ref="D40:G40"/>
    <mergeCell ref="H40:K40"/>
    <mergeCell ref="L40:O40"/>
    <mergeCell ref="P40:S40"/>
    <mergeCell ref="T40:W40"/>
    <mergeCell ref="X40:AA40"/>
    <mergeCell ref="AB39:AE39"/>
    <mergeCell ref="AF39:AI39"/>
    <mergeCell ref="AJ39:AM39"/>
    <mergeCell ref="CC40:CF40"/>
    <mergeCell ref="CG40:CJ40"/>
    <mergeCell ref="CK40:CN40"/>
    <mergeCell ref="B41:C41"/>
    <mergeCell ref="D41:G41"/>
    <mergeCell ref="H41:K41"/>
    <mergeCell ref="L41:O41"/>
    <mergeCell ref="P41:S41"/>
    <mergeCell ref="T41:W41"/>
    <mergeCell ref="BA40:BD40"/>
    <mergeCell ref="BE40:BH40"/>
    <mergeCell ref="BI40:BL40"/>
    <mergeCell ref="BM40:BP40"/>
    <mergeCell ref="BQ40:BT40"/>
    <mergeCell ref="BU40:BX40"/>
    <mergeCell ref="AB40:AE40"/>
    <mergeCell ref="AF40:AI40"/>
    <mergeCell ref="AJ40:AM40"/>
    <mergeCell ref="AN40:AQ40"/>
    <mergeCell ref="AR40:AU40"/>
    <mergeCell ref="AW40:AZ40"/>
    <mergeCell ref="BU41:BX41"/>
    <mergeCell ref="BY41:CB41"/>
    <mergeCell ref="CC41:CF41"/>
    <mergeCell ref="CG41:CJ41"/>
    <mergeCell ref="CK41:CN41"/>
    <mergeCell ref="D42:G42"/>
    <mergeCell ref="H42:K42"/>
    <mergeCell ref="L42:O42"/>
    <mergeCell ref="P42:S42"/>
    <mergeCell ref="T42:W42"/>
    <mergeCell ref="AW41:AZ41"/>
    <mergeCell ref="BA41:BD41"/>
    <mergeCell ref="BE41:BH41"/>
    <mergeCell ref="BI41:BL41"/>
    <mergeCell ref="BM41:BP41"/>
    <mergeCell ref="BQ41:BT41"/>
    <mergeCell ref="X41:AA41"/>
    <mergeCell ref="AB41:AE41"/>
    <mergeCell ref="AF41:AI41"/>
    <mergeCell ref="AJ41:AM41"/>
    <mergeCell ref="AN41:AQ41"/>
    <mergeCell ref="AR41:AU41"/>
    <mergeCell ref="BU42:BX42"/>
    <mergeCell ref="BY42:CB42"/>
    <mergeCell ref="CC42:CF42"/>
    <mergeCell ref="CG42:CJ42"/>
    <mergeCell ref="CK42:CN42"/>
    <mergeCell ref="D43:G43"/>
    <mergeCell ref="H43:K43"/>
    <mergeCell ref="L43:O43"/>
    <mergeCell ref="P43:S43"/>
    <mergeCell ref="T43:W43"/>
    <mergeCell ref="AW42:AZ42"/>
    <mergeCell ref="BA42:BD42"/>
    <mergeCell ref="BE42:BH42"/>
    <mergeCell ref="BI42:BL42"/>
    <mergeCell ref="BM42:BP42"/>
    <mergeCell ref="BQ42:BT42"/>
    <mergeCell ref="X42:AA42"/>
    <mergeCell ref="AB42:AE42"/>
    <mergeCell ref="AF42:AI42"/>
    <mergeCell ref="AJ42:AM42"/>
    <mergeCell ref="AN42:AQ42"/>
    <mergeCell ref="AR42:AU42"/>
    <mergeCell ref="BU43:BX43"/>
    <mergeCell ref="AN43:AQ43"/>
    <mergeCell ref="AR43:AU43"/>
    <mergeCell ref="BY43:CB43"/>
    <mergeCell ref="CC43:CF43"/>
    <mergeCell ref="CG43:CJ43"/>
    <mergeCell ref="CK43:CN43"/>
    <mergeCell ref="BM43:BP43"/>
    <mergeCell ref="B44:C45"/>
    <mergeCell ref="D44:G44"/>
    <mergeCell ref="H44:K44"/>
    <mergeCell ref="L44:O44"/>
    <mergeCell ref="P44:S44"/>
    <mergeCell ref="AW43:AZ43"/>
    <mergeCell ref="BA43:BD43"/>
    <mergeCell ref="BE43:BH43"/>
    <mergeCell ref="BI43:BL43"/>
    <mergeCell ref="T44:W44"/>
    <mergeCell ref="L45:O45"/>
    <mergeCell ref="P45:S45"/>
    <mergeCell ref="T45:W45"/>
    <mergeCell ref="X45:AA45"/>
    <mergeCell ref="BQ43:BT43"/>
    <mergeCell ref="X43:AA43"/>
    <mergeCell ref="AB43:AE43"/>
    <mergeCell ref="AF43:AI43"/>
    <mergeCell ref="AJ43:AM43"/>
    <mergeCell ref="CK44:CN44"/>
    <mergeCell ref="AR44:AU44"/>
    <mergeCell ref="AW44:AZ44"/>
    <mergeCell ref="BA44:BD44"/>
    <mergeCell ref="BE44:BH44"/>
    <mergeCell ref="BI44:BL44"/>
    <mergeCell ref="BM44:BP44"/>
    <mergeCell ref="X44:AA44"/>
    <mergeCell ref="AB44:AE44"/>
    <mergeCell ref="AF44:AI44"/>
    <mergeCell ref="AJ44:AM44"/>
    <mergeCell ref="AN44:AQ44"/>
    <mergeCell ref="BQ44:BT44"/>
    <mergeCell ref="BU44:BX44"/>
    <mergeCell ref="BY44:CB44"/>
    <mergeCell ref="CC44:CF44"/>
    <mergeCell ref="CG44:CJ44"/>
    <mergeCell ref="BY45:CB45"/>
    <mergeCell ref="CC45:CF45"/>
    <mergeCell ref="CG45:CJ45"/>
    <mergeCell ref="CK45:CN45"/>
    <mergeCell ref="B46:C47"/>
    <mergeCell ref="D46:G46"/>
    <mergeCell ref="H46:K46"/>
    <mergeCell ref="L46:O46"/>
    <mergeCell ref="P46:S46"/>
    <mergeCell ref="T46:W46"/>
    <mergeCell ref="BA45:BD45"/>
    <mergeCell ref="BE45:BH45"/>
    <mergeCell ref="BI45:BL45"/>
    <mergeCell ref="BM45:BP45"/>
    <mergeCell ref="BQ45:BT45"/>
    <mergeCell ref="BU45:BX45"/>
    <mergeCell ref="AB45:AE45"/>
    <mergeCell ref="AF45:AI45"/>
    <mergeCell ref="AJ45:AM45"/>
    <mergeCell ref="AN45:AQ45"/>
    <mergeCell ref="AR45:AU45"/>
    <mergeCell ref="AW45:AZ45"/>
    <mergeCell ref="D45:G45"/>
    <mergeCell ref="H45:K45"/>
    <mergeCell ref="BU46:BX46"/>
    <mergeCell ref="BY46:CB46"/>
    <mergeCell ref="CC46:CF46"/>
    <mergeCell ref="CG46:CJ46"/>
    <mergeCell ref="CK46:CN46"/>
    <mergeCell ref="D47:G47"/>
    <mergeCell ref="H47:K47"/>
    <mergeCell ref="L47:O47"/>
    <mergeCell ref="P47:S47"/>
    <mergeCell ref="T47:W47"/>
    <mergeCell ref="AW46:AZ46"/>
    <mergeCell ref="BA46:BD46"/>
    <mergeCell ref="BE46:BH46"/>
    <mergeCell ref="BI46:BL46"/>
    <mergeCell ref="BM46:BP46"/>
    <mergeCell ref="BQ46:BT46"/>
    <mergeCell ref="X46:AA46"/>
    <mergeCell ref="AB46:AE46"/>
    <mergeCell ref="AF46:AI46"/>
    <mergeCell ref="AJ46:AM46"/>
    <mergeCell ref="AN46:AQ46"/>
    <mergeCell ref="AR46:AU46"/>
    <mergeCell ref="BU47:BX47"/>
    <mergeCell ref="BY47:CB47"/>
    <mergeCell ref="CC47:CF47"/>
    <mergeCell ref="CG47:CJ47"/>
    <mergeCell ref="CK47:CN47"/>
    <mergeCell ref="A49:CO49"/>
    <mergeCell ref="AW47:AZ47"/>
    <mergeCell ref="BA47:BD47"/>
    <mergeCell ref="BE47:BH47"/>
    <mergeCell ref="BI47:BL47"/>
    <mergeCell ref="BM47:BP47"/>
    <mergeCell ref="BQ47:BT47"/>
    <mergeCell ref="X47:AA47"/>
    <mergeCell ref="AB47:AE47"/>
    <mergeCell ref="AF47:AI47"/>
    <mergeCell ref="AJ47:AM47"/>
    <mergeCell ref="AN47:AQ47"/>
    <mergeCell ref="AR47:AU47"/>
    <mergeCell ref="AJ54:AM58"/>
    <mergeCell ref="AN54:AQ58"/>
    <mergeCell ref="AR54:AU58"/>
    <mergeCell ref="AV54:AV58"/>
    <mergeCell ref="A50:CO50"/>
    <mergeCell ref="A52:A94"/>
    <mergeCell ref="B52:CV52"/>
    <mergeCell ref="B53:CV53"/>
    <mergeCell ref="D54:G58"/>
    <mergeCell ref="H54:K58"/>
    <mergeCell ref="L54:O58"/>
    <mergeCell ref="P54:S58"/>
    <mergeCell ref="T54:W58"/>
    <mergeCell ref="X54:AA58"/>
    <mergeCell ref="CS54:CV58"/>
    <mergeCell ref="AV59:AV94"/>
    <mergeCell ref="D89:G89"/>
    <mergeCell ref="H89:K89"/>
    <mergeCell ref="L89:O89"/>
    <mergeCell ref="P89:S89"/>
    <mergeCell ref="T89:W89"/>
    <mergeCell ref="X89:AA89"/>
    <mergeCell ref="BM88:BP88"/>
    <mergeCell ref="BQ88:BT88"/>
    <mergeCell ref="CW59:CX59"/>
    <mergeCell ref="D71:AQ71"/>
    <mergeCell ref="AR71:AU71"/>
    <mergeCell ref="AW71:CV71"/>
    <mergeCell ref="D85:AU85"/>
    <mergeCell ref="AW85:CV85"/>
    <mergeCell ref="D88:G88"/>
    <mergeCell ref="H88:K88"/>
    <mergeCell ref="BU54:BX58"/>
    <mergeCell ref="BY54:CB58"/>
    <mergeCell ref="CC54:CF58"/>
    <mergeCell ref="CG54:CJ58"/>
    <mergeCell ref="CK54:CN58"/>
    <mergeCell ref="CO54:CR58"/>
    <mergeCell ref="AW54:AZ58"/>
    <mergeCell ref="BA54:BD58"/>
    <mergeCell ref="BE54:BH58"/>
    <mergeCell ref="BI54:BL58"/>
    <mergeCell ref="BM54:BP58"/>
    <mergeCell ref="BQ54:BT58"/>
    <mergeCell ref="AB54:AE58"/>
    <mergeCell ref="AF54:AI58"/>
    <mergeCell ref="CS88:CV88"/>
    <mergeCell ref="BI88:BL88"/>
    <mergeCell ref="L88:O88"/>
    <mergeCell ref="P88:S88"/>
    <mergeCell ref="T88:W88"/>
    <mergeCell ref="X88:AA88"/>
    <mergeCell ref="AB88:AE88"/>
    <mergeCell ref="AB89:AE89"/>
    <mergeCell ref="AF89:AI89"/>
    <mergeCell ref="AJ89:AM89"/>
    <mergeCell ref="AN89:AQ89"/>
    <mergeCell ref="AJ88:AM88"/>
    <mergeCell ref="AN88:AQ88"/>
    <mergeCell ref="CG88:CJ88"/>
    <mergeCell ref="CK88:CN88"/>
    <mergeCell ref="CO88:CR88"/>
    <mergeCell ref="AF88:AI88"/>
    <mergeCell ref="BY89:CB89"/>
    <mergeCell ref="CC89:CF89"/>
    <mergeCell ref="CG89:CJ89"/>
    <mergeCell ref="CK89:CN89"/>
    <mergeCell ref="CO89:CR89"/>
    <mergeCell ref="BU88:BX88"/>
    <mergeCell ref="BY88:CB88"/>
    <mergeCell ref="CC88:CF88"/>
    <mergeCell ref="AR88:AU88"/>
    <mergeCell ref="AW88:AZ88"/>
    <mergeCell ref="BA88:BD88"/>
    <mergeCell ref="BE88:BH88"/>
    <mergeCell ref="CS89:CV89"/>
    <mergeCell ref="BA89:BD89"/>
    <mergeCell ref="BE89:BH89"/>
    <mergeCell ref="BI89:BL89"/>
    <mergeCell ref="BM89:BP89"/>
    <mergeCell ref="BQ89:BT89"/>
    <mergeCell ref="BU89:BX89"/>
    <mergeCell ref="AF90:AI90"/>
    <mergeCell ref="AJ90:AM90"/>
    <mergeCell ref="AN90:AQ90"/>
    <mergeCell ref="AR90:AU90"/>
    <mergeCell ref="BE90:BH90"/>
    <mergeCell ref="BI90:BL90"/>
    <mergeCell ref="BM90:BP90"/>
    <mergeCell ref="BQ90:BT90"/>
    <mergeCell ref="AR89:AU89"/>
    <mergeCell ref="AW89:AZ89"/>
    <mergeCell ref="B90:C90"/>
    <mergeCell ref="D90:G90"/>
    <mergeCell ref="H90:K90"/>
    <mergeCell ref="L90:O90"/>
    <mergeCell ref="P90:S90"/>
    <mergeCell ref="T90:W90"/>
    <mergeCell ref="CS90:CV90"/>
    <mergeCell ref="B91:C92"/>
    <mergeCell ref="D91:G91"/>
    <mergeCell ref="H91:K91"/>
    <mergeCell ref="L91:O91"/>
    <mergeCell ref="P91:S91"/>
    <mergeCell ref="T91:W91"/>
    <mergeCell ref="X91:AA91"/>
    <mergeCell ref="AB91:AE91"/>
    <mergeCell ref="AF91:AI91"/>
    <mergeCell ref="BU90:BX90"/>
    <mergeCell ref="BY90:CB90"/>
    <mergeCell ref="CC90:CF90"/>
    <mergeCell ref="CG90:CJ90"/>
    <mergeCell ref="CK90:CN90"/>
    <mergeCell ref="CO90:CR90"/>
    <mergeCell ref="AW90:AZ90"/>
    <mergeCell ref="BA90:BD90"/>
    <mergeCell ref="D92:G92"/>
    <mergeCell ref="H92:K92"/>
    <mergeCell ref="L92:O92"/>
    <mergeCell ref="P92:S92"/>
    <mergeCell ref="T92:W92"/>
    <mergeCell ref="X92:AA92"/>
    <mergeCell ref="BI91:BL91"/>
    <mergeCell ref="BM91:BP91"/>
    <mergeCell ref="BQ91:BT91"/>
    <mergeCell ref="AJ91:AM91"/>
    <mergeCell ref="AN91:AQ91"/>
    <mergeCell ref="AR91:AU91"/>
    <mergeCell ref="AW91:AZ91"/>
    <mergeCell ref="BA91:BD91"/>
    <mergeCell ref="BE91:BH91"/>
    <mergeCell ref="AB92:AE92"/>
    <mergeCell ref="AF92:AI92"/>
    <mergeCell ref="AJ92:AM92"/>
    <mergeCell ref="CO91:CR91"/>
    <mergeCell ref="BY92:CB92"/>
    <mergeCell ref="CC92:CF92"/>
    <mergeCell ref="CG92:CJ92"/>
    <mergeCell ref="CK92:CN92"/>
    <mergeCell ref="CO92:CR92"/>
    <mergeCell ref="X90:AA90"/>
    <mergeCell ref="AB90:AE90"/>
    <mergeCell ref="CS92:CV92"/>
    <mergeCell ref="BA92:BD92"/>
    <mergeCell ref="BE92:BH92"/>
    <mergeCell ref="BI92:BL92"/>
    <mergeCell ref="BM92:BP92"/>
    <mergeCell ref="BQ92:BT92"/>
    <mergeCell ref="BU92:BX92"/>
    <mergeCell ref="CS91:CV91"/>
    <mergeCell ref="BU91:BX91"/>
    <mergeCell ref="BY91:CB91"/>
    <mergeCell ref="CC91:CF91"/>
    <mergeCell ref="CG91:CJ91"/>
    <mergeCell ref="CK91:CN91"/>
    <mergeCell ref="AF93:AI93"/>
    <mergeCell ref="AJ93:AM93"/>
    <mergeCell ref="AN93:AQ93"/>
    <mergeCell ref="AR93:AU93"/>
    <mergeCell ref="BE93:BH93"/>
    <mergeCell ref="BI93:BL93"/>
    <mergeCell ref="BM93:BP93"/>
    <mergeCell ref="BQ93:BT93"/>
    <mergeCell ref="AN92:AQ92"/>
    <mergeCell ref="AR92:AU92"/>
    <mergeCell ref="AW92:AZ92"/>
    <mergeCell ref="B93:C94"/>
    <mergeCell ref="D93:G93"/>
    <mergeCell ref="H93:K93"/>
    <mergeCell ref="L93:O93"/>
    <mergeCell ref="P93:S93"/>
    <mergeCell ref="T93:W93"/>
    <mergeCell ref="CS93:CV93"/>
    <mergeCell ref="D94:G94"/>
    <mergeCell ref="H94:K94"/>
    <mergeCell ref="L94:O94"/>
    <mergeCell ref="P94:S94"/>
    <mergeCell ref="T94:W94"/>
    <mergeCell ref="X94:AA94"/>
    <mergeCell ref="AB94:AE94"/>
    <mergeCell ref="AF94:AI94"/>
    <mergeCell ref="AJ94:AM94"/>
    <mergeCell ref="BU93:BX93"/>
    <mergeCell ref="BY93:CB93"/>
    <mergeCell ref="CC93:CF93"/>
    <mergeCell ref="CG93:CJ93"/>
    <mergeCell ref="CK93:CN93"/>
    <mergeCell ref="CO93:CR93"/>
    <mergeCell ref="AW93:AZ93"/>
    <mergeCell ref="BA93:BD93"/>
    <mergeCell ref="X93:AA93"/>
    <mergeCell ref="AB93:AE93"/>
    <mergeCell ref="CK94:CN94"/>
    <mergeCell ref="CO94:CR94"/>
    <mergeCell ref="CS94:CV94"/>
    <mergeCell ref="A96:CO96"/>
    <mergeCell ref="A97:CO97"/>
    <mergeCell ref="A99:A136"/>
    <mergeCell ref="B99:CB99"/>
    <mergeCell ref="B100:CB100"/>
    <mergeCell ref="D101:G105"/>
    <mergeCell ref="H101:K105"/>
    <mergeCell ref="BM94:BP94"/>
    <mergeCell ref="BQ94:BT94"/>
    <mergeCell ref="BU94:BX94"/>
    <mergeCell ref="BY94:CB94"/>
    <mergeCell ref="CC94:CF94"/>
    <mergeCell ref="CG94:CJ94"/>
    <mergeCell ref="AN94:AQ94"/>
    <mergeCell ref="AR94:AU94"/>
    <mergeCell ref="AW94:AZ94"/>
    <mergeCell ref="BA94:BD94"/>
    <mergeCell ref="BE94:BH94"/>
    <mergeCell ref="BI94:BL94"/>
    <mergeCell ref="BE101:BH105"/>
    <mergeCell ref="BI101:BL105"/>
    <mergeCell ref="BM101:BP105"/>
    <mergeCell ref="BQ101:BT105"/>
    <mergeCell ref="BU101:BX105"/>
    <mergeCell ref="BY101:CB105"/>
    <mergeCell ref="AJ101:AM105"/>
    <mergeCell ref="AN101:AQ105"/>
    <mergeCell ref="AR101:AR136"/>
    <mergeCell ref="AS101:AV105"/>
    <mergeCell ref="AW101:AZ105"/>
    <mergeCell ref="BA101:BD105"/>
    <mergeCell ref="D117:AQ117"/>
    <mergeCell ref="AS117:CB117"/>
    <mergeCell ref="D130:G130"/>
    <mergeCell ref="H130:K130"/>
    <mergeCell ref="L101:O105"/>
    <mergeCell ref="P101:S105"/>
    <mergeCell ref="T101:W105"/>
    <mergeCell ref="X101:AA105"/>
    <mergeCell ref="AB101:AE105"/>
    <mergeCell ref="AF101:AI105"/>
    <mergeCell ref="BI130:BL130"/>
    <mergeCell ref="BM130:BP130"/>
    <mergeCell ref="BQ130:BT130"/>
    <mergeCell ref="BU130:BX130"/>
    <mergeCell ref="BY130:CB130"/>
    <mergeCell ref="D131:G131"/>
    <mergeCell ref="H131:K131"/>
    <mergeCell ref="L131:O131"/>
    <mergeCell ref="P131:S131"/>
    <mergeCell ref="T131:W131"/>
    <mergeCell ref="AJ130:AM130"/>
    <mergeCell ref="AN130:AQ130"/>
    <mergeCell ref="AS130:AV130"/>
    <mergeCell ref="AW130:AZ130"/>
    <mergeCell ref="BA130:BD130"/>
    <mergeCell ref="BE130:BH130"/>
    <mergeCell ref="L130:O130"/>
    <mergeCell ref="P130:S130"/>
    <mergeCell ref="T130:W130"/>
    <mergeCell ref="X130:AA130"/>
    <mergeCell ref="AB130:AE130"/>
    <mergeCell ref="AF130:AI130"/>
    <mergeCell ref="BU131:BX131"/>
    <mergeCell ref="BY131:CB131"/>
    <mergeCell ref="BA131:BD131"/>
    <mergeCell ref="BE131:BH131"/>
    <mergeCell ref="B132:C132"/>
    <mergeCell ref="D132:G132"/>
    <mergeCell ref="H132:K132"/>
    <mergeCell ref="L132:O132"/>
    <mergeCell ref="P132:S132"/>
    <mergeCell ref="T132:W132"/>
    <mergeCell ref="X132:AA132"/>
    <mergeCell ref="AB132:AE132"/>
    <mergeCell ref="AW131:AZ131"/>
    <mergeCell ref="BI131:BL131"/>
    <mergeCell ref="BM131:BP131"/>
    <mergeCell ref="BQ131:BT131"/>
    <mergeCell ref="X131:AA131"/>
    <mergeCell ref="AB131:AE131"/>
    <mergeCell ref="AF131:AI131"/>
    <mergeCell ref="AJ131:AM131"/>
    <mergeCell ref="AN131:AQ131"/>
    <mergeCell ref="AS131:AV131"/>
    <mergeCell ref="BE132:BH132"/>
    <mergeCell ref="BI132:BL132"/>
    <mergeCell ref="BM132:BP132"/>
    <mergeCell ref="BQ132:BT132"/>
    <mergeCell ref="BU132:BX132"/>
    <mergeCell ref="BY132:CB132"/>
    <mergeCell ref="AF132:AI132"/>
    <mergeCell ref="AJ132:AM132"/>
    <mergeCell ref="AN132:AQ132"/>
    <mergeCell ref="AS132:AV132"/>
    <mergeCell ref="AW132:AZ132"/>
    <mergeCell ref="BA132:BD132"/>
    <mergeCell ref="BU133:BX133"/>
    <mergeCell ref="BY133:CB133"/>
    <mergeCell ref="D134:G134"/>
    <mergeCell ref="H134:K134"/>
    <mergeCell ref="L134:O134"/>
    <mergeCell ref="P134:S134"/>
    <mergeCell ref="T134:W134"/>
    <mergeCell ref="X134:AA134"/>
    <mergeCell ref="AB134:AE134"/>
    <mergeCell ref="AF134:AI134"/>
    <mergeCell ref="AW133:AZ133"/>
    <mergeCell ref="BA133:BD133"/>
    <mergeCell ref="BE133:BH133"/>
    <mergeCell ref="BI133:BL133"/>
    <mergeCell ref="BM133:BP133"/>
    <mergeCell ref="BQ133:BT133"/>
    <mergeCell ref="X133:AA133"/>
    <mergeCell ref="AB133:AE133"/>
    <mergeCell ref="AF133:AI133"/>
    <mergeCell ref="AJ133:AM133"/>
    <mergeCell ref="AN133:AQ133"/>
    <mergeCell ref="AS133:AV133"/>
    <mergeCell ref="D133:G133"/>
    <mergeCell ref="H133:K133"/>
    <mergeCell ref="BI134:BL134"/>
    <mergeCell ref="BM134:BP134"/>
    <mergeCell ref="BQ134:BT134"/>
    <mergeCell ref="BU134:BX134"/>
    <mergeCell ref="BY134:CB134"/>
    <mergeCell ref="B135:C136"/>
    <mergeCell ref="D135:G135"/>
    <mergeCell ref="H135:K135"/>
    <mergeCell ref="L135:O135"/>
    <mergeCell ref="P135:S135"/>
    <mergeCell ref="AJ134:AM134"/>
    <mergeCell ref="AN134:AQ134"/>
    <mergeCell ref="AS134:AV134"/>
    <mergeCell ref="AW134:AZ134"/>
    <mergeCell ref="BA134:BD134"/>
    <mergeCell ref="BE134:BH134"/>
    <mergeCell ref="B133:C134"/>
    <mergeCell ref="L133:O133"/>
    <mergeCell ref="P133:S133"/>
    <mergeCell ref="T133:W133"/>
    <mergeCell ref="BQ135:BT135"/>
    <mergeCell ref="BU135:BX135"/>
    <mergeCell ref="BY135:CB135"/>
    <mergeCell ref="D136:G136"/>
    <mergeCell ref="H136:K136"/>
    <mergeCell ref="L136:O136"/>
    <mergeCell ref="P136:S136"/>
    <mergeCell ref="T136:W136"/>
    <mergeCell ref="X136:AA136"/>
    <mergeCell ref="AB136:AE136"/>
    <mergeCell ref="AS135:AV135"/>
    <mergeCell ref="AW135:AZ135"/>
    <mergeCell ref="BA135:BD135"/>
    <mergeCell ref="BE135:BH135"/>
    <mergeCell ref="BI135:BL135"/>
    <mergeCell ref="BM135:BP135"/>
    <mergeCell ref="T135:W135"/>
    <mergeCell ref="X135:AA135"/>
    <mergeCell ref="AB135:AE135"/>
    <mergeCell ref="AF135:AI135"/>
    <mergeCell ref="AJ135:AM135"/>
    <mergeCell ref="AN135:AQ135"/>
    <mergeCell ref="BE136:BH136"/>
    <mergeCell ref="BI136:BL136"/>
    <mergeCell ref="BM136:BP136"/>
    <mergeCell ref="BQ136:BT136"/>
    <mergeCell ref="BU136:BX136"/>
    <mergeCell ref="BY136:CB136"/>
    <mergeCell ref="AF136:AI136"/>
    <mergeCell ref="AJ136:AM136"/>
    <mergeCell ref="AN136:AQ136"/>
    <mergeCell ref="AS136:AV136"/>
    <mergeCell ref="AW136:AZ136"/>
    <mergeCell ref="BA136:BD136"/>
    <mergeCell ref="B141:CJ141"/>
    <mergeCell ref="B142:CJ142"/>
    <mergeCell ref="D143:G147"/>
    <mergeCell ref="H143:K147"/>
    <mergeCell ref="L143:O147"/>
    <mergeCell ref="P143:S147"/>
    <mergeCell ref="T143:W147"/>
    <mergeCell ref="BQ143:BT147"/>
    <mergeCell ref="BU143:BX147"/>
    <mergeCell ref="BY143:CB147"/>
    <mergeCell ref="CC143:CF147"/>
    <mergeCell ref="CG143:CJ147"/>
    <mergeCell ref="AS143:AV147"/>
    <mergeCell ref="AW143:AZ147"/>
    <mergeCell ref="BA143:BD147"/>
    <mergeCell ref="BE143:BH147"/>
    <mergeCell ref="BI143:BL147"/>
    <mergeCell ref="BM143:BP147"/>
    <mergeCell ref="X174:AA174"/>
    <mergeCell ref="AB174:AE174"/>
    <mergeCell ref="BU174:BX174"/>
    <mergeCell ref="BY174:CB174"/>
    <mergeCell ref="CO148:CP148"/>
    <mergeCell ref="X143:AA147"/>
    <mergeCell ref="AB143:AE147"/>
    <mergeCell ref="AF143:AI147"/>
    <mergeCell ref="AJ143:AM147"/>
    <mergeCell ref="AN143:AQ147"/>
    <mergeCell ref="AR143:AR147"/>
    <mergeCell ref="D159:AQ159"/>
    <mergeCell ref="AS159:CJ159"/>
    <mergeCell ref="AR148:AR180"/>
    <mergeCell ref="BE174:BH174"/>
    <mergeCell ref="BI174:BL174"/>
    <mergeCell ref="CG174:CJ174"/>
    <mergeCell ref="AS174:AV174"/>
    <mergeCell ref="AW174:AZ174"/>
    <mergeCell ref="BA174:BD174"/>
    <mergeCell ref="BM174:BP174"/>
    <mergeCell ref="BQ174:BT174"/>
    <mergeCell ref="D175:G175"/>
    <mergeCell ref="H175:K175"/>
    <mergeCell ref="L175:O175"/>
    <mergeCell ref="P175:S175"/>
    <mergeCell ref="T175:W175"/>
    <mergeCell ref="X175:AA175"/>
    <mergeCell ref="AF174:AI174"/>
    <mergeCell ref="AJ174:AM174"/>
    <mergeCell ref="AN174:AQ174"/>
    <mergeCell ref="BY175:CB175"/>
    <mergeCell ref="CC175:CF175"/>
    <mergeCell ref="CG175:CJ175"/>
    <mergeCell ref="BI175:BL175"/>
    <mergeCell ref="BM175:BP175"/>
    <mergeCell ref="BQ175:BT175"/>
    <mergeCell ref="BU175:BX175"/>
    <mergeCell ref="D174:G174"/>
    <mergeCell ref="H174:K174"/>
    <mergeCell ref="BA175:BD175"/>
    <mergeCell ref="BE175:BH175"/>
    <mergeCell ref="AB175:AE175"/>
    <mergeCell ref="AF175:AI175"/>
    <mergeCell ref="AJ175:AM175"/>
    <mergeCell ref="AN175:AQ175"/>
    <mergeCell ref="AS175:AV175"/>
    <mergeCell ref="AW175:AZ175"/>
    <mergeCell ref="CC174:CF174"/>
    <mergeCell ref="AN176:AQ176"/>
    <mergeCell ref="AS176:AV176"/>
    <mergeCell ref="AW176:AZ176"/>
    <mergeCell ref="BY177:CB177"/>
    <mergeCell ref="CC177:CF177"/>
    <mergeCell ref="B176:C176"/>
    <mergeCell ref="D176:G176"/>
    <mergeCell ref="H176:K176"/>
    <mergeCell ref="L176:O176"/>
    <mergeCell ref="P176:S176"/>
    <mergeCell ref="T176:W176"/>
    <mergeCell ref="X176:AA176"/>
    <mergeCell ref="AW177:AZ177"/>
    <mergeCell ref="CC178:CF178"/>
    <mergeCell ref="CG178:CJ178"/>
    <mergeCell ref="BI178:BL178"/>
    <mergeCell ref="BM178:BP178"/>
    <mergeCell ref="BY176:CB176"/>
    <mergeCell ref="CC176:CF176"/>
    <mergeCell ref="CG176:CJ176"/>
    <mergeCell ref="B177:C178"/>
    <mergeCell ref="D177:G177"/>
    <mergeCell ref="H177:K177"/>
    <mergeCell ref="L177:O177"/>
    <mergeCell ref="P177:S177"/>
    <mergeCell ref="T177:W177"/>
    <mergeCell ref="X177:AA177"/>
    <mergeCell ref="BA176:BD176"/>
    <mergeCell ref="BE176:BH176"/>
    <mergeCell ref="BI176:BL176"/>
    <mergeCell ref="BM176:BP176"/>
    <mergeCell ref="BQ176:BT176"/>
    <mergeCell ref="BU176:BX176"/>
    <mergeCell ref="AB176:AE176"/>
    <mergeCell ref="AF176:AI176"/>
    <mergeCell ref="AJ176:AM176"/>
    <mergeCell ref="X179:AA179"/>
    <mergeCell ref="AB179:AE179"/>
    <mergeCell ref="BE178:BH178"/>
    <mergeCell ref="BA180:BD180"/>
    <mergeCell ref="BE180:BH180"/>
    <mergeCell ref="CG177:CJ177"/>
    <mergeCell ref="D178:G178"/>
    <mergeCell ref="H178:K178"/>
    <mergeCell ref="L178:O178"/>
    <mergeCell ref="P178:S178"/>
    <mergeCell ref="T178:W178"/>
    <mergeCell ref="X178:AA178"/>
    <mergeCell ref="AB178:AE178"/>
    <mergeCell ref="BA177:BD177"/>
    <mergeCell ref="BE177:BH177"/>
    <mergeCell ref="BI177:BL177"/>
    <mergeCell ref="BM177:BP177"/>
    <mergeCell ref="BQ177:BT177"/>
    <mergeCell ref="BU177:BX177"/>
    <mergeCell ref="AB177:AE177"/>
    <mergeCell ref="AF177:AI177"/>
    <mergeCell ref="AJ177:AM177"/>
    <mergeCell ref="AN177:AQ177"/>
    <mergeCell ref="AS177:AV177"/>
    <mergeCell ref="BQ178:BT178"/>
    <mergeCell ref="BU178:BX178"/>
    <mergeCell ref="BY178:CB178"/>
    <mergeCell ref="AF178:AI178"/>
    <mergeCell ref="AJ178:AM178"/>
    <mergeCell ref="AN178:AQ178"/>
    <mergeCell ref="AS178:AV178"/>
    <mergeCell ref="AW178:AZ178"/>
    <mergeCell ref="BA178:BD178"/>
    <mergeCell ref="CC179:CF179"/>
    <mergeCell ref="CG179:CJ179"/>
    <mergeCell ref="D180:G180"/>
    <mergeCell ref="H180:K180"/>
    <mergeCell ref="L180:O180"/>
    <mergeCell ref="P180:S180"/>
    <mergeCell ref="T180:W180"/>
    <mergeCell ref="X180:AA180"/>
    <mergeCell ref="AB180:AE180"/>
    <mergeCell ref="AF180:AI180"/>
    <mergeCell ref="BE179:BH179"/>
    <mergeCell ref="BI179:BL179"/>
    <mergeCell ref="BM179:BP179"/>
    <mergeCell ref="BQ179:BT179"/>
    <mergeCell ref="BU179:BX179"/>
    <mergeCell ref="BY179:CB179"/>
    <mergeCell ref="AF179:AI179"/>
    <mergeCell ref="AJ179:AM179"/>
    <mergeCell ref="AN179:AQ179"/>
    <mergeCell ref="AS179:AV179"/>
    <mergeCell ref="AW179:AZ179"/>
    <mergeCell ref="BA179:BD179"/>
    <mergeCell ref="D179:G179"/>
    <mergeCell ref="H179:K179"/>
    <mergeCell ref="AB187:AE191"/>
    <mergeCell ref="AF187:AI191"/>
    <mergeCell ref="AJ187:AM191"/>
    <mergeCell ref="AN187:AQ191"/>
    <mergeCell ref="CG180:CJ180"/>
    <mergeCell ref="A182:CO182"/>
    <mergeCell ref="A183:CO183"/>
    <mergeCell ref="A185:A225"/>
    <mergeCell ref="B185:CN185"/>
    <mergeCell ref="B186:CN186"/>
    <mergeCell ref="D187:G191"/>
    <mergeCell ref="H187:K191"/>
    <mergeCell ref="L187:O191"/>
    <mergeCell ref="P187:S191"/>
    <mergeCell ref="BI180:BL180"/>
    <mergeCell ref="BM180:BP180"/>
    <mergeCell ref="BQ180:BT180"/>
    <mergeCell ref="BU180:BX180"/>
    <mergeCell ref="BY180:CB180"/>
    <mergeCell ref="CC180:CF180"/>
    <mergeCell ref="AJ180:AM180"/>
    <mergeCell ref="AN180:AQ180"/>
    <mergeCell ref="AS180:AV180"/>
    <mergeCell ref="AW180:AZ180"/>
    <mergeCell ref="CK187:CN191"/>
    <mergeCell ref="CO191:CP191"/>
    <mergeCell ref="AR192:AR225"/>
    <mergeCell ref="D203:AQ203"/>
    <mergeCell ref="AS203:CN203"/>
    <mergeCell ref="D219:G219"/>
    <mergeCell ref="H219:K219"/>
    <mergeCell ref="L219:O219"/>
    <mergeCell ref="P219:S219"/>
    <mergeCell ref="T219:W219"/>
    <mergeCell ref="BM187:BP191"/>
    <mergeCell ref="BQ187:BT191"/>
    <mergeCell ref="BU187:BX191"/>
    <mergeCell ref="BY187:CB191"/>
    <mergeCell ref="CC187:CF191"/>
    <mergeCell ref="CG187:CJ191"/>
    <mergeCell ref="AR187:AR191"/>
    <mergeCell ref="AS187:AV191"/>
    <mergeCell ref="AW187:AZ191"/>
    <mergeCell ref="BA187:BD191"/>
    <mergeCell ref="BE187:BH191"/>
    <mergeCell ref="BI187:BL191"/>
    <mergeCell ref="T187:W191"/>
    <mergeCell ref="X187:AA191"/>
    <mergeCell ref="BU219:BX219"/>
    <mergeCell ref="BY219:CB219"/>
    <mergeCell ref="CC219:CF219"/>
    <mergeCell ref="CG219:CJ219"/>
    <mergeCell ref="CK219:CN219"/>
    <mergeCell ref="D220:G220"/>
    <mergeCell ref="H220:K220"/>
    <mergeCell ref="L220:O220"/>
    <mergeCell ref="P220:S220"/>
    <mergeCell ref="T220:W220"/>
    <mergeCell ref="AW219:AZ219"/>
    <mergeCell ref="BA219:BD219"/>
    <mergeCell ref="BE219:BH219"/>
    <mergeCell ref="BI219:BL219"/>
    <mergeCell ref="BM219:BP219"/>
    <mergeCell ref="BQ219:BT219"/>
    <mergeCell ref="X219:AA219"/>
    <mergeCell ref="AB219:AE219"/>
    <mergeCell ref="AF219:AI219"/>
    <mergeCell ref="AJ219:AM219"/>
    <mergeCell ref="AN219:AQ219"/>
    <mergeCell ref="AS219:AV219"/>
    <mergeCell ref="CG220:CJ220"/>
    <mergeCell ref="CK220:CN220"/>
    <mergeCell ref="BM220:BP220"/>
    <mergeCell ref="BQ220:BT220"/>
    <mergeCell ref="X220:AA220"/>
    <mergeCell ref="AB220:AE220"/>
    <mergeCell ref="AF220:AI220"/>
    <mergeCell ref="AJ220:AM220"/>
    <mergeCell ref="AN220:AQ220"/>
    <mergeCell ref="AS220:AV220"/>
    <mergeCell ref="T221:W221"/>
    <mergeCell ref="X221:AA221"/>
    <mergeCell ref="AB221:AE221"/>
    <mergeCell ref="AF221:AI221"/>
    <mergeCell ref="AJ221:AM221"/>
    <mergeCell ref="AN221:AQ221"/>
    <mergeCell ref="AS221:AV221"/>
    <mergeCell ref="AW221:AZ221"/>
    <mergeCell ref="BA221:BD221"/>
    <mergeCell ref="BE221:BH221"/>
    <mergeCell ref="BI221:BL221"/>
    <mergeCell ref="BM221:BP221"/>
    <mergeCell ref="AW220:AZ220"/>
    <mergeCell ref="BA220:BD220"/>
    <mergeCell ref="BE220:BH220"/>
    <mergeCell ref="BI220:BL220"/>
    <mergeCell ref="BU220:BX220"/>
    <mergeCell ref="BY220:CB220"/>
    <mergeCell ref="CC220:CF220"/>
    <mergeCell ref="BQ221:BT221"/>
    <mergeCell ref="BU221:BX221"/>
    <mergeCell ref="BY221:CB221"/>
    <mergeCell ref="CC221:CF221"/>
    <mergeCell ref="CG221:CJ221"/>
    <mergeCell ref="CK221:CN221"/>
    <mergeCell ref="BU222:BX222"/>
    <mergeCell ref="BY222:CB222"/>
    <mergeCell ref="CC222:CF222"/>
    <mergeCell ref="CG222:CJ222"/>
    <mergeCell ref="CK222:CN222"/>
    <mergeCell ref="D223:G223"/>
    <mergeCell ref="H223:K223"/>
    <mergeCell ref="L223:O223"/>
    <mergeCell ref="P223:S223"/>
    <mergeCell ref="T223:W223"/>
    <mergeCell ref="AW222:AZ222"/>
    <mergeCell ref="BA222:BD222"/>
    <mergeCell ref="BE222:BH222"/>
    <mergeCell ref="BI222:BL222"/>
    <mergeCell ref="BM222:BP222"/>
    <mergeCell ref="BQ222:BT222"/>
    <mergeCell ref="X222:AA222"/>
    <mergeCell ref="AB222:AE222"/>
    <mergeCell ref="AF222:AI222"/>
    <mergeCell ref="AJ222:AM222"/>
    <mergeCell ref="AN222:AQ222"/>
    <mergeCell ref="AS222:AV222"/>
    <mergeCell ref="D222:G222"/>
    <mergeCell ref="H222:K222"/>
    <mergeCell ref="CG223:CJ223"/>
    <mergeCell ref="CK223:CN223"/>
    <mergeCell ref="B224:C225"/>
    <mergeCell ref="D224:G224"/>
    <mergeCell ref="H224:K224"/>
    <mergeCell ref="L224:O224"/>
    <mergeCell ref="P224:S224"/>
    <mergeCell ref="AW223:AZ223"/>
    <mergeCell ref="BA223:BD223"/>
    <mergeCell ref="BE223:BH223"/>
    <mergeCell ref="BI223:BL223"/>
    <mergeCell ref="BM223:BP223"/>
    <mergeCell ref="BQ223:BT223"/>
    <mergeCell ref="X223:AA223"/>
    <mergeCell ref="AB223:AE223"/>
    <mergeCell ref="AF223:AI223"/>
    <mergeCell ref="AJ223:AM223"/>
    <mergeCell ref="AN223:AQ223"/>
    <mergeCell ref="AS223:AV223"/>
    <mergeCell ref="B222:C223"/>
    <mergeCell ref="L222:O222"/>
    <mergeCell ref="P222:S222"/>
    <mergeCell ref="T222:W222"/>
    <mergeCell ref="T224:W224"/>
    <mergeCell ref="X224:AA224"/>
    <mergeCell ref="AB224:AE224"/>
    <mergeCell ref="AF224:AI224"/>
    <mergeCell ref="AJ224:AM224"/>
    <mergeCell ref="AN224:AQ224"/>
    <mergeCell ref="BU223:BX223"/>
    <mergeCell ref="BY223:CB223"/>
    <mergeCell ref="CC223:CF223"/>
    <mergeCell ref="BQ224:BT224"/>
    <mergeCell ref="BU224:BX224"/>
    <mergeCell ref="BY224:CB224"/>
    <mergeCell ref="CC224:CF224"/>
    <mergeCell ref="CG224:CJ224"/>
    <mergeCell ref="CK224:CN224"/>
    <mergeCell ref="AS224:AV224"/>
    <mergeCell ref="AW224:AZ224"/>
    <mergeCell ref="BA224:BD224"/>
    <mergeCell ref="BE224:BH224"/>
    <mergeCell ref="BI224:BL224"/>
    <mergeCell ref="BM224:BP224"/>
    <mergeCell ref="AB225:AE225"/>
    <mergeCell ref="AF225:AI225"/>
    <mergeCell ref="AJ225:AM225"/>
    <mergeCell ref="AN225:AQ225"/>
    <mergeCell ref="AS225:AV225"/>
    <mergeCell ref="AW225:AZ225"/>
    <mergeCell ref="CK225:CN225"/>
    <mergeCell ref="X225:AA225"/>
    <mergeCell ref="BY225:CB225"/>
    <mergeCell ref="CC225:CF225"/>
    <mergeCell ref="CG225:CJ225"/>
    <mergeCell ref="BA225:BD225"/>
    <mergeCell ref="BE225:BH225"/>
    <mergeCell ref="BI225:BL225"/>
    <mergeCell ref="BM225:BP225"/>
    <mergeCell ref="BQ225:BT225"/>
    <mergeCell ref="BU225:BX225"/>
    <mergeCell ref="B2:W2"/>
    <mergeCell ref="B3:W3"/>
    <mergeCell ref="B5:W5"/>
    <mergeCell ref="B6:W6"/>
    <mergeCell ref="D225:G225"/>
    <mergeCell ref="H225:K225"/>
    <mergeCell ref="L225:O225"/>
    <mergeCell ref="P225:S225"/>
    <mergeCell ref="T225:W225"/>
    <mergeCell ref="B221:C221"/>
    <mergeCell ref="D221:G221"/>
    <mergeCell ref="H221:K221"/>
    <mergeCell ref="L221:O221"/>
    <mergeCell ref="P221:S221"/>
    <mergeCell ref="B179:C180"/>
    <mergeCell ref="L179:O179"/>
    <mergeCell ref="P179:S179"/>
    <mergeCell ref="T179:W179"/>
    <mergeCell ref="L174:O174"/>
    <mergeCell ref="P174:S174"/>
    <mergeCell ref="T174:W174"/>
    <mergeCell ref="A138:CO138"/>
    <mergeCell ref="A139:CO139"/>
    <mergeCell ref="A141:A180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A265"/>
  <sheetViews>
    <sheetView showGridLines="0" showRowColHeaders="0" topLeftCell="AF1" zoomScale="80" zoomScaleNormal="80" workbookViewId="0">
      <selection activeCell="AW71" sqref="AW71:CV71"/>
    </sheetView>
  </sheetViews>
  <sheetFormatPr defaultRowHeight="14.25" x14ac:dyDescent="0.2"/>
  <cols>
    <col min="1" max="1" width="4.42578125" style="145" bestFit="1" customWidth="1"/>
    <col min="2" max="2" width="30.7109375" style="145" bestFit="1" customWidth="1"/>
    <col min="3" max="3" width="3.7109375" style="145" bestFit="1" customWidth="1"/>
    <col min="4" max="24" width="8.7109375" style="145" bestFit="1" customWidth="1"/>
    <col min="25" max="25" width="7.42578125" style="145" bestFit="1" customWidth="1"/>
    <col min="26" max="26" width="8.7109375" style="145" bestFit="1" customWidth="1"/>
    <col min="27" max="27" width="7.42578125" style="145" bestFit="1" customWidth="1"/>
    <col min="28" max="43" width="8.7109375" style="145" bestFit="1" customWidth="1"/>
    <col min="44" max="44" width="7.42578125" style="145" bestFit="1" customWidth="1"/>
    <col min="45" max="45" width="8.7109375" style="145" bestFit="1" customWidth="1"/>
    <col min="46" max="46" width="7.42578125" style="145" bestFit="1" customWidth="1"/>
    <col min="47" max="47" width="8.7109375" style="145" bestFit="1" customWidth="1"/>
    <col min="48" max="48" width="3.140625" style="145" customWidth="1"/>
    <col min="49" max="49" width="8.7109375" style="145" bestFit="1" customWidth="1"/>
    <col min="50" max="50" width="7.42578125" style="145" bestFit="1" customWidth="1"/>
    <col min="51" max="51" width="8.7109375" style="145" bestFit="1" customWidth="1"/>
    <col min="52" max="52" width="7.42578125" style="145" bestFit="1" customWidth="1"/>
    <col min="53" max="55" width="8.7109375" style="145" bestFit="1" customWidth="1"/>
    <col min="56" max="56" width="7.42578125" style="145" bestFit="1" customWidth="1"/>
    <col min="57" max="57" width="8.7109375" style="145" bestFit="1" customWidth="1"/>
    <col min="58" max="58" width="7.42578125" style="145" bestFit="1" customWidth="1"/>
    <col min="59" max="59" width="8.7109375" style="145" bestFit="1" customWidth="1"/>
    <col min="60" max="61" width="7.42578125" style="145" bestFit="1" customWidth="1"/>
    <col min="62" max="67" width="8.7109375" style="145" bestFit="1" customWidth="1"/>
    <col min="68" max="68" width="7.42578125" style="145" bestFit="1" customWidth="1"/>
    <col min="69" max="75" width="8.7109375" style="145" bestFit="1" customWidth="1"/>
    <col min="76" max="76" width="7.42578125" style="145" bestFit="1" customWidth="1"/>
    <col min="77" max="77" width="8.7109375" style="145" bestFit="1" customWidth="1"/>
    <col min="78" max="78" width="7.42578125" style="145" bestFit="1" customWidth="1"/>
    <col min="79" max="79" width="8.7109375" style="145" bestFit="1" customWidth="1"/>
    <col min="80" max="80" width="7.42578125" style="145" bestFit="1" customWidth="1"/>
    <col min="81" max="81" width="8.7109375" style="145" bestFit="1" customWidth="1"/>
    <col min="82" max="82" width="7.42578125" style="145" bestFit="1" customWidth="1"/>
    <col min="83" max="83" width="8.7109375" style="145" bestFit="1" customWidth="1"/>
    <col min="84" max="84" width="7.42578125" style="145" bestFit="1" customWidth="1"/>
    <col min="85" max="85" width="8.7109375" style="145" bestFit="1" customWidth="1"/>
    <col min="86" max="86" width="7.42578125" style="145" bestFit="1" customWidth="1"/>
    <col min="87" max="87" width="8.7109375" style="145" bestFit="1" customWidth="1"/>
    <col min="88" max="88" width="7.42578125" style="145" bestFit="1" customWidth="1"/>
    <col min="89" max="89" width="8.7109375" style="145" bestFit="1" customWidth="1"/>
    <col min="90" max="90" width="7.42578125" style="145" bestFit="1" customWidth="1"/>
    <col min="91" max="91" width="8.7109375" style="145" bestFit="1" customWidth="1"/>
    <col min="92" max="94" width="7.42578125" style="145" bestFit="1" customWidth="1"/>
    <col min="95" max="96" width="15.140625" style="145" bestFit="1" customWidth="1"/>
    <col min="97" max="97" width="7.42578125" style="145" bestFit="1" customWidth="1"/>
    <col min="98" max="129" width="15.140625" style="145" bestFit="1" customWidth="1"/>
    <col min="130" max="130" width="9.140625" style="145"/>
    <col min="131" max="131" width="5.140625" style="145" bestFit="1" customWidth="1"/>
    <col min="132" max="133" width="15.140625" style="145" bestFit="1" customWidth="1"/>
    <col min="134" max="16384" width="9.140625" style="145"/>
  </cols>
  <sheetData>
    <row r="2" spans="1:122" ht="15" x14ac:dyDescent="0.25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</row>
    <row r="3" spans="1:122" ht="15" x14ac:dyDescent="0.25">
      <c r="A3" s="311"/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</row>
    <row r="4" spans="1:122" ht="14.25" customHeight="1" x14ac:dyDescent="0.2"/>
    <row r="5" spans="1:122" ht="15" hidden="1" x14ac:dyDescent="0.25">
      <c r="A5" s="351" t="s">
        <v>867</v>
      </c>
      <c r="B5" s="331" t="s">
        <v>86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A5" s="331"/>
      <c r="BB5" s="331"/>
      <c r="BC5" s="331"/>
      <c r="BD5" s="331"/>
      <c r="BE5" s="331"/>
      <c r="BF5" s="331"/>
      <c r="BG5" s="331"/>
      <c r="BH5" s="331"/>
      <c r="BI5" s="331"/>
      <c r="BJ5" s="331"/>
      <c r="BK5" s="331"/>
      <c r="BL5" s="331"/>
      <c r="BM5" s="331"/>
      <c r="BN5" s="331"/>
      <c r="BO5" s="331"/>
      <c r="BP5" s="331"/>
      <c r="BQ5" s="331"/>
      <c r="BR5" s="331"/>
      <c r="BS5" s="331"/>
      <c r="BT5" s="331"/>
      <c r="BU5" s="331"/>
      <c r="BV5" s="331"/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1"/>
      <c r="CH5" s="331"/>
      <c r="CI5" s="331"/>
      <c r="CJ5" s="331"/>
      <c r="CK5" s="331"/>
      <c r="CL5" s="331"/>
      <c r="CM5" s="331"/>
      <c r="CN5" s="313"/>
      <c r="CO5" s="146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8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22" ht="15.75" hidden="1" customHeight="1" x14ac:dyDescent="0.2">
      <c r="A6" s="352"/>
      <c r="B6" s="304" t="s">
        <v>866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257"/>
      <c r="CO6" s="150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2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</row>
    <row r="7" spans="1:122" ht="15.75" hidden="1" customHeight="1" x14ac:dyDescent="0.25">
      <c r="A7" s="352"/>
      <c r="B7" s="153" t="s">
        <v>759</v>
      </c>
      <c r="C7" s="154">
        <f>+C8+C9</f>
        <v>21</v>
      </c>
      <c r="D7" s="304" t="s">
        <v>91</v>
      </c>
      <c r="E7" s="304"/>
      <c r="F7" s="304"/>
      <c r="G7" s="304"/>
      <c r="H7" s="304" t="s">
        <v>92</v>
      </c>
      <c r="I7" s="304"/>
      <c r="J7" s="304"/>
      <c r="K7" s="304"/>
      <c r="L7" s="304" t="s">
        <v>93</v>
      </c>
      <c r="M7" s="304"/>
      <c r="N7" s="304"/>
      <c r="O7" s="304"/>
      <c r="P7" s="304" t="s">
        <v>94</v>
      </c>
      <c r="Q7" s="304"/>
      <c r="R7" s="304"/>
      <c r="S7" s="304"/>
      <c r="T7" s="304" t="s">
        <v>95</v>
      </c>
      <c r="U7" s="304"/>
      <c r="V7" s="304"/>
      <c r="W7" s="304"/>
      <c r="X7" s="304" t="s">
        <v>96</v>
      </c>
      <c r="Y7" s="304"/>
      <c r="Z7" s="304"/>
      <c r="AA7" s="304"/>
      <c r="AB7" s="304" t="s">
        <v>97</v>
      </c>
      <c r="AC7" s="304"/>
      <c r="AD7" s="304"/>
      <c r="AE7" s="304"/>
      <c r="AF7" s="304" t="s">
        <v>98</v>
      </c>
      <c r="AG7" s="304"/>
      <c r="AH7" s="304"/>
      <c r="AI7" s="304"/>
      <c r="AJ7" s="304" t="s">
        <v>99</v>
      </c>
      <c r="AK7" s="304"/>
      <c r="AL7" s="304"/>
      <c r="AM7" s="304"/>
      <c r="AN7" s="286" t="s">
        <v>100</v>
      </c>
      <c r="AO7" s="287"/>
      <c r="AP7" s="287"/>
      <c r="AQ7" s="315"/>
      <c r="AR7" s="304" t="s">
        <v>101</v>
      </c>
      <c r="AS7" s="304"/>
      <c r="AT7" s="304"/>
      <c r="AU7" s="304"/>
      <c r="AV7" s="354"/>
      <c r="AW7" s="304" t="s">
        <v>107</v>
      </c>
      <c r="AX7" s="304"/>
      <c r="AY7" s="304"/>
      <c r="AZ7" s="304"/>
      <c r="BA7" s="304" t="s">
        <v>108</v>
      </c>
      <c r="BB7" s="304"/>
      <c r="BC7" s="304"/>
      <c r="BD7" s="304"/>
      <c r="BE7" s="304" t="s">
        <v>109</v>
      </c>
      <c r="BF7" s="304"/>
      <c r="BG7" s="304"/>
      <c r="BH7" s="304"/>
      <c r="BI7" s="304" t="s">
        <v>110</v>
      </c>
      <c r="BJ7" s="304"/>
      <c r="BK7" s="304"/>
      <c r="BL7" s="304"/>
      <c r="BM7" s="304" t="s">
        <v>111</v>
      </c>
      <c r="BN7" s="304"/>
      <c r="BO7" s="304"/>
      <c r="BP7" s="304"/>
      <c r="BQ7" s="304" t="s">
        <v>112</v>
      </c>
      <c r="BR7" s="304"/>
      <c r="BS7" s="304"/>
      <c r="BT7" s="304"/>
      <c r="BU7" s="304" t="s">
        <v>113</v>
      </c>
      <c r="BV7" s="304"/>
      <c r="BW7" s="304"/>
      <c r="BX7" s="304"/>
      <c r="BY7" s="304" t="s">
        <v>114</v>
      </c>
      <c r="BZ7" s="304"/>
      <c r="CA7" s="304"/>
      <c r="CB7" s="304"/>
      <c r="CC7" s="304" t="s">
        <v>115</v>
      </c>
      <c r="CD7" s="304"/>
      <c r="CE7" s="304"/>
      <c r="CF7" s="304"/>
      <c r="CG7" s="304" t="s">
        <v>116</v>
      </c>
      <c r="CH7" s="304"/>
      <c r="CI7" s="304"/>
      <c r="CJ7" s="304"/>
      <c r="CK7" s="286" t="s">
        <v>120</v>
      </c>
      <c r="CL7" s="287"/>
      <c r="CM7" s="287"/>
      <c r="CN7" s="287"/>
      <c r="CO7" s="155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</row>
    <row r="8" spans="1:122" ht="15.75" hidden="1" customHeight="1" x14ac:dyDescent="0.25">
      <c r="A8" s="352"/>
      <c r="B8" s="153" t="s">
        <v>757</v>
      </c>
      <c r="C8" s="154">
        <v>11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288"/>
      <c r="AO8" s="289"/>
      <c r="AP8" s="289"/>
      <c r="AQ8" s="300"/>
      <c r="AR8" s="304"/>
      <c r="AS8" s="304"/>
      <c r="AT8" s="304"/>
      <c r="AU8" s="304"/>
      <c r="AV8" s="355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288"/>
      <c r="CL8" s="289"/>
      <c r="CM8" s="289"/>
      <c r="CN8" s="289"/>
      <c r="CO8" s="155"/>
      <c r="DD8" s="149"/>
      <c r="DE8" s="156" t="s">
        <v>91</v>
      </c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</row>
    <row r="9" spans="1:122" ht="15.75" hidden="1" customHeight="1" x14ac:dyDescent="0.25">
      <c r="A9" s="352"/>
      <c r="B9" s="153" t="s">
        <v>758</v>
      </c>
      <c r="C9" s="154">
        <v>10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288"/>
      <c r="AO9" s="289"/>
      <c r="AP9" s="289"/>
      <c r="AQ9" s="300"/>
      <c r="AR9" s="304"/>
      <c r="AS9" s="304"/>
      <c r="AT9" s="304"/>
      <c r="AU9" s="304"/>
      <c r="AV9" s="355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288"/>
      <c r="CL9" s="289"/>
      <c r="CM9" s="289"/>
      <c r="CN9" s="289"/>
      <c r="CO9" s="155"/>
      <c r="DD9" s="149"/>
      <c r="DE9" s="156" t="s">
        <v>92</v>
      </c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</row>
    <row r="10" spans="1:122" ht="15.75" hidden="1" customHeight="1" x14ac:dyDescent="0.25">
      <c r="A10" s="352"/>
      <c r="B10" s="153"/>
      <c r="C10" s="157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288"/>
      <c r="AO10" s="289"/>
      <c r="AP10" s="289"/>
      <c r="AQ10" s="300"/>
      <c r="AR10" s="304"/>
      <c r="AS10" s="304"/>
      <c r="AT10" s="304"/>
      <c r="AU10" s="304"/>
      <c r="AV10" s="355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288"/>
      <c r="CL10" s="289"/>
      <c r="CM10" s="289"/>
      <c r="CN10" s="289"/>
      <c r="CO10" s="155"/>
      <c r="DD10" s="149"/>
      <c r="DE10" s="156" t="s">
        <v>93</v>
      </c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</row>
    <row r="11" spans="1:122" ht="15" hidden="1" customHeight="1" x14ac:dyDescent="0.25">
      <c r="A11" s="352"/>
      <c r="B11" s="158"/>
      <c r="C11" s="157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290"/>
      <c r="AO11" s="291"/>
      <c r="AP11" s="291"/>
      <c r="AQ11" s="301"/>
      <c r="AR11" s="304"/>
      <c r="AS11" s="304"/>
      <c r="AT11" s="304"/>
      <c r="AU11" s="304"/>
      <c r="AV11" s="303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290"/>
      <c r="CL11" s="291"/>
      <c r="CM11" s="291"/>
      <c r="CN11" s="291"/>
      <c r="CO11" s="155"/>
      <c r="DD11" s="149"/>
      <c r="DE11" s="156" t="s">
        <v>94</v>
      </c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</row>
    <row r="12" spans="1:122" ht="15" hidden="1" x14ac:dyDescent="0.25">
      <c r="A12" s="352"/>
      <c r="B12" s="159"/>
      <c r="C12" s="160"/>
      <c r="D12" s="161">
        <v>1</v>
      </c>
      <c r="E12" s="162">
        <v>2</v>
      </c>
      <c r="F12" s="161">
        <v>3</v>
      </c>
      <c r="G12" s="163">
        <v>4</v>
      </c>
      <c r="H12" s="164">
        <v>1</v>
      </c>
      <c r="I12" s="162">
        <v>2</v>
      </c>
      <c r="J12" s="161">
        <v>3</v>
      </c>
      <c r="K12" s="163">
        <v>4</v>
      </c>
      <c r="L12" s="164">
        <v>1</v>
      </c>
      <c r="M12" s="162">
        <v>2</v>
      </c>
      <c r="N12" s="161">
        <v>3</v>
      </c>
      <c r="O12" s="163">
        <v>4</v>
      </c>
      <c r="P12" s="164">
        <v>1</v>
      </c>
      <c r="Q12" s="162">
        <v>2</v>
      </c>
      <c r="R12" s="161">
        <v>3</v>
      </c>
      <c r="S12" s="163">
        <v>4</v>
      </c>
      <c r="T12" s="164">
        <v>1</v>
      </c>
      <c r="U12" s="162">
        <v>2</v>
      </c>
      <c r="V12" s="161">
        <v>3</v>
      </c>
      <c r="W12" s="163">
        <v>4</v>
      </c>
      <c r="X12" s="164">
        <v>1</v>
      </c>
      <c r="Y12" s="162">
        <v>2</v>
      </c>
      <c r="Z12" s="161">
        <v>3</v>
      </c>
      <c r="AA12" s="163">
        <v>4</v>
      </c>
      <c r="AB12" s="164">
        <v>1</v>
      </c>
      <c r="AC12" s="162">
        <v>2</v>
      </c>
      <c r="AD12" s="161">
        <v>3</v>
      </c>
      <c r="AE12" s="163">
        <v>4</v>
      </c>
      <c r="AF12" s="164">
        <v>1</v>
      </c>
      <c r="AG12" s="162">
        <v>2</v>
      </c>
      <c r="AH12" s="161">
        <v>3</v>
      </c>
      <c r="AI12" s="163">
        <v>4</v>
      </c>
      <c r="AJ12" s="164">
        <v>1</v>
      </c>
      <c r="AK12" s="162">
        <v>2</v>
      </c>
      <c r="AL12" s="161">
        <v>3</v>
      </c>
      <c r="AM12" s="163">
        <v>4</v>
      </c>
      <c r="AN12" s="164">
        <v>1</v>
      </c>
      <c r="AO12" s="162">
        <v>2</v>
      </c>
      <c r="AP12" s="161">
        <v>3</v>
      </c>
      <c r="AQ12" s="163">
        <v>4</v>
      </c>
      <c r="AR12" s="164">
        <v>1</v>
      </c>
      <c r="AS12" s="162">
        <v>2</v>
      </c>
      <c r="AT12" s="161">
        <v>3</v>
      </c>
      <c r="AU12" s="165">
        <v>4</v>
      </c>
      <c r="AV12" s="294"/>
      <c r="AW12" s="164">
        <v>1</v>
      </c>
      <c r="AX12" s="162">
        <v>2</v>
      </c>
      <c r="AY12" s="161">
        <v>3</v>
      </c>
      <c r="AZ12" s="163">
        <v>4</v>
      </c>
      <c r="BA12" s="164">
        <v>1</v>
      </c>
      <c r="BB12" s="162">
        <v>2</v>
      </c>
      <c r="BC12" s="161">
        <v>3</v>
      </c>
      <c r="BD12" s="163">
        <v>4</v>
      </c>
      <c r="BE12" s="164">
        <v>1</v>
      </c>
      <c r="BF12" s="162">
        <v>2</v>
      </c>
      <c r="BG12" s="161">
        <v>3</v>
      </c>
      <c r="BH12" s="163">
        <v>4</v>
      </c>
      <c r="BI12" s="164">
        <v>1</v>
      </c>
      <c r="BJ12" s="162">
        <v>2</v>
      </c>
      <c r="BK12" s="161">
        <v>3</v>
      </c>
      <c r="BL12" s="163">
        <v>4</v>
      </c>
      <c r="BM12" s="164">
        <v>1</v>
      </c>
      <c r="BN12" s="162">
        <v>2</v>
      </c>
      <c r="BO12" s="161">
        <v>3</v>
      </c>
      <c r="BP12" s="163">
        <v>4</v>
      </c>
      <c r="BQ12" s="164">
        <v>1</v>
      </c>
      <c r="BR12" s="162">
        <v>2</v>
      </c>
      <c r="BS12" s="161">
        <v>3</v>
      </c>
      <c r="BT12" s="163">
        <v>4</v>
      </c>
      <c r="BU12" s="164">
        <v>1</v>
      </c>
      <c r="BV12" s="162">
        <v>2</v>
      </c>
      <c r="BW12" s="161">
        <v>3</v>
      </c>
      <c r="BX12" s="163">
        <v>4</v>
      </c>
      <c r="BY12" s="164">
        <v>1</v>
      </c>
      <c r="BZ12" s="162">
        <v>2</v>
      </c>
      <c r="CA12" s="161">
        <v>3</v>
      </c>
      <c r="CB12" s="163">
        <v>4</v>
      </c>
      <c r="CC12" s="164">
        <v>1</v>
      </c>
      <c r="CD12" s="162">
        <v>2</v>
      </c>
      <c r="CE12" s="161">
        <v>3</v>
      </c>
      <c r="CF12" s="163">
        <v>4</v>
      </c>
      <c r="CG12" s="164">
        <v>1</v>
      </c>
      <c r="CH12" s="162">
        <v>2</v>
      </c>
      <c r="CI12" s="161">
        <v>3</v>
      </c>
      <c r="CJ12" s="163">
        <v>4</v>
      </c>
      <c r="CK12" s="166">
        <v>1</v>
      </c>
      <c r="CL12" s="167">
        <v>2</v>
      </c>
      <c r="CM12" s="161">
        <v>3</v>
      </c>
      <c r="CN12" s="165">
        <v>4</v>
      </c>
      <c r="CO12" s="155"/>
      <c r="CP12" s="330"/>
      <c r="CQ12" s="330"/>
      <c r="DD12" s="149"/>
      <c r="DE12" s="156" t="s">
        <v>95</v>
      </c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</row>
    <row r="13" spans="1:122" ht="15" hidden="1" customHeight="1" x14ac:dyDescent="0.25">
      <c r="A13" s="352"/>
      <c r="B13" s="168" t="s">
        <v>91</v>
      </c>
      <c r="C13" s="169"/>
      <c r="D13" s="170"/>
      <c r="E13" s="171"/>
      <c r="F13" s="171"/>
      <c r="G13" s="172"/>
      <c r="H13" s="173"/>
      <c r="I13" s="174">
        <v>2</v>
      </c>
      <c r="J13" s="175"/>
      <c r="K13" s="176"/>
      <c r="L13" s="173">
        <v>3</v>
      </c>
      <c r="M13" s="174"/>
      <c r="N13" s="175"/>
      <c r="O13" s="176"/>
      <c r="P13" s="173"/>
      <c r="Q13" s="174"/>
      <c r="R13" s="175"/>
      <c r="S13" s="176"/>
      <c r="T13" s="173"/>
      <c r="U13" s="174"/>
      <c r="V13" s="175"/>
      <c r="W13" s="176"/>
      <c r="X13" s="173"/>
      <c r="Y13" s="174"/>
      <c r="Z13" s="175">
        <v>2</v>
      </c>
      <c r="AA13" s="176"/>
      <c r="AB13" s="173"/>
      <c r="AC13" s="174"/>
      <c r="AD13" s="175"/>
      <c r="AE13" s="176"/>
      <c r="AF13" s="173">
        <v>1</v>
      </c>
      <c r="AG13" s="174"/>
      <c r="AH13" s="175">
        <v>1</v>
      </c>
      <c r="AI13" s="176"/>
      <c r="AJ13" s="173"/>
      <c r="AK13" s="174"/>
      <c r="AL13" s="175">
        <v>3</v>
      </c>
      <c r="AM13" s="176"/>
      <c r="AN13" s="173">
        <v>2</v>
      </c>
      <c r="AO13" s="174"/>
      <c r="AP13" s="175"/>
      <c r="AQ13" s="176"/>
      <c r="AR13" s="173"/>
      <c r="AS13" s="174">
        <v>3</v>
      </c>
      <c r="AT13" s="175"/>
      <c r="AU13" s="177"/>
      <c r="AV13" s="295"/>
      <c r="AW13" s="173"/>
      <c r="AX13" s="174"/>
      <c r="AY13" s="175"/>
      <c r="AZ13" s="176"/>
      <c r="BA13" s="173"/>
      <c r="BB13" s="174"/>
      <c r="BC13" s="175"/>
      <c r="BD13" s="176"/>
      <c r="BE13" s="173"/>
      <c r="BF13" s="174"/>
      <c r="BG13" s="175"/>
      <c r="BH13" s="176">
        <v>3</v>
      </c>
      <c r="BI13" s="173"/>
      <c r="BJ13" s="174"/>
      <c r="BK13" s="175"/>
      <c r="BL13" s="176"/>
      <c r="BM13" s="173"/>
      <c r="BN13" s="174">
        <v>1</v>
      </c>
      <c r="BO13" s="175"/>
      <c r="BP13" s="176"/>
      <c r="BQ13" s="173"/>
      <c r="BR13" s="174"/>
      <c r="BS13" s="175"/>
      <c r="BT13" s="176">
        <v>2</v>
      </c>
      <c r="BU13" s="173"/>
      <c r="BV13" s="174"/>
      <c r="BW13" s="175"/>
      <c r="BX13" s="176"/>
      <c r="BY13" s="173"/>
      <c r="BZ13" s="174"/>
      <c r="CA13" s="175"/>
      <c r="CB13" s="176"/>
      <c r="CC13" s="173"/>
      <c r="CD13" s="174"/>
      <c r="CE13" s="175"/>
      <c r="CF13" s="176">
        <v>1</v>
      </c>
      <c r="CG13" s="173"/>
      <c r="CH13" s="174"/>
      <c r="CI13" s="175"/>
      <c r="CJ13" s="176"/>
      <c r="CK13" s="178"/>
      <c r="CL13" s="179"/>
      <c r="CM13" s="175"/>
      <c r="CN13" s="177"/>
      <c r="CO13" s="155"/>
      <c r="DD13" s="149"/>
      <c r="DE13" s="156" t="s">
        <v>96</v>
      </c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</row>
    <row r="14" spans="1:122" ht="15" hidden="1" x14ac:dyDescent="0.25">
      <c r="A14" s="352"/>
      <c r="B14" s="168" t="s">
        <v>92</v>
      </c>
      <c r="C14" s="169"/>
      <c r="D14" s="180"/>
      <c r="E14" s="174"/>
      <c r="F14" s="175"/>
      <c r="G14" s="176"/>
      <c r="H14" s="181"/>
      <c r="I14" s="171"/>
      <c r="J14" s="171"/>
      <c r="K14" s="172"/>
      <c r="L14" s="173"/>
      <c r="M14" s="174"/>
      <c r="N14" s="175"/>
      <c r="O14" s="176"/>
      <c r="P14" s="173"/>
      <c r="Q14" s="174"/>
      <c r="R14" s="175"/>
      <c r="S14" s="176"/>
      <c r="T14" s="173">
        <v>2</v>
      </c>
      <c r="U14" s="174"/>
      <c r="V14" s="175">
        <v>2</v>
      </c>
      <c r="W14" s="176"/>
      <c r="X14" s="173">
        <v>3</v>
      </c>
      <c r="Y14" s="174"/>
      <c r="Z14" s="175">
        <v>3</v>
      </c>
      <c r="AA14" s="176"/>
      <c r="AB14" s="173"/>
      <c r="AC14" s="174"/>
      <c r="AD14" s="175"/>
      <c r="AE14" s="176"/>
      <c r="AF14" s="173"/>
      <c r="AG14" s="174"/>
      <c r="AH14" s="175"/>
      <c r="AI14" s="176"/>
      <c r="AJ14" s="173">
        <v>1</v>
      </c>
      <c r="AK14" s="174"/>
      <c r="AL14" s="175">
        <v>1</v>
      </c>
      <c r="AM14" s="176"/>
      <c r="AN14" s="173"/>
      <c r="AO14" s="174"/>
      <c r="AP14" s="175"/>
      <c r="AQ14" s="176"/>
      <c r="AR14" s="173"/>
      <c r="AS14" s="174"/>
      <c r="AT14" s="175"/>
      <c r="AU14" s="177"/>
      <c r="AV14" s="295"/>
      <c r="AW14" s="173"/>
      <c r="AX14" s="174"/>
      <c r="AY14" s="175"/>
      <c r="AZ14" s="176">
        <v>2</v>
      </c>
      <c r="BA14" s="173"/>
      <c r="BB14" s="174"/>
      <c r="BC14" s="175"/>
      <c r="BD14" s="176"/>
      <c r="BE14" s="173"/>
      <c r="BF14" s="174">
        <v>3</v>
      </c>
      <c r="BG14" s="175"/>
      <c r="BH14" s="176"/>
      <c r="BI14" s="173"/>
      <c r="BJ14" s="174"/>
      <c r="BK14" s="175"/>
      <c r="BL14" s="176">
        <v>3</v>
      </c>
      <c r="BM14" s="173"/>
      <c r="BN14" s="174">
        <v>2</v>
      </c>
      <c r="BO14" s="175"/>
      <c r="BP14" s="176"/>
      <c r="BQ14" s="173"/>
      <c r="BR14" s="174"/>
      <c r="BS14" s="175"/>
      <c r="BT14" s="176"/>
      <c r="BU14" s="173"/>
      <c r="BV14" s="174">
        <v>1</v>
      </c>
      <c r="BW14" s="175"/>
      <c r="BX14" s="176">
        <v>1</v>
      </c>
      <c r="BY14" s="173"/>
      <c r="BZ14" s="174"/>
      <c r="CA14" s="175"/>
      <c r="CB14" s="176"/>
      <c r="CC14" s="173"/>
      <c r="CD14" s="174"/>
      <c r="CE14" s="175"/>
      <c r="CF14" s="176"/>
      <c r="CG14" s="173"/>
      <c r="CH14" s="174"/>
      <c r="CI14" s="175"/>
      <c r="CJ14" s="176"/>
      <c r="CK14" s="178"/>
      <c r="CL14" s="179"/>
      <c r="CM14" s="175"/>
      <c r="CN14" s="177"/>
      <c r="CO14" s="155"/>
      <c r="DD14" s="149"/>
      <c r="DE14" s="156" t="s">
        <v>97</v>
      </c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</row>
    <row r="15" spans="1:122" ht="15" hidden="1" x14ac:dyDescent="0.25">
      <c r="A15" s="352"/>
      <c r="B15" s="168" t="s">
        <v>93</v>
      </c>
      <c r="C15" s="169"/>
      <c r="D15" s="180"/>
      <c r="E15" s="174"/>
      <c r="F15" s="175"/>
      <c r="G15" s="176"/>
      <c r="H15" s="173"/>
      <c r="I15" s="174"/>
      <c r="J15" s="175"/>
      <c r="K15" s="176"/>
      <c r="L15" s="181"/>
      <c r="M15" s="171"/>
      <c r="N15" s="171"/>
      <c r="O15" s="172"/>
      <c r="P15" s="173">
        <v>1</v>
      </c>
      <c r="Q15" s="174"/>
      <c r="R15" s="175">
        <v>1</v>
      </c>
      <c r="S15" s="176"/>
      <c r="T15" s="173"/>
      <c r="U15" s="174"/>
      <c r="V15" s="175"/>
      <c r="W15" s="176"/>
      <c r="X15" s="173">
        <v>2</v>
      </c>
      <c r="Y15" s="174"/>
      <c r="Z15" s="175">
        <v>2</v>
      </c>
      <c r="AA15" s="176"/>
      <c r="AB15" s="173"/>
      <c r="AC15" s="174"/>
      <c r="AD15" s="175"/>
      <c r="AE15" s="176"/>
      <c r="AF15" s="173">
        <v>3</v>
      </c>
      <c r="AG15" s="174"/>
      <c r="AH15" s="175">
        <v>3</v>
      </c>
      <c r="AI15" s="176"/>
      <c r="AJ15" s="173"/>
      <c r="AK15" s="174"/>
      <c r="AL15" s="175"/>
      <c r="AM15" s="176"/>
      <c r="AN15" s="173"/>
      <c r="AO15" s="174">
        <v>2</v>
      </c>
      <c r="AP15" s="175"/>
      <c r="AQ15" s="176"/>
      <c r="AR15" s="173"/>
      <c r="AS15" s="174">
        <v>1</v>
      </c>
      <c r="AT15" s="175"/>
      <c r="AU15" s="177">
        <v>3</v>
      </c>
      <c r="AV15" s="295"/>
      <c r="AW15" s="173"/>
      <c r="AX15" s="174"/>
      <c r="AY15" s="175"/>
      <c r="AZ15" s="176"/>
      <c r="BA15" s="173"/>
      <c r="BB15" s="174"/>
      <c r="BC15" s="175"/>
      <c r="BD15" s="176"/>
      <c r="BE15" s="173"/>
      <c r="BF15" s="174"/>
      <c r="BG15" s="175"/>
      <c r="BH15" s="176"/>
      <c r="BI15" s="173"/>
      <c r="BJ15" s="174"/>
      <c r="BK15" s="175"/>
      <c r="BL15" s="176">
        <v>1</v>
      </c>
      <c r="BM15" s="173"/>
      <c r="BN15" s="174"/>
      <c r="BO15" s="175"/>
      <c r="BP15" s="176">
        <v>2</v>
      </c>
      <c r="BQ15" s="173"/>
      <c r="BR15" s="174"/>
      <c r="BS15" s="175"/>
      <c r="BT15" s="176"/>
      <c r="BU15" s="173"/>
      <c r="BV15" s="174">
        <v>3</v>
      </c>
      <c r="BW15" s="175"/>
      <c r="BX15" s="176"/>
      <c r="BY15" s="173"/>
      <c r="BZ15" s="174"/>
      <c r="CA15" s="175"/>
      <c r="CB15" s="176"/>
      <c r="CC15" s="173"/>
      <c r="CD15" s="174"/>
      <c r="CE15" s="175"/>
      <c r="CF15" s="176"/>
      <c r="CG15" s="173"/>
      <c r="CH15" s="174"/>
      <c r="CI15" s="175"/>
      <c r="CJ15" s="176"/>
      <c r="CK15" s="178"/>
      <c r="CL15" s="179"/>
      <c r="CM15" s="175"/>
      <c r="CN15" s="177"/>
      <c r="CO15" s="155"/>
      <c r="DD15" s="149"/>
      <c r="DE15" s="156" t="s">
        <v>98</v>
      </c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</row>
    <row r="16" spans="1:122" ht="15" hidden="1" x14ac:dyDescent="0.25">
      <c r="A16" s="352"/>
      <c r="B16" s="168" t="s">
        <v>94</v>
      </c>
      <c r="C16" s="169"/>
      <c r="D16" s="180"/>
      <c r="E16" s="174">
        <v>2</v>
      </c>
      <c r="F16" s="175"/>
      <c r="G16" s="176"/>
      <c r="H16" s="173"/>
      <c r="I16" s="174">
        <v>1</v>
      </c>
      <c r="J16" s="175"/>
      <c r="K16" s="176"/>
      <c r="L16" s="173"/>
      <c r="M16" s="174"/>
      <c r="N16" s="175"/>
      <c r="O16" s="176"/>
      <c r="P16" s="181"/>
      <c r="Q16" s="171"/>
      <c r="R16" s="171"/>
      <c r="S16" s="172"/>
      <c r="T16" s="173"/>
      <c r="U16" s="174"/>
      <c r="V16" s="175"/>
      <c r="W16" s="176"/>
      <c r="X16" s="173">
        <v>2</v>
      </c>
      <c r="Y16" s="174"/>
      <c r="Z16" s="175"/>
      <c r="AA16" s="176"/>
      <c r="AB16" s="173"/>
      <c r="AC16" s="174"/>
      <c r="AD16" s="175"/>
      <c r="AE16" s="176"/>
      <c r="AF16" s="173">
        <v>3</v>
      </c>
      <c r="AG16" s="174"/>
      <c r="AH16" s="175">
        <v>3</v>
      </c>
      <c r="AI16" s="176"/>
      <c r="AJ16" s="173">
        <v>1</v>
      </c>
      <c r="AK16" s="174"/>
      <c r="AL16" s="175"/>
      <c r="AM16" s="176"/>
      <c r="AN16" s="173"/>
      <c r="AO16" s="174"/>
      <c r="AP16" s="175"/>
      <c r="AQ16" s="176">
        <v>3</v>
      </c>
      <c r="AR16" s="173"/>
      <c r="AS16" s="174">
        <v>3</v>
      </c>
      <c r="AT16" s="175"/>
      <c r="AU16" s="177">
        <v>2</v>
      </c>
      <c r="AV16" s="295"/>
      <c r="AW16" s="173"/>
      <c r="AX16" s="174"/>
      <c r="AY16" s="175">
        <v>1</v>
      </c>
      <c r="AZ16" s="176"/>
      <c r="BA16" s="173"/>
      <c r="BB16" s="174"/>
      <c r="BC16" s="175"/>
      <c r="BD16" s="176"/>
      <c r="BE16" s="173"/>
      <c r="BF16" s="174"/>
      <c r="BG16" s="175"/>
      <c r="BH16" s="176"/>
      <c r="BI16" s="173"/>
      <c r="BJ16" s="174"/>
      <c r="BK16" s="175"/>
      <c r="BL16" s="176"/>
      <c r="BM16" s="173"/>
      <c r="BN16" s="174"/>
      <c r="BO16" s="175"/>
      <c r="BP16" s="176"/>
      <c r="BQ16" s="173"/>
      <c r="BR16" s="174"/>
      <c r="BS16" s="175"/>
      <c r="BT16" s="176">
        <v>1</v>
      </c>
      <c r="BU16" s="173"/>
      <c r="BV16" s="174"/>
      <c r="BW16" s="175"/>
      <c r="BX16" s="176"/>
      <c r="BY16" s="173"/>
      <c r="BZ16" s="174"/>
      <c r="CA16" s="175">
        <v>2</v>
      </c>
      <c r="CB16" s="176"/>
      <c r="CC16" s="173"/>
      <c r="CD16" s="174"/>
      <c r="CE16" s="175"/>
      <c r="CF16" s="176"/>
      <c r="CG16" s="173"/>
      <c r="CH16" s="174"/>
      <c r="CI16" s="175"/>
      <c r="CJ16" s="176"/>
      <c r="CK16" s="178"/>
      <c r="CL16" s="179"/>
      <c r="CM16" s="175"/>
      <c r="CN16" s="177"/>
      <c r="CO16" s="155"/>
      <c r="DD16" s="149"/>
      <c r="DE16" s="156" t="s">
        <v>99</v>
      </c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</row>
    <row r="17" spans="1:122" ht="15" hidden="1" x14ac:dyDescent="0.25">
      <c r="A17" s="352"/>
      <c r="B17" s="168" t="s">
        <v>95</v>
      </c>
      <c r="C17" s="169"/>
      <c r="D17" s="180"/>
      <c r="E17" s="174"/>
      <c r="F17" s="175"/>
      <c r="G17" s="176"/>
      <c r="H17" s="173"/>
      <c r="I17" s="174"/>
      <c r="J17" s="175"/>
      <c r="K17" s="176"/>
      <c r="L17" s="173"/>
      <c r="M17" s="174"/>
      <c r="N17" s="175"/>
      <c r="O17" s="176"/>
      <c r="P17" s="173"/>
      <c r="Q17" s="174"/>
      <c r="R17" s="175"/>
      <c r="S17" s="176"/>
      <c r="T17" s="181"/>
      <c r="U17" s="171"/>
      <c r="V17" s="171"/>
      <c r="W17" s="172"/>
      <c r="X17" s="173">
        <v>2</v>
      </c>
      <c r="Y17" s="174"/>
      <c r="Z17" s="175">
        <v>3</v>
      </c>
      <c r="AA17" s="176"/>
      <c r="AB17" s="173"/>
      <c r="AC17" s="174"/>
      <c r="AD17" s="175"/>
      <c r="AE17" s="176"/>
      <c r="AF17" s="173"/>
      <c r="AG17" s="174"/>
      <c r="AH17" s="175"/>
      <c r="AI17" s="176"/>
      <c r="AJ17" s="173"/>
      <c r="AK17" s="174"/>
      <c r="AL17" s="175">
        <v>1</v>
      </c>
      <c r="AM17" s="176"/>
      <c r="AN17" s="173"/>
      <c r="AO17" s="174">
        <v>3</v>
      </c>
      <c r="AP17" s="175"/>
      <c r="AQ17" s="176">
        <v>1</v>
      </c>
      <c r="AR17" s="173"/>
      <c r="AS17" s="174">
        <v>2</v>
      </c>
      <c r="AT17" s="175"/>
      <c r="AU17" s="177">
        <v>2</v>
      </c>
      <c r="AV17" s="295"/>
      <c r="AW17" s="173">
        <v>1</v>
      </c>
      <c r="AX17" s="174"/>
      <c r="AY17" s="175">
        <v>2</v>
      </c>
      <c r="AZ17" s="176"/>
      <c r="BA17" s="173"/>
      <c r="BB17" s="174"/>
      <c r="BC17" s="175"/>
      <c r="BD17" s="176"/>
      <c r="BE17" s="173"/>
      <c r="BF17" s="174"/>
      <c r="BG17" s="175"/>
      <c r="BH17" s="176"/>
      <c r="BI17" s="173"/>
      <c r="BJ17" s="174">
        <v>1</v>
      </c>
      <c r="BK17" s="175"/>
      <c r="BL17" s="176">
        <v>3</v>
      </c>
      <c r="BM17" s="173"/>
      <c r="BN17" s="174"/>
      <c r="BO17" s="175"/>
      <c r="BP17" s="176"/>
      <c r="BQ17" s="173"/>
      <c r="BR17" s="174"/>
      <c r="BS17" s="175"/>
      <c r="BT17" s="176"/>
      <c r="BU17" s="173"/>
      <c r="BV17" s="174"/>
      <c r="BW17" s="175"/>
      <c r="BX17" s="176"/>
      <c r="BY17" s="173"/>
      <c r="BZ17" s="174"/>
      <c r="CA17" s="175"/>
      <c r="CB17" s="176"/>
      <c r="CC17" s="173"/>
      <c r="CD17" s="174"/>
      <c r="CE17" s="175"/>
      <c r="CF17" s="176"/>
      <c r="CG17" s="173"/>
      <c r="CH17" s="174"/>
      <c r="CI17" s="175"/>
      <c r="CJ17" s="176"/>
      <c r="CK17" s="178"/>
      <c r="CL17" s="179"/>
      <c r="CM17" s="175"/>
      <c r="CN17" s="177"/>
      <c r="CO17" s="155"/>
      <c r="DD17" s="149"/>
      <c r="DE17" s="156" t="s">
        <v>100</v>
      </c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</row>
    <row r="18" spans="1:122" ht="15" hidden="1" x14ac:dyDescent="0.25">
      <c r="A18" s="352"/>
      <c r="B18" s="168" t="s">
        <v>96</v>
      </c>
      <c r="C18" s="169"/>
      <c r="D18" s="180"/>
      <c r="E18" s="174"/>
      <c r="F18" s="175"/>
      <c r="G18" s="176"/>
      <c r="H18" s="173"/>
      <c r="I18" s="174"/>
      <c r="J18" s="175"/>
      <c r="K18" s="176"/>
      <c r="L18" s="173"/>
      <c r="M18" s="174"/>
      <c r="N18" s="175"/>
      <c r="O18" s="176"/>
      <c r="P18" s="173"/>
      <c r="Q18" s="174"/>
      <c r="R18" s="175"/>
      <c r="S18" s="176"/>
      <c r="T18" s="173"/>
      <c r="U18" s="174"/>
      <c r="V18" s="175">
        <v>2</v>
      </c>
      <c r="W18" s="176"/>
      <c r="X18" s="181"/>
      <c r="Y18" s="171"/>
      <c r="Z18" s="171"/>
      <c r="AA18" s="172"/>
      <c r="AB18" s="173">
        <v>2</v>
      </c>
      <c r="AC18" s="174"/>
      <c r="AD18" s="175"/>
      <c r="AE18" s="176"/>
      <c r="AF18" s="173">
        <v>3</v>
      </c>
      <c r="AG18" s="174"/>
      <c r="AH18" s="175">
        <v>3</v>
      </c>
      <c r="AI18" s="176"/>
      <c r="AJ18" s="173">
        <v>1</v>
      </c>
      <c r="AK18" s="174"/>
      <c r="AL18" s="175">
        <v>1</v>
      </c>
      <c r="AM18" s="176"/>
      <c r="AN18" s="173"/>
      <c r="AO18" s="174">
        <v>2</v>
      </c>
      <c r="AP18" s="175"/>
      <c r="AQ18" s="176"/>
      <c r="AR18" s="173"/>
      <c r="AS18" s="174">
        <v>1</v>
      </c>
      <c r="AT18" s="175"/>
      <c r="AU18" s="177"/>
      <c r="AV18" s="295"/>
      <c r="AW18" s="173"/>
      <c r="AX18" s="174"/>
      <c r="AY18" s="175"/>
      <c r="AZ18" s="176"/>
      <c r="BA18" s="173"/>
      <c r="BB18" s="174"/>
      <c r="BC18" s="175"/>
      <c r="BD18" s="176"/>
      <c r="BE18" s="173"/>
      <c r="BF18" s="174"/>
      <c r="BG18" s="175"/>
      <c r="BH18" s="176"/>
      <c r="BI18" s="173"/>
      <c r="BJ18" s="174">
        <v>3</v>
      </c>
      <c r="BK18" s="175"/>
      <c r="BL18" s="176">
        <v>1</v>
      </c>
      <c r="BM18" s="173"/>
      <c r="BN18" s="174"/>
      <c r="BO18" s="175"/>
      <c r="BP18" s="176"/>
      <c r="BQ18" s="173"/>
      <c r="BR18" s="174"/>
      <c r="BS18" s="175"/>
      <c r="BT18" s="176">
        <v>3</v>
      </c>
      <c r="BU18" s="173"/>
      <c r="BV18" s="174"/>
      <c r="BW18" s="175"/>
      <c r="BX18" s="176"/>
      <c r="BY18" s="173"/>
      <c r="BZ18" s="174"/>
      <c r="CA18" s="175"/>
      <c r="CB18" s="176"/>
      <c r="CC18" s="173"/>
      <c r="CD18" s="174"/>
      <c r="CE18" s="175"/>
      <c r="CF18" s="176">
        <v>2</v>
      </c>
      <c r="CG18" s="173"/>
      <c r="CH18" s="174"/>
      <c r="CI18" s="175"/>
      <c r="CJ18" s="176"/>
      <c r="CK18" s="178"/>
      <c r="CL18" s="179"/>
      <c r="CM18" s="175"/>
      <c r="CN18" s="177"/>
      <c r="CO18" s="155"/>
      <c r="DD18" s="149"/>
      <c r="DE18" s="156" t="s">
        <v>101</v>
      </c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</row>
    <row r="19" spans="1:122" ht="15" hidden="1" x14ac:dyDescent="0.25">
      <c r="A19" s="352"/>
      <c r="B19" s="168" t="s">
        <v>97</v>
      </c>
      <c r="C19" s="169"/>
      <c r="D19" s="180"/>
      <c r="E19" s="174"/>
      <c r="F19" s="175"/>
      <c r="G19" s="176"/>
      <c r="H19" s="173"/>
      <c r="I19" s="174"/>
      <c r="J19" s="175"/>
      <c r="K19" s="176"/>
      <c r="L19" s="173"/>
      <c r="M19" s="174"/>
      <c r="N19" s="175"/>
      <c r="O19" s="176">
        <v>2</v>
      </c>
      <c r="P19" s="173"/>
      <c r="Q19" s="174"/>
      <c r="R19" s="175"/>
      <c r="S19" s="176"/>
      <c r="T19" s="173">
        <v>2</v>
      </c>
      <c r="U19" s="174"/>
      <c r="V19" s="175">
        <v>2</v>
      </c>
      <c r="W19" s="176"/>
      <c r="X19" s="173"/>
      <c r="Y19" s="174"/>
      <c r="Z19" s="175"/>
      <c r="AA19" s="176"/>
      <c r="AB19" s="181"/>
      <c r="AC19" s="171"/>
      <c r="AD19" s="171"/>
      <c r="AE19" s="172"/>
      <c r="AF19" s="173">
        <v>3</v>
      </c>
      <c r="AG19" s="174"/>
      <c r="AH19" s="175">
        <v>3</v>
      </c>
      <c r="AI19" s="176"/>
      <c r="AJ19" s="173">
        <v>1</v>
      </c>
      <c r="AK19" s="174"/>
      <c r="AL19" s="175">
        <v>1</v>
      </c>
      <c r="AM19" s="176"/>
      <c r="AN19" s="173"/>
      <c r="AO19" s="174"/>
      <c r="AP19" s="175"/>
      <c r="AQ19" s="176">
        <v>3</v>
      </c>
      <c r="AR19" s="173"/>
      <c r="AS19" s="174">
        <v>2</v>
      </c>
      <c r="AT19" s="175"/>
      <c r="AU19" s="177">
        <v>1</v>
      </c>
      <c r="AV19" s="295"/>
      <c r="AW19" s="173"/>
      <c r="AX19" s="174"/>
      <c r="AY19" s="175"/>
      <c r="AZ19" s="176"/>
      <c r="BA19" s="173"/>
      <c r="BB19" s="174"/>
      <c r="BC19" s="175"/>
      <c r="BD19" s="176"/>
      <c r="BE19" s="173"/>
      <c r="BF19" s="174"/>
      <c r="BG19" s="175"/>
      <c r="BH19" s="176"/>
      <c r="BI19" s="173"/>
      <c r="BJ19" s="174">
        <v>1</v>
      </c>
      <c r="BK19" s="175"/>
      <c r="BL19" s="176"/>
      <c r="BM19" s="173"/>
      <c r="BN19" s="174">
        <v>3</v>
      </c>
      <c r="BO19" s="175"/>
      <c r="BP19" s="176"/>
      <c r="BQ19" s="173"/>
      <c r="BR19" s="174"/>
      <c r="BS19" s="175"/>
      <c r="BT19" s="176"/>
      <c r="BU19" s="173"/>
      <c r="BV19" s="174"/>
      <c r="BW19" s="175"/>
      <c r="BX19" s="176"/>
      <c r="BY19" s="173"/>
      <c r="BZ19" s="174"/>
      <c r="CA19" s="175"/>
      <c r="CB19" s="176"/>
      <c r="CC19" s="173"/>
      <c r="CD19" s="174"/>
      <c r="CE19" s="175"/>
      <c r="CF19" s="176"/>
      <c r="CG19" s="173"/>
      <c r="CH19" s="174"/>
      <c r="CI19" s="175"/>
      <c r="CJ19" s="176"/>
      <c r="CK19" s="178"/>
      <c r="CL19" s="179"/>
      <c r="CM19" s="175"/>
      <c r="CN19" s="177"/>
      <c r="CO19" s="155"/>
      <c r="DD19" s="149"/>
      <c r="DE19" s="156" t="s">
        <v>107</v>
      </c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</row>
    <row r="20" spans="1:122" ht="15" hidden="1" x14ac:dyDescent="0.25">
      <c r="A20" s="352"/>
      <c r="B20" s="168" t="s">
        <v>98</v>
      </c>
      <c r="C20" s="169"/>
      <c r="D20" s="180">
        <v>3</v>
      </c>
      <c r="E20" s="174"/>
      <c r="F20" s="175">
        <v>1</v>
      </c>
      <c r="G20" s="176"/>
      <c r="H20" s="173"/>
      <c r="I20" s="174"/>
      <c r="J20" s="175">
        <v>2</v>
      </c>
      <c r="K20" s="176"/>
      <c r="L20" s="173"/>
      <c r="M20" s="174"/>
      <c r="N20" s="175"/>
      <c r="O20" s="176"/>
      <c r="P20" s="173"/>
      <c r="Q20" s="174"/>
      <c r="R20" s="175"/>
      <c r="S20" s="176"/>
      <c r="T20" s="173"/>
      <c r="U20" s="174"/>
      <c r="V20" s="175"/>
      <c r="W20" s="176"/>
      <c r="X20" s="173"/>
      <c r="Y20" s="174"/>
      <c r="Z20" s="175">
        <v>3</v>
      </c>
      <c r="AA20" s="176"/>
      <c r="AB20" s="173">
        <v>2</v>
      </c>
      <c r="AC20" s="174"/>
      <c r="AD20" s="175"/>
      <c r="AE20" s="176"/>
      <c r="AF20" s="181"/>
      <c r="AG20" s="171"/>
      <c r="AH20" s="171"/>
      <c r="AI20" s="172"/>
      <c r="AJ20" s="173">
        <v>1</v>
      </c>
      <c r="AK20" s="174"/>
      <c r="AL20" s="175"/>
      <c r="AM20" s="176"/>
      <c r="AN20" s="173"/>
      <c r="AO20" s="174"/>
      <c r="AP20" s="175"/>
      <c r="AQ20" s="176"/>
      <c r="AR20" s="173"/>
      <c r="AS20" s="174">
        <v>1</v>
      </c>
      <c r="AT20" s="175"/>
      <c r="AU20" s="177"/>
      <c r="AV20" s="295"/>
      <c r="AW20" s="173"/>
      <c r="AX20" s="174"/>
      <c r="AY20" s="175"/>
      <c r="AZ20" s="176"/>
      <c r="BA20" s="173"/>
      <c r="BB20" s="174"/>
      <c r="BC20" s="175"/>
      <c r="BD20" s="176"/>
      <c r="BE20" s="173"/>
      <c r="BF20" s="174"/>
      <c r="BG20" s="175"/>
      <c r="BH20" s="176"/>
      <c r="BI20" s="173"/>
      <c r="BJ20" s="174"/>
      <c r="BK20" s="175"/>
      <c r="BL20" s="176"/>
      <c r="BM20" s="173"/>
      <c r="BN20" s="174">
        <v>3</v>
      </c>
      <c r="BO20" s="175"/>
      <c r="BP20" s="176"/>
      <c r="BQ20" s="173"/>
      <c r="BR20" s="174"/>
      <c r="BS20" s="175"/>
      <c r="BT20" s="176"/>
      <c r="BU20" s="173"/>
      <c r="BV20" s="174">
        <v>2</v>
      </c>
      <c r="BW20" s="175"/>
      <c r="BX20" s="176"/>
      <c r="BY20" s="173"/>
      <c r="BZ20" s="174"/>
      <c r="CA20" s="175"/>
      <c r="CB20" s="176"/>
      <c r="CC20" s="173"/>
      <c r="CD20" s="174"/>
      <c r="CE20" s="175"/>
      <c r="CF20" s="176"/>
      <c r="CG20" s="173"/>
      <c r="CH20" s="174"/>
      <c r="CI20" s="175"/>
      <c r="CJ20" s="176"/>
      <c r="CK20" s="178"/>
      <c r="CL20" s="179"/>
      <c r="CM20" s="175"/>
      <c r="CN20" s="177"/>
      <c r="CO20" s="155"/>
      <c r="DD20" s="149"/>
      <c r="DE20" s="156" t="s">
        <v>108</v>
      </c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</row>
    <row r="21" spans="1:122" ht="15" hidden="1" x14ac:dyDescent="0.25">
      <c r="A21" s="352"/>
      <c r="B21" s="168" t="s">
        <v>99</v>
      </c>
      <c r="C21" s="169"/>
      <c r="D21" s="180"/>
      <c r="E21" s="174"/>
      <c r="F21" s="175"/>
      <c r="G21" s="176"/>
      <c r="H21" s="173"/>
      <c r="I21" s="174"/>
      <c r="J21" s="175"/>
      <c r="K21" s="176"/>
      <c r="L21" s="173"/>
      <c r="M21" s="174"/>
      <c r="N21" s="175"/>
      <c r="O21" s="176"/>
      <c r="P21" s="173">
        <v>3</v>
      </c>
      <c r="Q21" s="174"/>
      <c r="R21" s="175"/>
      <c r="S21" s="176"/>
      <c r="T21" s="173">
        <v>2</v>
      </c>
      <c r="U21" s="174">
        <v>1</v>
      </c>
      <c r="V21" s="175"/>
      <c r="W21" s="176"/>
      <c r="X21" s="173">
        <v>1</v>
      </c>
      <c r="Y21" s="174"/>
      <c r="Z21" s="175"/>
      <c r="AA21" s="176"/>
      <c r="AB21" s="173"/>
      <c r="AC21" s="174"/>
      <c r="AD21" s="175">
        <v>3</v>
      </c>
      <c r="AE21" s="176"/>
      <c r="AF21" s="173"/>
      <c r="AG21" s="174"/>
      <c r="AH21" s="175"/>
      <c r="AI21" s="176"/>
      <c r="AJ21" s="181"/>
      <c r="AK21" s="171"/>
      <c r="AL21" s="171"/>
      <c r="AM21" s="172"/>
      <c r="AN21" s="173"/>
      <c r="AO21" s="174"/>
      <c r="AP21" s="175"/>
      <c r="AQ21" s="176"/>
      <c r="AR21" s="173"/>
      <c r="AS21" s="174">
        <v>3</v>
      </c>
      <c r="AT21" s="175"/>
      <c r="AU21" s="177">
        <v>1</v>
      </c>
      <c r="AV21" s="295"/>
      <c r="AW21" s="173"/>
      <c r="AX21" s="174"/>
      <c r="AY21" s="175"/>
      <c r="AZ21" s="176"/>
      <c r="BA21" s="173"/>
      <c r="BB21" s="174"/>
      <c r="BC21" s="175"/>
      <c r="BD21" s="176"/>
      <c r="BE21" s="173"/>
      <c r="BF21" s="174"/>
      <c r="BG21" s="175"/>
      <c r="BH21" s="176"/>
      <c r="BI21" s="173"/>
      <c r="BJ21" s="174">
        <v>2</v>
      </c>
      <c r="BK21" s="175"/>
      <c r="BL21" s="176">
        <v>2</v>
      </c>
      <c r="BM21" s="173"/>
      <c r="BN21" s="174"/>
      <c r="BO21" s="175"/>
      <c r="BP21" s="176"/>
      <c r="BQ21" s="173"/>
      <c r="BR21" s="174"/>
      <c r="BS21" s="175"/>
      <c r="BT21" s="176"/>
      <c r="BU21" s="173"/>
      <c r="BV21" s="174">
        <v>1</v>
      </c>
      <c r="BW21" s="175"/>
      <c r="BX21" s="176"/>
      <c r="BY21" s="173"/>
      <c r="BZ21" s="174"/>
      <c r="CA21" s="175"/>
      <c r="CB21" s="176"/>
      <c r="CC21" s="173"/>
      <c r="CD21" s="174"/>
      <c r="CE21" s="175"/>
      <c r="CF21" s="176"/>
      <c r="CG21" s="173"/>
      <c r="CH21" s="174"/>
      <c r="CI21" s="175"/>
      <c r="CJ21" s="176"/>
      <c r="CK21" s="178">
        <v>2</v>
      </c>
      <c r="CL21" s="179"/>
      <c r="CM21" s="175"/>
      <c r="CN21" s="177"/>
      <c r="CO21" s="155"/>
      <c r="DD21" s="149"/>
      <c r="DE21" s="156" t="s">
        <v>109</v>
      </c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</row>
    <row r="22" spans="1:122" ht="15" hidden="1" x14ac:dyDescent="0.25">
      <c r="A22" s="352"/>
      <c r="B22" s="168" t="s">
        <v>100</v>
      </c>
      <c r="C22" s="169"/>
      <c r="D22" s="180"/>
      <c r="E22" s="174">
        <v>2</v>
      </c>
      <c r="F22" s="175"/>
      <c r="G22" s="176"/>
      <c r="H22" s="173"/>
      <c r="I22" s="174"/>
      <c r="J22" s="175"/>
      <c r="K22" s="176"/>
      <c r="L22" s="173"/>
      <c r="M22" s="174">
        <v>3</v>
      </c>
      <c r="N22" s="175"/>
      <c r="O22" s="176"/>
      <c r="P22" s="173"/>
      <c r="Q22" s="174"/>
      <c r="R22" s="175"/>
      <c r="S22" s="176"/>
      <c r="T22" s="173"/>
      <c r="U22" s="174"/>
      <c r="V22" s="175"/>
      <c r="W22" s="176"/>
      <c r="X22" s="173"/>
      <c r="Y22" s="174"/>
      <c r="Z22" s="175"/>
      <c r="AA22" s="176"/>
      <c r="AB22" s="173">
        <v>3</v>
      </c>
      <c r="AC22" s="174"/>
      <c r="AD22" s="175">
        <v>3</v>
      </c>
      <c r="AE22" s="176"/>
      <c r="AF22" s="173"/>
      <c r="AG22" s="174"/>
      <c r="AH22" s="175"/>
      <c r="AI22" s="176"/>
      <c r="AJ22" s="173">
        <v>1</v>
      </c>
      <c r="AK22" s="174"/>
      <c r="AL22" s="175">
        <v>1</v>
      </c>
      <c r="AM22" s="176"/>
      <c r="AN22" s="181"/>
      <c r="AO22" s="171"/>
      <c r="AP22" s="171"/>
      <c r="AQ22" s="172"/>
      <c r="AR22" s="173"/>
      <c r="AS22" s="174">
        <v>1</v>
      </c>
      <c r="AT22" s="175"/>
      <c r="AU22" s="177"/>
      <c r="AV22" s="295"/>
      <c r="AW22" s="173"/>
      <c r="AX22" s="174"/>
      <c r="AY22" s="175"/>
      <c r="AZ22" s="176"/>
      <c r="BA22" s="173"/>
      <c r="BB22" s="174"/>
      <c r="BC22" s="175"/>
      <c r="BD22" s="176"/>
      <c r="BE22" s="173"/>
      <c r="BF22" s="174"/>
      <c r="BG22" s="175"/>
      <c r="BH22" s="176"/>
      <c r="BI22" s="173"/>
      <c r="BJ22" s="174"/>
      <c r="BK22" s="175"/>
      <c r="BL22" s="176"/>
      <c r="BM22" s="173"/>
      <c r="BN22" s="174"/>
      <c r="BO22" s="175"/>
      <c r="BP22" s="176"/>
      <c r="BQ22" s="173"/>
      <c r="BR22" s="174"/>
      <c r="BS22" s="175"/>
      <c r="BT22" s="176"/>
      <c r="BU22" s="173"/>
      <c r="BV22" s="174"/>
      <c r="BW22" s="175"/>
      <c r="BX22" s="176"/>
      <c r="BY22" s="173"/>
      <c r="BZ22" s="174"/>
      <c r="CA22" s="175"/>
      <c r="CB22" s="176"/>
      <c r="CC22" s="173"/>
      <c r="CD22" s="174"/>
      <c r="CE22" s="175"/>
      <c r="CF22" s="176"/>
      <c r="CG22" s="173"/>
      <c r="CH22" s="174"/>
      <c r="CI22" s="175"/>
      <c r="CJ22" s="176"/>
      <c r="CK22" s="178">
        <v>1</v>
      </c>
      <c r="CL22" s="179">
        <v>2</v>
      </c>
      <c r="CM22" s="175"/>
      <c r="CN22" s="177"/>
      <c r="CO22" s="155"/>
      <c r="DD22" s="149"/>
      <c r="DE22" s="156" t="s">
        <v>110</v>
      </c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</row>
    <row r="23" spans="1:122" ht="15" hidden="1" x14ac:dyDescent="0.25">
      <c r="A23" s="352"/>
      <c r="B23" s="168" t="s">
        <v>101</v>
      </c>
      <c r="C23" s="169"/>
      <c r="D23" s="180"/>
      <c r="E23" s="174"/>
      <c r="F23" s="175"/>
      <c r="G23" s="176"/>
      <c r="H23" s="173"/>
      <c r="I23" s="174"/>
      <c r="J23" s="175"/>
      <c r="K23" s="176"/>
      <c r="L23" s="173"/>
      <c r="M23" s="174"/>
      <c r="N23" s="175"/>
      <c r="O23" s="176"/>
      <c r="P23" s="173"/>
      <c r="Q23" s="174"/>
      <c r="R23" s="175"/>
      <c r="S23" s="176"/>
      <c r="T23" s="173"/>
      <c r="U23" s="174">
        <v>2</v>
      </c>
      <c r="V23" s="175"/>
      <c r="W23" s="176"/>
      <c r="X23" s="173">
        <v>2</v>
      </c>
      <c r="Y23" s="174"/>
      <c r="Z23" s="175"/>
      <c r="AA23" s="176"/>
      <c r="AB23" s="173"/>
      <c r="AC23" s="174"/>
      <c r="AD23" s="175">
        <v>3</v>
      </c>
      <c r="AE23" s="176"/>
      <c r="AF23" s="173"/>
      <c r="AG23" s="174"/>
      <c r="AH23" s="175"/>
      <c r="AI23" s="176"/>
      <c r="AJ23" s="173">
        <v>1</v>
      </c>
      <c r="AK23" s="174"/>
      <c r="AL23" s="175">
        <v>1</v>
      </c>
      <c r="AM23" s="176"/>
      <c r="AN23" s="173"/>
      <c r="AO23" s="174"/>
      <c r="AP23" s="175"/>
      <c r="AQ23" s="176"/>
      <c r="AR23" s="181"/>
      <c r="AS23" s="171"/>
      <c r="AT23" s="171"/>
      <c r="AU23" s="182"/>
      <c r="AV23" s="295"/>
      <c r="AW23" s="173"/>
      <c r="AX23" s="174"/>
      <c r="AY23" s="175"/>
      <c r="AZ23" s="176"/>
      <c r="BA23" s="173"/>
      <c r="BB23" s="174"/>
      <c r="BC23" s="175"/>
      <c r="BD23" s="176"/>
      <c r="BE23" s="173"/>
      <c r="BF23" s="174"/>
      <c r="BG23" s="175"/>
      <c r="BH23" s="176"/>
      <c r="BI23" s="173"/>
      <c r="BJ23" s="174">
        <v>1</v>
      </c>
      <c r="BK23" s="175"/>
      <c r="BL23" s="176"/>
      <c r="BM23" s="173"/>
      <c r="BN23" s="174"/>
      <c r="BO23" s="175"/>
      <c r="BP23" s="176"/>
      <c r="BQ23" s="173"/>
      <c r="BR23" s="174"/>
      <c r="BS23" s="175"/>
      <c r="BT23" s="176"/>
      <c r="BU23" s="173"/>
      <c r="BV23" s="174"/>
      <c r="BW23" s="175"/>
      <c r="BX23" s="176"/>
      <c r="BY23" s="173"/>
      <c r="BZ23" s="174"/>
      <c r="CA23" s="175"/>
      <c r="CB23" s="176"/>
      <c r="CC23" s="173"/>
      <c r="CD23" s="174"/>
      <c r="CE23" s="175"/>
      <c r="CF23" s="176"/>
      <c r="CG23" s="173"/>
      <c r="CH23" s="174"/>
      <c r="CI23" s="175"/>
      <c r="CJ23" s="176"/>
      <c r="CK23" s="178">
        <v>3</v>
      </c>
      <c r="CL23" s="179">
        <v>2</v>
      </c>
      <c r="CM23" s="175"/>
      <c r="CN23" s="177"/>
      <c r="CO23" s="155"/>
      <c r="DD23" s="149"/>
      <c r="DE23" s="183" t="s">
        <v>111</v>
      </c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</row>
    <row r="24" spans="1:122" ht="15" hidden="1" x14ac:dyDescent="0.25">
      <c r="A24" s="352"/>
      <c r="B24" s="168"/>
      <c r="C24" s="169"/>
      <c r="D24" s="282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96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  <c r="BJ24" s="283"/>
      <c r="BK24" s="283"/>
      <c r="BL24" s="283"/>
      <c r="BM24" s="283"/>
      <c r="BN24" s="283"/>
      <c r="BO24" s="283"/>
      <c r="BP24" s="283"/>
      <c r="BQ24" s="283"/>
      <c r="BR24" s="283"/>
      <c r="BS24" s="283"/>
      <c r="BT24" s="283"/>
      <c r="BU24" s="283"/>
      <c r="BV24" s="283"/>
      <c r="BW24" s="283"/>
      <c r="BX24" s="283"/>
      <c r="BY24" s="283"/>
      <c r="BZ24" s="283"/>
      <c r="CA24" s="283"/>
      <c r="CB24" s="283"/>
      <c r="CC24" s="283"/>
      <c r="CD24" s="283"/>
      <c r="CE24" s="283"/>
      <c r="CF24" s="283"/>
      <c r="CG24" s="283"/>
      <c r="CH24" s="283"/>
      <c r="CI24" s="283"/>
      <c r="CJ24" s="283"/>
      <c r="CK24" s="283"/>
      <c r="CL24" s="283"/>
      <c r="CM24" s="283"/>
      <c r="CN24" s="327"/>
      <c r="CO24" s="155"/>
      <c r="DD24" s="149"/>
      <c r="DE24" s="183" t="s">
        <v>112</v>
      </c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</row>
    <row r="25" spans="1:122" ht="15" hidden="1" x14ac:dyDescent="0.25">
      <c r="A25" s="352"/>
      <c r="B25" s="168" t="s">
        <v>107</v>
      </c>
      <c r="C25" s="169"/>
      <c r="D25" s="180"/>
      <c r="E25" s="174"/>
      <c r="F25" s="175"/>
      <c r="G25" s="176"/>
      <c r="H25" s="173"/>
      <c r="I25" s="174"/>
      <c r="J25" s="175"/>
      <c r="K25" s="176"/>
      <c r="L25" s="173"/>
      <c r="M25" s="174"/>
      <c r="N25" s="175"/>
      <c r="O25" s="176"/>
      <c r="P25" s="173"/>
      <c r="Q25" s="174"/>
      <c r="R25" s="175">
        <v>1</v>
      </c>
      <c r="S25" s="176"/>
      <c r="T25" s="173"/>
      <c r="U25" s="174"/>
      <c r="V25" s="175"/>
      <c r="W25" s="176"/>
      <c r="X25" s="173"/>
      <c r="Y25" s="174"/>
      <c r="Z25" s="175"/>
      <c r="AA25" s="176"/>
      <c r="AB25" s="173"/>
      <c r="AC25" s="174"/>
      <c r="AD25" s="175"/>
      <c r="AE25" s="176"/>
      <c r="AF25" s="173"/>
      <c r="AG25" s="174"/>
      <c r="AH25" s="175"/>
      <c r="AI25" s="176"/>
      <c r="AJ25" s="173"/>
      <c r="AK25" s="174"/>
      <c r="AL25" s="175"/>
      <c r="AM25" s="176"/>
      <c r="AN25" s="173"/>
      <c r="AO25" s="174">
        <v>2</v>
      </c>
      <c r="AP25" s="175"/>
      <c r="AQ25" s="176">
        <v>2</v>
      </c>
      <c r="AR25" s="173"/>
      <c r="AS25" s="174">
        <v>1</v>
      </c>
      <c r="AT25" s="175"/>
      <c r="AU25" s="177">
        <v>1</v>
      </c>
      <c r="AV25" s="295"/>
      <c r="AW25" s="181"/>
      <c r="AX25" s="171"/>
      <c r="AY25" s="171"/>
      <c r="AZ25" s="172"/>
      <c r="BA25" s="173"/>
      <c r="BB25" s="174"/>
      <c r="BC25" s="175"/>
      <c r="BD25" s="176"/>
      <c r="BE25" s="173"/>
      <c r="BF25" s="174"/>
      <c r="BG25" s="175"/>
      <c r="BH25" s="176"/>
      <c r="BI25" s="173"/>
      <c r="BJ25" s="174">
        <v>3</v>
      </c>
      <c r="BK25" s="175"/>
      <c r="BL25" s="176">
        <v>3</v>
      </c>
      <c r="BM25" s="173"/>
      <c r="BN25" s="174"/>
      <c r="BO25" s="175"/>
      <c r="BP25" s="176"/>
      <c r="BQ25" s="173">
        <v>2</v>
      </c>
      <c r="BR25" s="174"/>
      <c r="BS25" s="175">
        <v>3</v>
      </c>
      <c r="BT25" s="176"/>
      <c r="BU25" s="173"/>
      <c r="BV25" s="174"/>
      <c r="BW25" s="175"/>
      <c r="BX25" s="176"/>
      <c r="BY25" s="173">
        <v>3</v>
      </c>
      <c r="BZ25" s="174">
        <v>2</v>
      </c>
      <c r="CA25" s="175"/>
      <c r="CB25" s="176"/>
      <c r="CC25" s="173"/>
      <c r="CD25" s="174"/>
      <c r="CE25" s="175"/>
      <c r="CF25" s="176"/>
      <c r="CG25" s="173">
        <v>1</v>
      </c>
      <c r="CH25" s="174"/>
      <c r="CI25" s="175"/>
      <c r="CJ25" s="176"/>
      <c r="CK25" s="178"/>
      <c r="CL25" s="179"/>
      <c r="CM25" s="175"/>
      <c r="CN25" s="177"/>
      <c r="CO25" s="155"/>
      <c r="DD25" s="149"/>
      <c r="DE25" s="183" t="s">
        <v>113</v>
      </c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</row>
    <row r="26" spans="1:122" ht="15" hidden="1" x14ac:dyDescent="0.25">
      <c r="A26" s="352"/>
      <c r="B26" s="168" t="s">
        <v>108</v>
      </c>
      <c r="C26" s="169"/>
      <c r="D26" s="180"/>
      <c r="E26" s="174">
        <v>3</v>
      </c>
      <c r="F26" s="175"/>
      <c r="G26" s="176"/>
      <c r="H26" s="173"/>
      <c r="I26" s="174"/>
      <c r="J26" s="175"/>
      <c r="K26" s="176"/>
      <c r="L26" s="173"/>
      <c r="M26" s="174"/>
      <c r="N26" s="175"/>
      <c r="O26" s="176"/>
      <c r="P26" s="173"/>
      <c r="Q26" s="174"/>
      <c r="R26" s="175"/>
      <c r="S26" s="176"/>
      <c r="T26" s="173"/>
      <c r="U26" s="174"/>
      <c r="V26" s="175"/>
      <c r="W26" s="176">
        <v>3</v>
      </c>
      <c r="X26" s="173">
        <v>3</v>
      </c>
      <c r="Y26" s="174"/>
      <c r="Z26" s="175"/>
      <c r="AA26" s="176"/>
      <c r="AB26" s="173"/>
      <c r="AC26" s="174"/>
      <c r="AD26" s="175"/>
      <c r="AE26" s="176"/>
      <c r="AF26" s="173"/>
      <c r="AG26" s="174"/>
      <c r="AH26" s="175"/>
      <c r="AI26" s="176"/>
      <c r="AJ26" s="173"/>
      <c r="AK26" s="174"/>
      <c r="AL26" s="175"/>
      <c r="AM26" s="176"/>
      <c r="AN26" s="173"/>
      <c r="AO26" s="174">
        <v>1</v>
      </c>
      <c r="AP26" s="175"/>
      <c r="AQ26" s="176">
        <v>2</v>
      </c>
      <c r="AR26" s="173"/>
      <c r="AS26" s="174">
        <v>2</v>
      </c>
      <c r="AT26" s="175"/>
      <c r="AU26" s="177">
        <v>1</v>
      </c>
      <c r="AV26" s="295"/>
      <c r="AW26" s="173">
        <v>1</v>
      </c>
      <c r="AX26" s="174"/>
      <c r="AY26" s="175"/>
      <c r="AZ26" s="176"/>
      <c r="BA26" s="181"/>
      <c r="BB26" s="171"/>
      <c r="BC26" s="171"/>
      <c r="BD26" s="172"/>
      <c r="BE26" s="173"/>
      <c r="BF26" s="174"/>
      <c r="BG26" s="175">
        <v>2</v>
      </c>
      <c r="BH26" s="176"/>
      <c r="BI26" s="173"/>
      <c r="BJ26" s="174"/>
      <c r="BK26" s="175"/>
      <c r="BL26" s="176"/>
      <c r="BM26" s="173"/>
      <c r="BN26" s="174"/>
      <c r="BO26" s="175">
        <v>3</v>
      </c>
      <c r="BP26" s="176"/>
      <c r="BQ26" s="173"/>
      <c r="BR26" s="174"/>
      <c r="BS26" s="175"/>
      <c r="BT26" s="176"/>
      <c r="BU26" s="173"/>
      <c r="BV26" s="174"/>
      <c r="BW26" s="175"/>
      <c r="BX26" s="176"/>
      <c r="BY26" s="173"/>
      <c r="BZ26" s="174"/>
      <c r="CA26" s="175"/>
      <c r="CB26" s="176"/>
      <c r="CC26" s="173"/>
      <c r="CD26" s="174"/>
      <c r="CE26" s="175"/>
      <c r="CF26" s="176"/>
      <c r="CG26" s="173">
        <v>2</v>
      </c>
      <c r="CH26" s="174"/>
      <c r="CI26" s="175">
        <v>1</v>
      </c>
      <c r="CJ26" s="176"/>
      <c r="CK26" s="178"/>
      <c r="CL26" s="179"/>
      <c r="CM26" s="175"/>
      <c r="CN26" s="177"/>
      <c r="CO26" s="155"/>
      <c r="DD26" s="149"/>
      <c r="DE26" s="183" t="s">
        <v>114</v>
      </c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</row>
    <row r="27" spans="1:122" ht="15" hidden="1" x14ac:dyDescent="0.25">
      <c r="A27" s="352"/>
      <c r="B27" s="168" t="s">
        <v>109</v>
      </c>
      <c r="C27" s="169"/>
      <c r="D27" s="180"/>
      <c r="E27" s="174">
        <v>1</v>
      </c>
      <c r="F27" s="175"/>
      <c r="G27" s="176">
        <v>1</v>
      </c>
      <c r="H27" s="173"/>
      <c r="I27" s="174">
        <v>2</v>
      </c>
      <c r="J27" s="175"/>
      <c r="K27" s="176"/>
      <c r="L27" s="173"/>
      <c r="M27" s="174"/>
      <c r="N27" s="175"/>
      <c r="O27" s="176"/>
      <c r="P27" s="173"/>
      <c r="Q27" s="174"/>
      <c r="R27" s="175"/>
      <c r="S27" s="176"/>
      <c r="T27" s="173"/>
      <c r="U27" s="174"/>
      <c r="V27" s="175"/>
      <c r="W27" s="176"/>
      <c r="X27" s="173"/>
      <c r="Y27" s="174"/>
      <c r="Z27" s="175"/>
      <c r="AA27" s="176"/>
      <c r="AB27" s="173"/>
      <c r="AC27" s="174"/>
      <c r="AD27" s="175"/>
      <c r="AE27" s="176"/>
      <c r="AF27" s="173"/>
      <c r="AG27" s="174"/>
      <c r="AH27" s="175"/>
      <c r="AI27" s="176"/>
      <c r="AJ27" s="173"/>
      <c r="AK27" s="174"/>
      <c r="AL27" s="175"/>
      <c r="AM27" s="176"/>
      <c r="AN27" s="173"/>
      <c r="AO27" s="174">
        <v>3</v>
      </c>
      <c r="AP27" s="175"/>
      <c r="AQ27" s="176">
        <v>2</v>
      </c>
      <c r="AR27" s="173"/>
      <c r="AS27" s="174"/>
      <c r="AT27" s="175"/>
      <c r="AU27" s="177">
        <v>3</v>
      </c>
      <c r="AV27" s="295"/>
      <c r="AW27" s="173">
        <v>2</v>
      </c>
      <c r="AX27" s="174"/>
      <c r="AY27" s="175">
        <v>3</v>
      </c>
      <c r="AZ27" s="176"/>
      <c r="BA27" s="173"/>
      <c r="BB27" s="174"/>
      <c r="BC27" s="175"/>
      <c r="BD27" s="176"/>
      <c r="BE27" s="181"/>
      <c r="BF27" s="171"/>
      <c r="BG27" s="171"/>
      <c r="BH27" s="172"/>
      <c r="BI27" s="173"/>
      <c r="BJ27" s="174"/>
      <c r="BK27" s="175"/>
      <c r="BL27" s="176"/>
      <c r="BM27" s="173"/>
      <c r="BN27" s="174"/>
      <c r="BO27" s="175"/>
      <c r="BP27" s="176"/>
      <c r="BQ27" s="173"/>
      <c r="BR27" s="174"/>
      <c r="BS27" s="175"/>
      <c r="BT27" s="176"/>
      <c r="BU27" s="173"/>
      <c r="BV27" s="174"/>
      <c r="BW27" s="175">
        <v>2</v>
      </c>
      <c r="BX27" s="176"/>
      <c r="BY27" s="173">
        <v>3</v>
      </c>
      <c r="BZ27" s="174"/>
      <c r="CA27" s="175"/>
      <c r="CB27" s="176"/>
      <c r="CC27" s="173"/>
      <c r="CD27" s="174"/>
      <c r="CE27" s="175"/>
      <c r="CF27" s="176"/>
      <c r="CG27" s="173">
        <v>1</v>
      </c>
      <c r="CH27" s="174"/>
      <c r="CI27" s="175">
        <v>1</v>
      </c>
      <c r="CJ27" s="176"/>
      <c r="CK27" s="178"/>
      <c r="CL27" s="179"/>
      <c r="CM27" s="175"/>
      <c r="CN27" s="177"/>
      <c r="CO27" s="155"/>
      <c r="DD27" s="149"/>
      <c r="DE27" s="183" t="s">
        <v>115</v>
      </c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</row>
    <row r="28" spans="1:122" ht="15" hidden="1" x14ac:dyDescent="0.25">
      <c r="A28" s="352"/>
      <c r="B28" s="168" t="s">
        <v>110</v>
      </c>
      <c r="C28" s="169"/>
      <c r="D28" s="180"/>
      <c r="E28" s="174">
        <v>1</v>
      </c>
      <c r="F28" s="175"/>
      <c r="G28" s="176">
        <v>1</v>
      </c>
      <c r="H28" s="173"/>
      <c r="I28" s="174"/>
      <c r="J28" s="175"/>
      <c r="K28" s="176"/>
      <c r="L28" s="173"/>
      <c r="M28" s="174"/>
      <c r="N28" s="175"/>
      <c r="O28" s="176"/>
      <c r="P28" s="173"/>
      <c r="Q28" s="174"/>
      <c r="R28" s="175"/>
      <c r="S28" s="176"/>
      <c r="T28" s="173"/>
      <c r="U28" s="174"/>
      <c r="V28" s="175"/>
      <c r="W28" s="176"/>
      <c r="X28" s="173"/>
      <c r="Y28" s="174"/>
      <c r="Z28" s="175"/>
      <c r="AA28" s="176"/>
      <c r="AB28" s="173"/>
      <c r="AC28" s="174"/>
      <c r="AD28" s="175"/>
      <c r="AE28" s="176"/>
      <c r="AF28" s="173"/>
      <c r="AG28" s="174"/>
      <c r="AH28" s="175"/>
      <c r="AI28" s="176"/>
      <c r="AJ28" s="173"/>
      <c r="AK28" s="174"/>
      <c r="AL28" s="175"/>
      <c r="AM28" s="176"/>
      <c r="AN28" s="173"/>
      <c r="AO28" s="174">
        <v>3</v>
      </c>
      <c r="AP28" s="175"/>
      <c r="AQ28" s="176">
        <v>3</v>
      </c>
      <c r="AR28" s="173"/>
      <c r="AS28" s="174">
        <v>2</v>
      </c>
      <c r="AT28" s="175"/>
      <c r="AU28" s="177">
        <v>2</v>
      </c>
      <c r="AV28" s="295"/>
      <c r="AW28" s="173"/>
      <c r="AX28" s="174"/>
      <c r="AY28" s="175"/>
      <c r="AZ28" s="176"/>
      <c r="BA28" s="173">
        <v>2</v>
      </c>
      <c r="BB28" s="174"/>
      <c r="BC28" s="175">
        <v>3</v>
      </c>
      <c r="BD28" s="176"/>
      <c r="BE28" s="173"/>
      <c r="BF28" s="174"/>
      <c r="BG28" s="175"/>
      <c r="BH28" s="176"/>
      <c r="BI28" s="181"/>
      <c r="BJ28" s="171"/>
      <c r="BK28" s="171"/>
      <c r="BL28" s="172"/>
      <c r="BM28" s="173"/>
      <c r="BN28" s="174"/>
      <c r="BO28" s="175"/>
      <c r="BP28" s="176"/>
      <c r="BQ28" s="173"/>
      <c r="BR28" s="174"/>
      <c r="BS28" s="175"/>
      <c r="BT28" s="176"/>
      <c r="BU28" s="173"/>
      <c r="BV28" s="174"/>
      <c r="BW28" s="175"/>
      <c r="BX28" s="176"/>
      <c r="BY28" s="173"/>
      <c r="BZ28" s="174"/>
      <c r="CA28" s="175"/>
      <c r="CB28" s="176"/>
      <c r="CC28" s="173">
        <v>1</v>
      </c>
      <c r="CD28" s="174"/>
      <c r="CE28" s="175">
        <v>1</v>
      </c>
      <c r="CF28" s="176"/>
      <c r="CG28" s="173">
        <v>3</v>
      </c>
      <c r="CH28" s="174"/>
      <c r="CI28" s="175">
        <v>2</v>
      </c>
      <c r="CJ28" s="176"/>
      <c r="CK28" s="178"/>
      <c r="CL28" s="179"/>
      <c r="CM28" s="175"/>
      <c r="CN28" s="177"/>
      <c r="CO28" s="155"/>
      <c r="DD28" s="149"/>
      <c r="DE28" s="183" t="s">
        <v>116</v>
      </c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</row>
    <row r="29" spans="1:122" ht="15" hidden="1" x14ac:dyDescent="0.25">
      <c r="A29" s="352"/>
      <c r="B29" s="184" t="s">
        <v>111</v>
      </c>
      <c r="C29" s="185"/>
      <c r="D29" s="180"/>
      <c r="E29" s="174"/>
      <c r="F29" s="175"/>
      <c r="G29" s="176"/>
      <c r="H29" s="173"/>
      <c r="I29" s="174"/>
      <c r="J29" s="175"/>
      <c r="K29" s="176">
        <v>1</v>
      </c>
      <c r="L29" s="173"/>
      <c r="M29" s="174"/>
      <c r="N29" s="175"/>
      <c r="O29" s="176"/>
      <c r="P29" s="173"/>
      <c r="Q29" s="174"/>
      <c r="R29" s="175"/>
      <c r="S29" s="176"/>
      <c r="T29" s="173"/>
      <c r="U29" s="174"/>
      <c r="V29" s="175"/>
      <c r="W29" s="176">
        <v>3</v>
      </c>
      <c r="X29" s="173"/>
      <c r="Y29" s="174"/>
      <c r="Z29" s="175"/>
      <c r="AA29" s="176"/>
      <c r="AB29" s="173"/>
      <c r="AC29" s="174"/>
      <c r="AD29" s="175"/>
      <c r="AE29" s="176"/>
      <c r="AF29" s="173"/>
      <c r="AG29" s="174"/>
      <c r="AH29" s="175"/>
      <c r="AI29" s="176"/>
      <c r="AJ29" s="173"/>
      <c r="AK29" s="174"/>
      <c r="AL29" s="175"/>
      <c r="AM29" s="176"/>
      <c r="AN29" s="173"/>
      <c r="AO29" s="174">
        <v>1</v>
      </c>
      <c r="AP29" s="175"/>
      <c r="AQ29" s="176"/>
      <c r="AR29" s="173"/>
      <c r="AS29" s="174"/>
      <c r="AT29" s="175"/>
      <c r="AU29" s="177">
        <v>2</v>
      </c>
      <c r="AV29" s="295"/>
      <c r="AW29" s="173"/>
      <c r="AX29" s="174"/>
      <c r="AY29" s="175"/>
      <c r="AZ29" s="176"/>
      <c r="BA29" s="173">
        <v>2</v>
      </c>
      <c r="BB29" s="174"/>
      <c r="BC29" s="175">
        <v>3</v>
      </c>
      <c r="BD29" s="176"/>
      <c r="BE29" s="173">
        <v>3</v>
      </c>
      <c r="BF29" s="174"/>
      <c r="BG29" s="175">
        <v>2</v>
      </c>
      <c r="BH29" s="176"/>
      <c r="BI29" s="173"/>
      <c r="BJ29" s="174"/>
      <c r="BK29" s="175"/>
      <c r="BL29" s="176"/>
      <c r="BM29" s="181"/>
      <c r="BN29" s="171"/>
      <c r="BO29" s="171"/>
      <c r="BP29" s="172"/>
      <c r="BQ29" s="173"/>
      <c r="BR29" s="174"/>
      <c r="BS29" s="175"/>
      <c r="BT29" s="176"/>
      <c r="BU29" s="173"/>
      <c r="BV29" s="174"/>
      <c r="BW29" s="175"/>
      <c r="BX29" s="176"/>
      <c r="BY29" s="173"/>
      <c r="BZ29" s="174"/>
      <c r="CA29" s="175"/>
      <c r="CB29" s="176"/>
      <c r="CC29" s="173"/>
      <c r="CD29" s="174"/>
      <c r="CE29" s="175"/>
      <c r="CF29" s="176"/>
      <c r="CG29" s="173">
        <v>1</v>
      </c>
      <c r="CH29" s="174"/>
      <c r="CI29" s="175">
        <v>1</v>
      </c>
      <c r="CJ29" s="176"/>
      <c r="CK29" s="178"/>
      <c r="CL29" s="179"/>
      <c r="CM29" s="175"/>
      <c r="CN29" s="177"/>
      <c r="CO29" s="155"/>
      <c r="DD29" s="149"/>
      <c r="DE29" s="183" t="s">
        <v>120</v>
      </c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</row>
    <row r="30" spans="1:122" ht="15" hidden="1" x14ac:dyDescent="0.25">
      <c r="A30" s="352"/>
      <c r="B30" s="184" t="s">
        <v>112</v>
      </c>
      <c r="C30" s="185"/>
      <c r="D30" s="180"/>
      <c r="E30" s="174"/>
      <c r="F30" s="175"/>
      <c r="G30" s="176"/>
      <c r="H30" s="173"/>
      <c r="I30" s="174"/>
      <c r="J30" s="175"/>
      <c r="K30" s="176"/>
      <c r="L30" s="173"/>
      <c r="M30" s="174"/>
      <c r="N30" s="175"/>
      <c r="O30" s="176"/>
      <c r="P30" s="173"/>
      <c r="Q30" s="174"/>
      <c r="R30" s="175"/>
      <c r="S30" s="176"/>
      <c r="T30" s="173"/>
      <c r="U30" s="174"/>
      <c r="V30" s="175"/>
      <c r="W30" s="176">
        <v>2</v>
      </c>
      <c r="X30" s="173"/>
      <c r="Y30" s="174"/>
      <c r="Z30" s="175"/>
      <c r="AA30" s="176"/>
      <c r="AB30" s="173"/>
      <c r="AC30" s="174"/>
      <c r="AD30" s="175"/>
      <c r="AE30" s="176"/>
      <c r="AF30" s="173"/>
      <c r="AG30" s="174"/>
      <c r="AH30" s="175"/>
      <c r="AI30" s="176"/>
      <c r="AJ30" s="173"/>
      <c r="AK30" s="174"/>
      <c r="AL30" s="175"/>
      <c r="AM30" s="176"/>
      <c r="AN30" s="173"/>
      <c r="AO30" s="174">
        <v>1</v>
      </c>
      <c r="AP30" s="175"/>
      <c r="AQ30" s="176">
        <v>3</v>
      </c>
      <c r="AR30" s="173"/>
      <c r="AS30" s="174">
        <v>2</v>
      </c>
      <c r="AT30" s="175"/>
      <c r="AU30" s="177">
        <v>1</v>
      </c>
      <c r="AV30" s="295"/>
      <c r="AW30" s="173">
        <v>2</v>
      </c>
      <c r="AX30" s="174"/>
      <c r="AY30" s="175">
        <v>2</v>
      </c>
      <c r="AZ30" s="176"/>
      <c r="BA30" s="173"/>
      <c r="BB30" s="174"/>
      <c r="BC30" s="175"/>
      <c r="BD30" s="176"/>
      <c r="BE30" s="173"/>
      <c r="BF30" s="174"/>
      <c r="BG30" s="175"/>
      <c r="BH30" s="176"/>
      <c r="BI30" s="173"/>
      <c r="BJ30" s="174"/>
      <c r="BK30" s="175"/>
      <c r="BL30" s="176"/>
      <c r="BM30" s="173"/>
      <c r="BN30" s="174"/>
      <c r="BO30" s="175"/>
      <c r="BP30" s="176"/>
      <c r="BQ30" s="181"/>
      <c r="BR30" s="171"/>
      <c r="BS30" s="171"/>
      <c r="BT30" s="172"/>
      <c r="BU30" s="173"/>
      <c r="BV30" s="174"/>
      <c r="BW30" s="175">
        <v>1</v>
      </c>
      <c r="BX30" s="176"/>
      <c r="BY30" s="173">
        <v>1</v>
      </c>
      <c r="BZ30" s="174"/>
      <c r="CA30" s="175"/>
      <c r="CB30" s="176"/>
      <c r="CC30" s="173"/>
      <c r="CD30" s="174"/>
      <c r="CE30" s="175"/>
      <c r="CF30" s="176"/>
      <c r="CG30" s="173"/>
      <c r="CH30" s="174"/>
      <c r="CI30" s="175"/>
      <c r="CJ30" s="176"/>
      <c r="CK30" s="178"/>
      <c r="CL30" s="179"/>
      <c r="CM30" s="175"/>
      <c r="CN30" s="177"/>
      <c r="CO30" s="155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</row>
    <row r="31" spans="1:122" ht="15" hidden="1" x14ac:dyDescent="0.25">
      <c r="A31" s="352"/>
      <c r="B31" s="184" t="s">
        <v>113</v>
      </c>
      <c r="C31" s="185"/>
      <c r="D31" s="180"/>
      <c r="E31" s="174"/>
      <c r="F31" s="175"/>
      <c r="G31" s="176"/>
      <c r="H31" s="173"/>
      <c r="I31" s="174"/>
      <c r="J31" s="175"/>
      <c r="K31" s="176"/>
      <c r="L31" s="173"/>
      <c r="M31" s="174"/>
      <c r="N31" s="175"/>
      <c r="O31" s="176"/>
      <c r="P31" s="173">
        <v>3</v>
      </c>
      <c r="Q31" s="174"/>
      <c r="R31" s="175"/>
      <c r="S31" s="176"/>
      <c r="T31" s="173"/>
      <c r="U31" s="174"/>
      <c r="V31" s="175"/>
      <c r="W31" s="176"/>
      <c r="X31" s="173"/>
      <c r="Y31" s="174"/>
      <c r="Z31" s="175"/>
      <c r="AA31" s="176"/>
      <c r="AB31" s="173"/>
      <c r="AC31" s="174"/>
      <c r="AD31" s="175"/>
      <c r="AE31" s="176"/>
      <c r="AF31" s="173"/>
      <c r="AG31" s="174"/>
      <c r="AH31" s="175"/>
      <c r="AI31" s="176"/>
      <c r="AJ31" s="173"/>
      <c r="AK31" s="174">
        <v>3</v>
      </c>
      <c r="AL31" s="175"/>
      <c r="AM31" s="176">
        <v>1</v>
      </c>
      <c r="AN31" s="173"/>
      <c r="AO31" s="174">
        <v>2</v>
      </c>
      <c r="AP31" s="175"/>
      <c r="AQ31" s="176"/>
      <c r="AR31" s="173"/>
      <c r="AS31" s="174">
        <v>1</v>
      </c>
      <c r="AT31" s="175"/>
      <c r="AU31" s="177"/>
      <c r="AV31" s="295"/>
      <c r="AW31" s="173">
        <v>1</v>
      </c>
      <c r="AX31" s="174"/>
      <c r="AY31" s="175">
        <v>1</v>
      </c>
      <c r="AZ31" s="176"/>
      <c r="BA31" s="173"/>
      <c r="BB31" s="174"/>
      <c r="BC31" s="175"/>
      <c r="BD31" s="176"/>
      <c r="BE31" s="173"/>
      <c r="BF31" s="174"/>
      <c r="BG31" s="175"/>
      <c r="BH31" s="176"/>
      <c r="BI31" s="173"/>
      <c r="BJ31" s="174"/>
      <c r="BK31" s="175"/>
      <c r="BL31" s="176"/>
      <c r="BM31" s="173"/>
      <c r="BN31" s="174"/>
      <c r="BO31" s="175"/>
      <c r="BP31" s="176"/>
      <c r="BQ31" s="173"/>
      <c r="BR31" s="174"/>
      <c r="BS31" s="175">
        <v>3</v>
      </c>
      <c r="BT31" s="176"/>
      <c r="BU31" s="181"/>
      <c r="BV31" s="171"/>
      <c r="BW31" s="171"/>
      <c r="BX31" s="172"/>
      <c r="BY31" s="173">
        <v>2</v>
      </c>
      <c r="BZ31" s="174"/>
      <c r="CA31" s="175">
        <v>2</v>
      </c>
      <c r="CB31" s="176"/>
      <c r="CC31" s="173"/>
      <c r="CD31" s="174"/>
      <c r="CE31" s="175"/>
      <c r="CF31" s="176"/>
      <c r="CG31" s="173"/>
      <c r="CH31" s="174"/>
      <c r="CI31" s="175"/>
      <c r="CJ31" s="176"/>
      <c r="CK31" s="178"/>
      <c r="CL31" s="179"/>
      <c r="CM31" s="175"/>
      <c r="CN31" s="177"/>
      <c r="CO31" s="155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</row>
    <row r="32" spans="1:122" ht="15" hidden="1" x14ac:dyDescent="0.25">
      <c r="A32" s="352"/>
      <c r="B32" s="184" t="s">
        <v>114</v>
      </c>
      <c r="C32" s="185"/>
      <c r="D32" s="180"/>
      <c r="E32" s="174"/>
      <c r="F32" s="175"/>
      <c r="G32" s="176"/>
      <c r="H32" s="173"/>
      <c r="I32" s="174"/>
      <c r="J32" s="175"/>
      <c r="K32" s="176"/>
      <c r="L32" s="173"/>
      <c r="M32" s="174"/>
      <c r="N32" s="175"/>
      <c r="O32" s="176"/>
      <c r="P32" s="173">
        <v>3</v>
      </c>
      <c r="Q32" s="174"/>
      <c r="R32" s="175">
        <v>3</v>
      </c>
      <c r="S32" s="176"/>
      <c r="T32" s="173"/>
      <c r="U32" s="174">
        <v>3</v>
      </c>
      <c r="V32" s="175"/>
      <c r="W32" s="176">
        <v>3</v>
      </c>
      <c r="X32" s="173"/>
      <c r="Y32" s="174"/>
      <c r="Z32" s="175"/>
      <c r="AA32" s="176"/>
      <c r="AB32" s="173"/>
      <c r="AC32" s="174"/>
      <c r="AD32" s="175"/>
      <c r="AE32" s="176"/>
      <c r="AF32" s="173"/>
      <c r="AG32" s="174"/>
      <c r="AH32" s="175"/>
      <c r="AI32" s="176"/>
      <c r="AJ32" s="173"/>
      <c r="AK32" s="174"/>
      <c r="AL32" s="175"/>
      <c r="AM32" s="176"/>
      <c r="AN32" s="173"/>
      <c r="AO32" s="174">
        <v>1</v>
      </c>
      <c r="AP32" s="175"/>
      <c r="AQ32" s="176">
        <v>1</v>
      </c>
      <c r="AR32" s="173"/>
      <c r="AS32" s="174">
        <v>2</v>
      </c>
      <c r="AT32" s="175"/>
      <c r="AU32" s="177">
        <v>2</v>
      </c>
      <c r="AV32" s="295"/>
      <c r="AW32" s="173">
        <v>1</v>
      </c>
      <c r="AX32" s="174"/>
      <c r="AY32" s="175">
        <v>1</v>
      </c>
      <c r="AZ32" s="176"/>
      <c r="BA32" s="173"/>
      <c r="BB32" s="174"/>
      <c r="BC32" s="175"/>
      <c r="BD32" s="176"/>
      <c r="BE32" s="173"/>
      <c r="BF32" s="174"/>
      <c r="BG32" s="175"/>
      <c r="BH32" s="176"/>
      <c r="BI32" s="173"/>
      <c r="BJ32" s="174"/>
      <c r="BK32" s="175"/>
      <c r="BL32" s="176"/>
      <c r="BM32" s="173"/>
      <c r="BN32" s="174"/>
      <c r="BO32" s="175"/>
      <c r="BP32" s="176"/>
      <c r="BQ32" s="173">
        <v>2</v>
      </c>
      <c r="BR32" s="174"/>
      <c r="BS32" s="175">
        <v>2</v>
      </c>
      <c r="BT32" s="176"/>
      <c r="BU32" s="173"/>
      <c r="BV32" s="174"/>
      <c r="BW32" s="175"/>
      <c r="BX32" s="176"/>
      <c r="BY32" s="181"/>
      <c r="BZ32" s="171"/>
      <c r="CA32" s="171"/>
      <c r="CB32" s="172"/>
      <c r="CC32" s="173"/>
      <c r="CD32" s="174"/>
      <c r="CE32" s="175"/>
      <c r="CF32" s="176"/>
      <c r="CG32" s="173"/>
      <c r="CH32" s="174"/>
      <c r="CI32" s="175"/>
      <c r="CJ32" s="176"/>
      <c r="CK32" s="178"/>
      <c r="CL32" s="179"/>
      <c r="CM32" s="175"/>
      <c r="CN32" s="177"/>
      <c r="CO32" s="155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</row>
    <row r="33" spans="1:135" ht="15" hidden="1" x14ac:dyDescent="0.25">
      <c r="A33" s="352"/>
      <c r="B33" s="184" t="s">
        <v>115</v>
      </c>
      <c r="C33" s="185"/>
      <c r="D33" s="180"/>
      <c r="E33" s="174"/>
      <c r="F33" s="175"/>
      <c r="G33" s="176"/>
      <c r="H33" s="173"/>
      <c r="I33" s="174"/>
      <c r="J33" s="175"/>
      <c r="K33" s="176"/>
      <c r="L33" s="173"/>
      <c r="M33" s="174"/>
      <c r="N33" s="175"/>
      <c r="O33" s="176"/>
      <c r="P33" s="173"/>
      <c r="Q33" s="174"/>
      <c r="R33" s="175"/>
      <c r="S33" s="176"/>
      <c r="T33" s="173"/>
      <c r="U33" s="174"/>
      <c r="V33" s="175"/>
      <c r="W33" s="176"/>
      <c r="X33" s="173"/>
      <c r="Y33" s="174"/>
      <c r="Z33" s="175"/>
      <c r="AA33" s="176"/>
      <c r="AB33" s="173"/>
      <c r="AC33" s="174"/>
      <c r="AD33" s="175"/>
      <c r="AE33" s="176"/>
      <c r="AF33" s="173"/>
      <c r="AG33" s="174"/>
      <c r="AH33" s="175"/>
      <c r="AI33" s="176"/>
      <c r="AJ33" s="173"/>
      <c r="AK33" s="174"/>
      <c r="AL33" s="175"/>
      <c r="AM33" s="176"/>
      <c r="AN33" s="173"/>
      <c r="AO33" s="174"/>
      <c r="AP33" s="175"/>
      <c r="AQ33" s="176"/>
      <c r="AR33" s="173"/>
      <c r="AS33" s="174"/>
      <c r="AT33" s="175"/>
      <c r="AU33" s="177"/>
      <c r="AV33" s="295"/>
      <c r="AW33" s="173"/>
      <c r="AX33" s="174">
        <v>3</v>
      </c>
      <c r="AY33" s="175"/>
      <c r="AZ33" s="176"/>
      <c r="BA33" s="173"/>
      <c r="BB33" s="174"/>
      <c r="BC33" s="175"/>
      <c r="BD33" s="176"/>
      <c r="BE33" s="173">
        <v>1</v>
      </c>
      <c r="BF33" s="174"/>
      <c r="BG33" s="175">
        <v>1</v>
      </c>
      <c r="BH33" s="176"/>
      <c r="BI33" s="173">
        <v>3</v>
      </c>
      <c r="BJ33" s="174"/>
      <c r="BK33" s="175">
        <v>3</v>
      </c>
      <c r="BL33" s="176"/>
      <c r="BM33" s="173"/>
      <c r="BN33" s="174"/>
      <c r="BO33" s="175"/>
      <c r="BP33" s="176">
        <v>3</v>
      </c>
      <c r="BQ33" s="173"/>
      <c r="BR33" s="174">
        <v>2</v>
      </c>
      <c r="BS33" s="175"/>
      <c r="BT33" s="176">
        <v>2</v>
      </c>
      <c r="BU33" s="173"/>
      <c r="BV33" s="174">
        <v>1</v>
      </c>
      <c r="BW33" s="175"/>
      <c r="BX33" s="176">
        <v>1</v>
      </c>
      <c r="BY33" s="173"/>
      <c r="BZ33" s="174"/>
      <c r="CA33" s="175"/>
      <c r="CB33" s="176"/>
      <c r="CC33" s="181"/>
      <c r="CD33" s="171"/>
      <c r="CE33" s="171"/>
      <c r="CF33" s="172"/>
      <c r="CG33" s="173">
        <v>2</v>
      </c>
      <c r="CH33" s="174"/>
      <c r="CI33" s="175">
        <v>2</v>
      </c>
      <c r="CJ33" s="176"/>
      <c r="CK33" s="178"/>
      <c r="CL33" s="179"/>
      <c r="CM33" s="175"/>
      <c r="CN33" s="177"/>
      <c r="CO33" s="155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</row>
    <row r="34" spans="1:135" ht="15" hidden="1" x14ac:dyDescent="0.25">
      <c r="A34" s="352"/>
      <c r="B34" s="184" t="s">
        <v>116</v>
      </c>
      <c r="C34" s="185"/>
      <c r="D34" s="180"/>
      <c r="E34" s="174"/>
      <c r="F34" s="175"/>
      <c r="G34" s="176"/>
      <c r="H34" s="173"/>
      <c r="I34" s="174"/>
      <c r="J34" s="175"/>
      <c r="K34" s="176"/>
      <c r="L34" s="173"/>
      <c r="M34" s="174"/>
      <c r="N34" s="175"/>
      <c r="O34" s="176"/>
      <c r="P34" s="173"/>
      <c r="Q34" s="174"/>
      <c r="R34" s="175"/>
      <c r="S34" s="176"/>
      <c r="T34" s="173"/>
      <c r="U34" s="174"/>
      <c r="V34" s="175"/>
      <c r="W34" s="176">
        <v>3</v>
      </c>
      <c r="X34" s="173">
        <v>1</v>
      </c>
      <c r="Y34" s="174"/>
      <c r="Z34" s="175"/>
      <c r="AA34" s="176"/>
      <c r="AB34" s="173"/>
      <c r="AC34" s="174"/>
      <c r="AD34" s="175"/>
      <c r="AE34" s="176"/>
      <c r="AF34" s="173"/>
      <c r="AG34" s="174"/>
      <c r="AH34" s="175"/>
      <c r="AI34" s="176"/>
      <c r="AJ34" s="173"/>
      <c r="AK34" s="174"/>
      <c r="AL34" s="175"/>
      <c r="AM34" s="176"/>
      <c r="AN34" s="173"/>
      <c r="AO34" s="174">
        <v>2</v>
      </c>
      <c r="AP34" s="175"/>
      <c r="AQ34" s="176">
        <v>2</v>
      </c>
      <c r="AR34" s="173"/>
      <c r="AS34" s="174">
        <v>1</v>
      </c>
      <c r="AT34" s="175"/>
      <c r="AU34" s="177">
        <v>1</v>
      </c>
      <c r="AV34" s="295"/>
      <c r="AW34" s="173"/>
      <c r="AX34" s="174"/>
      <c r="AY34" s="175">
        <v>2</v>
      </c>
      <c r="AZ34" s="176"/>
      <c r="BA34" s="173"/>
      <c r="BB34" s="174"/>
      <c r="BC34" s="175"/>
      <c r="BD34" s="176"/>
      <c r="BE34" s="173">
        <v>2</v>
      </c>
      <c r="BF34" s="174"/>
      <c r="BG34" s="175">
        <v>1</v>
      </c>
      <c r="BH34" s="176"/>
      <c r="BI34" s="173"/>
      <c r="BJ34" s="174"/>
      <c r="BK34" s="175"/>
      <c r="BL34" s="176"/>
      <c r="BM34" s="173"/>
      <c r="BN34" s="174">
        <v>3</v>
      </c>
      <c r="BO34" s="175"/>
      <c r="BP34" s="176"/>
      <c r="BQ34" s="173"/>
      <c r="BR34" s="174"/>
      <c r="BS34" s="175"/>
      <c r="BT34" s="176"/>
      <c r="BU34" s="173">
        <v>3</v>
      </c>
      <c r="BV34" s="174"/>
      <c r="BW34" s="175">
        <v>3</v>
      </c>
      <c r="BX34" s="176"/>
      <c r="BY34" s="173"/>
      <c r="BZ34" s="174"/>
      <c r="CA34" s="175"/>
      <c r="CB34" s="176"/>
      <c r="CC34" s="173"/>
      <c r="CD34" s="174"/>
      <c r="CE34" s="175"/>
      <c r="CF34" s="176"/>
      <c r="CG34" s="181"/>
      <c r="CH34" s="171"/>
      <c r="CI34" s="171"/>
      <c r="CJ34" s="172"/>
      <c r="CK34" s="178"/>
      <c r="CL34" s="179"/>
      <c r="CM34" s="175"/>
      <c r="CN34" s="177"/>
      <c r="CO34" s="155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</row>
    <row r="35" spans="1:135" ht="15" hidden="1" customHeight="1" x14ac:dyDescent="0.25">
      <c r="A35" s="352"/>
      <c r="B35" s="186" t="s">
        <v>120</v>
      </c>
      <c r="C35" s="187"/>
      <c r="D35" s="175"/>
      <c r="E35" s="174"/>
      <c r="F35" s="175"/>
      <c r="G35" s="176"/>
      <c r="H35" s="173"/>
      <c r="I35" s="174"/>
      <c r="J35" s="175"/>
      <c r="K35" s="176"/>
      <c r="L35" s="173"/>
      <c r="M35" s="174"/>
      <c r="N35" s="175"/>
      <c r="O35" s="176"/>
      <c r="P35" s="173"/>
      <c r="Q35" s="174"/>
      <c r="R35" s="175"/>
      <c r="S35" s="176"/>
      <c r="T35" s="173"/>
      <c r="U35" s="174"/>
      <c r="V35" s="175"/>
      <c r="W35" s="176"/>
      <c r="X35" s="173"/>
      <c r="Y35" s="174"/>
      <c r="Z35" s="175"/>
      <c r="AA35" s="176"/>
      <c r="AB35" s="173"/>
      <c r="AC35" s="174"/>
      <c r="AD35" s="175"/>
      <c r="AE35" s="174"/>
      <c r="AF35" s="175"/>
      <c r="AG35" s="174"/>
      <c r="AH35" s="175"/>
      <c r="AI35" s="174"/>
      <c r="AJ35" s="175"/>
      <c r="AK35" s="174"/>
      <c r="AL35" s="175"/>
      <c r="AM35" s="174"/>
      <c r="AN35" s="175"/>
      <c r="AO35" s="174"/>
      <c r="AP35" s="175"/>
      <c r="AQ35" s="174"/>
      <c r="AR35" s="175"/>
      <c r="AS35" s="174"/>
      <c r="AT35" s="175"/>
      <c r="AU35" s="177"/>
      <c r="AV35" s="295"/>
      <c r="AW35" s="173"/>
      <c r="AX35" s="174"/>
      <c r="AY35" s="175"/>
      <c r="AZ35" s="174"/>
      <c r="BA35" s="175"/>
      <c r="BB35" s="174"/>
      <c r="BC35" s="175"/>
      <c r="BD35" s="174"/>
      <c r="BE35" s="175"/>
      <c r="BF35" s="174"/>
      <c r="BG35" s="175"/>
      <c r="BH35" s="174"/>
      <c r="BI35" s="175"/>
      <c r="BJ35" s="174"/>
      <c r="BK35" s="175"/>
      <c r="BL35" s="174"/>
      <c r="BM35" s="175"/>
      <c r="BN35" s="174"/>
      <c r="BO35" s="175"/>
      <c r="BP35" s="174"/>
      <c r="BQ35" s="175"/>
      <c r="BR35" s="174"/>
      <c r="BS35" s="175"/>
      <c r="BT35" s="177"/>
      <c r="BU35" s="175"/>
      <c r="BV35" s="174"/>
      <c r="BW35" s="175"/>
      <c r="BX35" s="174"/>
      <c r="BY35" s="175"/>
      <c r="BZ35" s="174"/>
      <c r="CA35" s="175"/>
      <c r="CB35" s="174"/>
      <c r="CC35" s="175"/>
      <c r="CD35" s="174"/>
      <c r="CE35" s="175"/>
      <c r="CF35" s="174"/>
      <c r="CG35" s="175"/>
      <c r="CH35" s="174"/>
      <c r="CI35" s="175"/>
      <c r="CJ35" s="179"/>
      <c r="CK35" s="171"/>
      <c r="CL35" s="171"/>
      <c r="CM35" s="171"/>
      <c r="CN35" s="182"/>
      <c r="CO35" s="155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</row>
    <row r="36" spans="1:135" ht="15" hidden="1" x14ac:dyDescent="0.25">
      <c r="A36" s="352"/>
      <c r="B36" s="186"/>
      <c r="C36" s="185"/>
      <c r="D36" s="188"/>
      <c r="E36" s="189"/>
      <c r="F36" s="189"/>
      <c r="G36" s="190"/>
      <c r="H36" s="191"/>
      <c r="I36" s="189"/>
      <c r="J36" s="189"/>
      <c r="K36" s="190"/>
      <c r="L36" s="191"/>
      <c r="M36" s="189"/>
      <c r="N36" s="189"/>
      <c r="O36" s="190"/>
      <c r="P36" s="191"/>
      <c r="Q36" s="189"/>
      <c r="R36" s="189"/>
      <c r="S36" s="190"/>
      <c r="T36" s="191"/>
      <c r="U36" s="189"/>
      <c r="V36" s="189"/>
      <c r="W36" s="190"/>
      <c r="X36" s="191"/>
      <c r="Y36" s="189"/>
      <c r="Z36" s="189"/>
      <c r="AA36" s="190"/>
      <c r="AB36" s="191"/>
      <c r="AC36" s="189"/>
      <c r="AD36" s="189"/>
      <c r="AE36" s="190"/>
      <c r="AF36" s="191"/>
      <c r="AG36" s="189"/>
      <c r="AH36" s="189"/>
      <c r="AI36" s="190"/>
      <c r="AJ36" s="191"/>
      <c r="AK36" s="189"/>
      <c r="AL36" s="189"/>
      <c r="AM36" s="190"/>
      <c r="AN36" s="191"/>
      <c r="AO36" s="189"/>
      <c r="AP36" s="189"/>
      <c r="AQ36" s="190"/>
      <c r="AR36" s="191"/>
      <c r="AS36" s="189"/>
      <c r="AT36" s="189"/>
      <c r="AU36" s="192"/>
      <c r="AV36" s="295"/>
      <c r="AW36" s="191"/>
      <c r="AX36" s="189"/>
      <c r="AY36" s="189"/>
      <c r="AZ36" s="190"/>
      <c r="BA36" s="191"/>
      <c r="BB36" s="189"/>
      <c r="BC36" s="189"/>
      <c r="BD36" s="190"/>
      <c r="BE36" s="191"/>
      <c r="BF36" s="189"/>
      <c r="BG36" s="189"/>
      <c r="BH36" s="190"/>
      <c r="BI36" s="191"/>
      <c r="BJ36" s="189"/>
      <c r="BK36" s="189"/>
      <c r="BL36" s="190"/>
      <c r="BM36" s="191"/>
      <c r="BN36" s="189"/>
      <c r="BO36" s="189"/>
      <c r="BP36" s="190"/>
      <c r="BQ36" s="191"/>
      <c r="BR36" s="189"/>
      <c r="BS36" s="189"/>
      <c r="BT36" s="190"/>
      <c r="BU36" s="191"/>
      <c r="BV36" s="189"/>
      <c r="BW36" s="189"/>
      <c r="BX36" s="190"/>
      <c r="BY36" s="191"/>
      <c r="BZ36" s="189"/>
      <c r="CA36" s="189"/>
      <c r="CB36" s="190"/>
      <c r="CC36" s="191"/>
      <c r="CD36" s="189"/>
      <c r="CE36" s="189"/>
      <c r="CF36" s="190"/>
      <c r="CG36" s="191"/>
      <c r="CH36" s="189"/>
      <c r="CI36" s="189"/>
      <c r="CJ36" s="190"/>
      <c r="CK36" s="191"/>
      <c r="CL36" s="189"/>
      <c r="CM36" s="189"/>
      <c r="CN36" s="192"/>
      <c r="CO36" s="155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</row>
    <row r="37" spans="1:135" ht="15" hidden="1" x14ac:dyDescent="0.25">
      <c r="A37" s="352"/>
      <c r="B37" s="193" t="s">
        <v>865</v>
      </c>
      <c r="C37" s="186"/>
      <c r="D37" s="188">
        <f>COUNTIF(D14:D35,"&gt;0")</f>
        <v>1</v>
      </c>
      <c r="E37" s="189">
        <f t="shared" ref="E37:AU37" si="0">COUNTIF(E14:E35,"&gt;0")</f>
        <v>5</v>
      </c>
      <c r="F37" s="189">
        <f t="shared" si="0"/>
        <v>1</v>
      </c>
      <c r="G37" s="190">
        <f t="shared" si="0"/>
        <v>2</v>
      </c>
      <c r="H37" s="191">
        <f t="shared" si="0"/>
        <v>0</v>
      </c>
      <c r="I37" s="189">
        <f t="shared" si="0"/>
        <v>2</v>
      </c>
      <c r="J37" s="189">
        <f t="shared" si="0"/>
        <v>1</v>
      </c>
      <c r="K37" s="190">
        <f t="shared" si="0"/>
        <v>1</v>
      </c>
      <c r="L37" s="191">
        <f t="shared" si="0"/>
        <v>0</v>
      </c>
      <c r="M37" s="189">
        <f t="shared" si="0"/>
        <v>1</v>
      </c>
      <c r="N37" s="189">
        <f t="shared" si="0"/>
        <v>0</v>
      </c>
      <c r="O37" s="190">
        <f t="shared" si="0"/>
        <v>1</v>
      </c>
      <c r="P37" s="191">
        <f t="shared" si="0"/>
        <v>4</v>
      </c>
      <c r="Q37" s="189">
        <f t="shared" si="0"/>
        <v>0</v>
      </c>
      <c r="R37" s="189">
        <f t="shared" si="0"/>
        <v>3</v>
      </c>
      <c r="S37" s="190">
        <f t="shared" si="0"/>
        <v>0</v>
      </c>
      <c r="T37" s="191">
        <f t="shared" si="0"/>
        <v>3</v>
      </c>
      <c r="U37" s="189">
        <f t="shared" si="0"/>
        <v>3</v>
      </c>
      <c r="V37" s="189">
        <f t="shared" si="0"/>
        <v>3</v>
      </c>
      <c r="W37" s="190">
        <f t="shared" si="0"/>
        <v>5</v>
      </c>
      <c r="X37" s="191">
        <f t="shared" si="0"/>
        <v>8</v>
      </c>
      <c r="Y37" s="189">
        <f t="shared" si="0"/>
        <v>0</v>
      </c>
      <c r="Z37" s="189">
        <f t="shared" si="0"/>
        <v>4</v>
      </c>
      <c r="AA37" s="190">
        <f t="shared" si="0"/>
        <v>0</v>
      </c>
      <c r="AB37" s="191">
        <f t="shared" si="0"/>
        <v>3</v>
      </c>
      <c r="AC37" s="189">
        <f t="shared" si="0"/>
        <v>0</v>
      </c>
      <c r="AD37" s="189">
        <f t="shared" si="0"/>
        <v>3</v>
      </c>
      <c r="AE37" s="190">
        <f t="shared" si="0"/>
        <v>0</v>
      </c>
      <c r="AF37" s="191">
        <f t="shared" si="0"/>
        <v>4</v>
      </c>
      <c r="AG37" s="189">
        <f t="shared" si="0"/>
        <v>0</v>
      </c>
      <c r="AH37" s="189">
        <f t="shared" si="0"/>
        <v>4</v>
      </c>
      <c r="AI37" s="190">
        <f t="shared" si="0"/>
        <v>0</v>
      </c>
      <c r="AJ37" s="191">
        <f t="shared" si="0"/>
        <v>7</v>
      </c>
      <c r="AK37" s="189">
        <f t="shared" si="0"/>
        <v>1</v>
      </c>
      <c r="AL37" s="189">
        <f t="shared" si="0"/>
        <v>6</v>
      </c>
      <c r="AM37" s="190">
        <f t="shared" si="0"/>
        <v>1</v>
      </c>
      <c r="AN37" s="191">
        <f t="shared" si="0"/>
        <v>0</v>
      </c>
      <c r="AO37" s="189">
        <f t="shared" si="0"/>
        <v>12</v>
      </c>
      <c r="AP37" s="189">
        <f t="shared" si="0"/>
        <v>0</v>
      </c>
      <c r="AQ37" s="190">
        <f t="shared" si="0"/>
        <v>10</v>
      </c>
      <c r="AR37" s="191">
        <f t="shared" si="0"/>
        <v>0</v>
      </c>
      <c r="AS37" s="189">
        <f t="shared" si="0"/>
        <v>15</v>
      </c>
      <c r="AT37" s="189">
        <f t="shared" si="0"/>
        <v>0</v>
      </c>
      <c r="AU37" s="192">
        <f t="shared" si="0"/>
        <v>13</v>
      </c>
      <c r="AV37" s="295"/>
      <c r="AW37" s="191">
        <f>COUNTIF(AW14:AW35,"&gt;0")</f>
        <v>6</v>
      </c>
      <c r="AX37" s="189">
        <f t="shared" ref="AX37:CN37" si="1">COUNTIF(AX14:AX35,"&gt;0")</f>
        <v>1</v>
      </c>
      <c r="AY37" s="189">
        <f t="shared" si="1"/>
        <v>7</v>
      </c>
      <c r="AZ37" s="190">
        <f t="shared" si="1"/>
        <v>1</v>
      </c>
      <c r="BA37" s="191">
        <f t="shared" si="1"/>
        <v>2</v>
      </c>
      <c r="BB37" s="189">
        <f t="shared" si="1"/>
        <v>0</v>
      </c>
      <c r="BC37" s="189">
        <f t="shared" si="1"/>
        <v>2</v>
      </c>
      <c r="BD37" s="190">
        <f t="shared" si="1"/>
        <v>0</v>
      </c>
      <c r="BE37" s="191">
        <f t="shared" si="1"/>
        <v>3</v>
      </c>
      <c r="BF37" s="189">
        <f t="shared" si="1"/>
        <v>1</v>
      </c>
      <c r="BG37" s="189">
        <f t="shared" si="1"/>
        <v>4</v>
      </c>
      <c r="BH37" s="190">
        <f t="shared" si="1"/>
        <v>0</v>
      </c>
      <c r="BI37" s="191">
        <f t="shared" si="1"/>
        <v>1</v>
      </c>
      <c r="BJ37" s="189">
        <f t="shared" si="1"/>
        <v>6</v>
      </c>
      <c r="BK37" s="189">
        <f t="shared" si="1"/>
        <v>1</v>
      </c>
      <c r="BL37" s="190">
        <f t="shared" si="1"/>
        <v>6</v>
      </c>
      <c r="BM37" s="191">
        <f t="shared" si="1"/>
        <v>0</v>
      </c>
      <c r="BN37" s="189">
        <f t="shared" si="1"/>
        <v>4</v>
      </c>
      <c r="BO37" s="189">
        <f t="shared" si="1"/>
        <v>1</v>
      </c>
      <c r="BP37" s="190">
        <f t="shared" si="1"/>
        <v>2</v>
      </c>
      <c r="BQ37" s="191">
        <f t="shared" si="1"/>
        <v>2</v>
      </c>
      <c r="BR37" s="189">
        <f t="shared" si="1"/>
        <v>1</v>
      </c>
      <c r="BS37" s="189">
        <f t="shared" si="1"/>
        <v>3</v>
      </c>
      <c r="BT37" s="190">
        <f t="shared" si="1"/>
        <v>3</v>
      </c>
      <c r="BU37" s="191">
        <f t="shared" si="1"/>
        <v>1</v>
      </c>
      <c r="BV37" s="189">
        <f t="shared" si="1"/>
        <v>5</v>
      </c>
      <c r="BW37" s="189">
        <f t="shared" si="1"/>
        <v>3</v>
      </c>
      <c r="BX37" s="190">
        <f t="shared" si="1"/>
        <v>2</v>
      </c>
      <c r="BY37" s="191">
        <f t="shared" si="1"/>
        <v>4</v>
      </c>
      <c r="BZ37" s="189">
        <f t="shared" si="1"/>
        <v>1</v>
      </c>
      <c r="CA37" s="189">
        <f t="shared" si="1"/>
        <v>2</v>
      </c>
      <c r="CB37" s="190">
        <f t="shared" si="1"/>
        <v>0</v>
      </c>
      <c r="CC37" s="191">
        <f t="shared" si="1"/>
        <v>1</v>
      </c>
      <c r="CD37" s="189">
        <f t="shared" si="1"/>
        <v>0</v>
      </c>
      <c r="CE37" s="189">
        <f t="shared" si="1"/>
        <v>1</v>
      </c>
      <c r="CF37" s="190">
        <f t="shared" si="1"/>
        <v>1</v>
      </c>
      <c r="CG37" s="191">
        <f t="shared" si="1"/>
        <v>6</v>
      </c>
      <c r="CH37" s="189">
        <f t="shared" si="1"/>
        <v>0</v>
      </c>
      <c r="CI37" s="189">
        <f t="shared" si="1"/>
        <v>5</v>
      </c>
      <c r="CJ37" s="190">
        <f t="shared" si="1"/>
        <v>0</v>
      </c>
      <c r="CK37" s="191">
        <f t="shared" si="1"/>
        <v>3</v>
      </c>
      <c r="CL37" s="189">
        <f t="shared" si="1"/>
        <v>2</v>
      </c>
      <c r="CM37" s="189">
        <f t="shared" si="1"/>
        <v>0</v>
      </c>
      <c r="CN37" s="192">
        <f t="shared" si="1"/>
        <v>0</v>
      </c>
      <c r="CO37" s="155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</row>
    <row r="38" spans="1:135" ht="15" hidden="1" x14ac:dyDescent="0.25">
      <c r="A38" s="352"/>
      <c r="B38" s="186"/>
      <c r="C38" s="194"/>
      <c r="D38" s="195">
        <f>D37/$C$7</f>
        <v>4.7619047619047616E-2</v>
      </c>
      <c r="E38" s="195">
        <f t="shared" ref="E38:BP38" si="2">E37/$C$7</f>
        <v>0.23809523809523808</v>
      </c>
      <c r="F38" s="195">
        <f t="shared" si="2"/>
        <v>4.7619047619047616E-2</v>
      </c>
      <c r="G38" s="195">
        <f t="shared" si="2"/>
        <v>9.5238095238095233E-2</v>
      </c>
      <c r="H38" s="195">
        <f t="shared" si="2"/>
        <v>0</v>
      </c>
      <c r="I38" s="195">
        <f t="shared" si="2"/>
        <v>9.5238095238095233E-2</v>
      </c>
      <c r="J38" s="195">
        <f t="shared" si="2"/>
        <v>4.7619047619047616E-2</v>
      </c>
      <c r="K38" s="195">
        <f t="shared" si="2"/>
        <v>4.7619047619047616E-2</v>
      </c>
      <c r="L38" s="195">
        <f t="shared" si="2"/>
        <v>0</v>
      </c>
      <c r="M38" s="195">
        <f t="shared" si="2"/>
        <v>4.7619047619047616E-2</v>
      </c>
      <c r="N38" s="195">
        <f t="shared" si="2"/>
        <v>0</v>
      </c>
      <c r="O38" s="195">
        <f t="shared" si="2"/>
        <v>4.7619047619047616E-2</v>
      </c>
      <c r="P38" s="195">
        <f t="shared" si="2"/>
        <v>0.19047619047619047</v>
      </c>
      <c r="Q38" s="195">
        <f t="shared" si="2"/>
        <v>0</v>
      </c>
      <c r="R38" s="195">
        <f t="shared" si="2"/>
        <v>0.14285714285714285</v>
      </c>
      <c r="S38" s="195">
        <f t="shared" si="2"/>
        <v>0</v>
      </c>
      <c r="T38" s="195">
        <f t="shared" si="2"/>
        <v>0.14285714285714285</v>
      </c>
      <c r="U38" s="195">
        <f t="shared" si="2"/>
        <v>0.14285714285714285</v>
      </c>
      <c r="V38" s="195">
        <f t="shared" si="2"/>
        <v>0.14285714285714285</v>
      </c>
      <c r="W38" s="195">
        <f t="shared" si="2"/>
        <v>0.23809523809523808</v>
      </c>
      <c r="X38" s="195">
        <f t="shared" si="2"/>
        <v>0.38095238095238093</v>
      </c>
      <c r="Y38" s="195">
        <f t="shared" si="2"/>
        <v>0</v>
      </c>
      <c r="Z38" s="195">
        <f t="shared" si="2"/>
        <v>0.19047619047619047</v>
      </c>
      <c r="AA38" s="195">
        <f t="shared" si="2"/>
        <v>0</v>
      </c>
      <c r="AB38" s="195">
        <f t="shared" si="2"/>
        <v>0.14285714285714285</v>
      </c>
      <c r="AC38" s="195">
        <f t="shared" si="2"/>
        <v>0</v>
      </c>
      <c r="AD38" s="195">
        <f t="shared" si="2"/>
        <v>0.14285714285714285</v>
      </c>
      <c r="AE38" s="195">
        <f t="shared" si="2"/>
        <v>0</v>
      </c>
      <c r="AF38" s="195">
        <f t="shared" si="2"/>
        <v>0.19047619047619047</v>
      </c>
      <c r="AG38" s="195">
        <f t="shared" si="2"/>
        <v>0</v>
      </c>
      <c r="AH38" s="195">
        <f t="shared" si="2"/>
        <v>0.19047619047619047</v>
      </c>
      <c r="AI38" s="195">
        <f t="shared" si="2"/>
        <v>0</v>
      </c>
      <c r="AJ38" s="195">
        <f t="shared" si="2"/>
        <v>0.33333333333333331</v>
      </c>
      <c r="AK38" s="195">
        <f t="shared" si="2"/>
        <v>4.7619047619047616E-2</v>
      </c>
      <c r="AL38" s="195">
        <f t="shared" si="2"/>
        <v>0.2857142857142857</v>
      </c>
      <c r="AM38" s="195">
        <f t="shared" si="2"/>
        <v>4.7619047619047616E-2</v>
      </c>
      <c r="AN38" s="195">
        <f t="shared" si="2"/>
        <v>0</v>
      </c>
      <c r="AO38" s="195">
        <f t="shared" si="2"/>
        <v>0.5714285714285714</v>
      </c>
      <c r="AP38" s="195">
        <f t="shared" si="2"/>
        <v>0</v>
      </c>
      <c r="AQ38" s="195">
        <f t="shared" si="2"/>
        <v>0.47619047619047616</v>
      </c>
      <c r="AR38" s="195">
        <f t="shared" si="2"/>
        <v>0</v>
      </c>
      <c r="AS38" s="195">
        <f t="shared" si="2"/>
        <v>0.7142857142857143</v>
      </c>
      <c r="AT38" s="195">
        <f t="shared" si="2"/>
        <v>0</v>
      </c>
      <c r="AU38" s="195">
        <f t="shared" si="2"/>
        <v>0.61904761904761907</v>
      </c>
      <c r="AV38" s="295"/>
      <c r="AW38" s="196">
        <f t="shared" si="2"/>
        <v>0.2857142857142857</v>
      </c>
      <c r="AX38" s="195">
        <f t="shared" si="2"/>
        <v>4.7619047619047616E-2</v>
      </c>
      <c r="AY38" s="195">
        <f t="shared" si="2"/>
        <v>0.33333333333333331</v>
      </c>
      <c r="AZ38" s="195">
        <f t="shared" si="2"/>
        <v>4.7619047619047616E-2</v>
      </c>
      <c r="BA38" s="195">
        <f t="shared" si="2"/>
        <v>9.5238095238095233E-2</v>
      </c>
      <c r="BB38" s="195">
        <f t="shared" si="2"/>
        <v>0</v>
      </c>
      <c r="BC38" s="195">
        <f t="shared" si="2"/>
        <v>9.5238095238095233E-2</v>
      </c>
      <c r="BD38" s="195">
        <f t="shared" si="2"/>
        <v>0</v>
      </c>
      <c r="BE38" s="195">
        <f t="shared" si="2"/>
        <v>0.14285714285714285</v>
      </c>
      <c r="BF38" s="195">
        <f t="shared" si="2"/>
        <v>4.7619047619047616E-2</v>
      </c>
      <c r="BG38" s="195">
        <f t="shared" si="2"/>
        <v>0.19047619047619047</v>
      </c>
      <c r="BH38" s="195">
        <f t="shared" si="2"/>
        <v>0</v>
      </c>
      <c r="BI38" s="195">
        <f t="shared" si="2"/>
        <v>4.7619047619047616E-2</v>
      </c>
      <c r="BJ38" s="195">
        <f t="shared" si="2"/>
        <v>0.2857142857142857</v>
      </c>
      <c r="BK38" s="195">
        <f t="shared" si="2"/>
        <v>4.7619047619047616E-2</v>
      </c>
      <c r="BL38" s="195">
        <f t="shared" si="2"/>
        <v>0.2857142857142857</v>
      </c>
      <c r="BM38" s="195">
        <f t="shared" si="2"/>
        <v>0</v>
      </c>
      <c r="BN38" s="195">
        <f t="shared" si="2"/>
        <v>0.19047619047619047</v>
      </c>
      <c r="BO38" s="195">
        <f t="shared" si="2"/>
        <v>4.7619047619047616E-2</v>
      </c>
      <c r="BP38" s="195">
        <f t="shared" si="2"/>
        <v>9.5238095238095233E-2</v>
      </c>
      <c r="BQ38" s="195">
        <f t="shared" ref="BQ38:CN38" si="3">BQ37/$C$7</f>
        <v>9.5238095238095233E-2</v>
      </c>
      <c r="BR38" s="195">
        <f t="shared" si="3"/>
        <v>4.7619047619047616E-2</v>
      </c>
      <c r="BS38" s="195">
        <f t="shared" si="3"/>
        <v>0.14285714285714285</v>
      </c>
      <c r="BT38" s="195">
        <f t="shared" si="3"/>
        <v>0.14285714285714285</v>
      </c>
      <c r="BU38" s="195">
        <f t="shared" si="3"/>
        <v>4.7619047619047616E-2</v>
      </c>
      <c r="BV38" s="195">
        <f t="shared" si="3"/>
        <v>0.23809523809523808</v>
      </c>
      <c r="BW38" s="195">
        <f t="shared" si="3"/>
        <v>0.14285714285714285</v>
      </c>
      <c r="BX38" s="195">
        <f t="shared" si="3"/>
        <v>9.5238095238095233E-2</v>
      </c>
      <c r="BY38" s="195">
        <f t="shared" si="3"/>
        <v>0.19047619047619047</v>
      </c>
      <c r="BZ38" s="195">
        <f t="shared" si="3"/>
        <v>4.7619047619047616E-2</v>
      </c>
      <c r="CA38" s="195">
        <f t="shared" si="3"/>
        <v>9.5238095238095233E-2</v>
      </c>
      <c r="CB38" s="195">
        <f t="shared" si="3"/>
        <v>0</v>
      </c>
      <c r="CC38" s="195">
        <f t="shared" si="3"/>
        <v>4.7619047619047616E-2</v>
      </c>
      <c r="CD38" s="195">
        <f t="shared" si="3"/>
        <v>0</v>
      </c>
      <c r="CE38" s="195">
        <f t="shared" si="3"/>
        <v>4.7619047619047616E-2</v>
      </c>
      <c r="CF38" s="195">
        <f t="shared" si="3"/>
        <v>4.7619047619047616E-2</v>
      </c>
      <c r="CG38" s="195">
        <f t="shared" si="3"/>
        <v>0.2857142857142857</v>
      </c>
      <c r="CH38" s="195">
        <f t="shared" si="3"/>
        <v>0</v>
      </c>
      <c r="CI38" s="195">
        <f t="shared" si="3"/>
        <v>0.23809523809523808</v>
      </c>
      <c r="CJ38" s="195">
        <f t="shared" si="3"/>
        <v>0</v>
      </c>
      <c r="CK38" s="195">
        <f t="shared" si="3"/>
        <v>0.14285714285714285</v>
      </c>
      <c r="CL38" s="195">
        <f t="shared" si="3"/>
        <v>9.5238095238095233E-2</v>
      </c>
      <c r="CM38" s="195">
        <f t="shared" si="3"/>
        <v>0</v>
      </c>
      <c r="CN38" s="195">
        <f t="shared" si="3"/>
        <v>0</v>
      </c>
      <c r="CO38" s="155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</row>
    <row r="39" spans="1:135" ht="15" hidden="1" x14ac:dyDescent="0.25">
      <c r="A39" s="352"/>
      <c r="B39" s="197" t="s">
        <v>753</v>
      </c>
      <c r="C39" s="198"/>
      <c r="D39" s="340">
        <f>+D37+F37</f>
        <v>2</v>
      </c>
      <c r="E39" s="277"/>
      <c r="F39" s="277"/>
      <c r="G39" s="341"/>
      <c r="H39" s="340">
        <f t="shared" ref="H39" si="4">+H37+J37</f>
        <v>1</v>
      </c>
      <c r="I39" s="277"/>
      <c r="J39" s="277"/>
      <c r="K39" s="341"/>
      <c r="L39" s="340">
        <f t="shared" ref="L39" si="5">+L37+N37</f>
        <v>0</v>
      </c>
      <c r="M39" s="277"/>
      <c r="N39" s="277"/>
      <c r="O39" s="341"/>
      <c r="P39" s="340">
        <f t="shared" ref="P39" si="6">+P37+R37</f>
        <v>7</v>
      </c>
      <c r="Q39" s="277"/>
      <c r="R39" s="277"/>
      <c r="S39" s="349"/>
      <c r="T39" s="350">
        <f t="shared" ref="T39" si="7">+T37+V37</f>
        <v>6</v>
      </c>
      <c r="U39" s="277"/>
      <c r="V39" s="277"/>
      <c r="W39" s="341"/>
      <c r="X39" s="340">
        <f t="shared" ref="X39" si="8">+X37+Z37</f>
        <v>12</v>
      </c>
      <c r="Y39" s="277"/>
      <c r="Z39" s="277"/>
      <c r="AA39" s="341"/>
      <c r="AB39" s="340">
        <f t="shared" ref="AB39" si="9">+AB37+AD37</f>
        <v>6</v>
      </c>
      <c r="AC39" s="277"/>
      <c r="AD39" s="277"/>
      <c r="AE39" s="341"/>
      <c r="AF39" s="340">
        <f t="shared" ref="AF39" si="10">+AF37+AH37</f>
        <v>8</v>
      </c>
      <c r="AG39" s="277"/>
      <c r="AH39" s="277"/>
      <c r="AI39" s="341"/>
      <c r="AJ39" s="340">
        <f t="shared" ref="AJ39" si="11">+AJ37+AL37</f>
        <v>13</v>
      </c>
      <c r="AK39" s="277"/>
      <c r="AL39" s="277"/>
      <c r="AM39" s="341"/>
      <c r="AN39" s="340">
        <f t="shared" ref="AN39" si="12">+AN37+AP37</f>
        <v>0</v>
      </c>
      <c r="AO39" s="277"/>
      <c r="AP39" s="277"/>
      <c r="AQ39" s="341"/>
      <c r="AR39" s="340">
        <f t="shared" ref="AR39" si="13">+AR37+AT37</f>
        <v>0</v>
      </c>
      <c r="AS39" s="277"/>
      <c r="AT39" s="277"/>
      <c r="AU39" s="277"/>
      <c r="AV39" s="295"/>
      <c r="AW39" s="277">
        <f t="shared" ref="AW39" si="14">+AW37+AY37</f>
        <v>13</v>
      </c>
      <c r="AX39" s="277"/>
      <c r="AY39" s="277"/>
      <c r="AZ39" s="341"/>
      <c r="BA39" s="340">
        <f t="shared" ref="BA39" si="15">+BA37+BC37</f>
        <v>4</v>
      </c>
      <c r="BB39" s="277"/>
      <c r="BC39" s="277"/>
      <c r="BD39" s="341"/>
      <c r="BE39" s="340">
        <f t="shared" ref="BE39" si="16">+BE37+BG37</f>
        <v>7</v>
      </c>
      <c r="BF39" s="277"/>
      <c r="BG39" s="277"/>
      <c r="BH39" s="341"/>
      <c r="BI39" s="340">
        <f t="shared" ref="BI39" si="17">+BI37+BK37</f>
        <v>2</v>
      </c>
      <c r="BJ39" s="277"/>
      <c r="BK39" s="277"/>
      <c r="BL39" s="341"/>
      <c r="BM39" s="340">
        <f t="shared" ref="BM39" si="18">+BM37+BO37</f>
        <v>1</v>
      </c>
      <c r="BN39" s="277"/>
      <c r="BO39" s="277"/>
      <c r="BP39" s="341"/>
      <c r="BQ39" s="340">
        <f t="shared" ref="BQ39" si="19">+BQ37+BS37</f>
        <v>5</v>
      </c>
      <c r="BR39" s="277"/>
      <c r="BS39" s="277"/>
      <c r="BT39" s="341"/>
      <c r="BU39" s="340">
        <f t="shared" ref="BU39" si="20">+BU37+BW37</f>
        <v>4</v>
      </c>
      <c r="BV39" s="277"/>
      <c r="BW39" s="277"/>
      <c r="BX39" s="341"/>
      <c r="BY39" s="340">
        <f t="shared" ref="BY39" si="21">+BY37+CA37</f>
        <v>6</v>
      </c>
      <c r="BZ39" s="277"/>
      <c r="CA39" s="277"/>
      <c r="CB39" s="341"/>
      <c r="CC39" s="340">
        <f t="shared" ref="CC39" si="22">+CC37+CE37</f>
        <v>2</v>
      </c>
      <c r="CD39" s="277"/>
      <c r="CE39" s="277"/>
      <c r="CF39" s="341"/>
      <c r="CG39" s="340">
        <f t="shared" ref="CG39" si="23">+CG37+CI37</f>
        <v>11</v>
      </c>
      <c r="CH39" s="277"/>
      <c r="CI39" s="277"/>
      <c r="CJ39" s="341"/>
      <c r="CK39" s="340">
        <f t="shared" ref="CK39" si="24">+CK37+CM37</f>
        <v>3</v>
      </c>
      <c r="CL39" s="277"/>
      <c r="CM39" s="277"/>
      <c r="CN39" s="277"/>
      <c r="CO39" s="155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</row>
    <row r="40" spans="1:135" ht="15" hidden="1" x14ac:dyDescent="0.25">
      <c r="A40" s="352"/>
      <c r="B40" s="199" t="s">
        <v>753</v>
      </c>
      <c r="C40" s="200"/>
      <c r="D40" s="334">
        <f>+E37+G37</f>
        <v>7</v>
      </c>
      <c r="E40" s="263"/>
      <c r="F40" s="263"/>
      <c r="G40" s="335"/>
      <c r="H40" s="334">
        <f t="shared" ref="H40" si="25">+I37+K37</f>
        <v>3</v>
      </c>
      <c r="I40" s="263"/>
      <c r="J40" s="263"/>
      <c r="K40" s="335"/>
      <c r="L40" s="334">
        <f t="shared" ref="L40" si="26">+M37+O37</f>
        <v>2</v>
      </c>
      <c r="M40" s="263"/>
      <c r="N40" s="263"/>
      <c r="O40" s="335"/>
      <c r="P40" s="334">
        <f t="shared" ref="P40" si="27">+Q37+S37</f>
        <v>0</v>
      </c>
      <c r="Q40" s="263"/>
      <c r="R40" s="263"/>
      <c r="S40" s="347"/>
      <c r="T40" s="348">
        <f t="shared" ref="T40" si="28">+U37+W37</f>
        <v>8</v>
      </c>
      <c r="U40" s="263"/>
      <c r="V40" s="263"/>
      <c r="W40" s="335"/>
      <c r="X40" s="334">
        <f t="shared" ref="X40" si="29">+Y37+AA37</f>
        <v>0</v>
      </c>
      <c r="Y40" s="263"/>
      <c r="Z40" s="263"/>
      <c r="AA40" s="335"/>
      <c r="AB40" s="334">
        <f t="shared" ref="AB40" si="30">+AC37+AE37</f>
        <v>0</v>
      </c>
      <c r="AC40" s="263"/>
      <c r="AD40" s="263"/>
      <c r="AE40" s="335"/>
      <c r="AF40" s="334">
        <f t="shared" ref="AF40" si="31">+AG37+AI37</f>
        <v>0</v>
      </c>
      <c r="AG40" s="263"/>
      <c r="AH40" s="263"/>
      <c r="AI40" s="335"/>
      <c r="AJ40" s="334">
        <f t="shared" ref="AJ40" si="32">+AK37+AM37</f>
        <v>2</v>
      </c>
      <c r="AK40" s="263"/>
      <c r="AL40" s="263"/>
      <c r="AM40" s="335"/>
      <c r="AN40" s="334">
        <f t="shared" ref="AN40" si="33">+AO37+AQ37</f>
        <v>22</v>
      </c>
      <c r="AO40" s="263"/>
      <c r="AP40" s="263"/>
      <c r="AQ40" s="335"/>
      <c r="AR40" s="334">
        <f t="shared" ref="AR40" si="34">+AS37+AU37</f>
        <v>28</v>
      </c>
      <c r="AS40" s="263"/>
      <c r="AT40" s="263"/>
      <c r="AU40" s="263"/>
      <c r="AV40" s="295"/>
      <c r="AW40" s="263">
        <f t="shared" ref="AW40" si="35">+AX37+AZ37</f>
        <v>2</v>
      </c>
      <c r="AX40" s="263"/>
      <c r="AY40" s="263"/>
      <c r="AZ40" s="335"/>
      <c r="BA40" s="334">
        <f t="shared" ref="BA40" si="36">+BB37+BD37</f>
        <v>0</v>
      </c>
      <c r="BB40" s="263"/>
      <c r="BC40" s="263"/>
      <c r="BD40" s="335"/>
      <c r="BE40" s="334">
        <f t="shared" ref="BE40" si="37">+BF37+BH37</f>
        <v>1</v>
      </c>
      <c r="BF40" s="263"/>
      <c r="BG40" s="263"/>
      <c r="BH40" s="335"/>
      <c r="BI40" s="334">
        <f t="shared" ref="BI40" si="38">+BJ37+BL37</f>
        <v>12</v>
      </c>
      <c r="BJ40" s="263"/>
      <c r="BK40" s="263"/>
      <c r="BL40" s="335"/>
      <c r="BM40" s="334">
        <f t="shared" ref="BM40" si="39">+BN37+BP37</f>
        <v>6</v>
      </c>
      <c r="BN40" s="263"/>
      <c r="BO40" s="263"/>
      <c r="BP40" s="335"/>
      <c r="BQ40" s="334">
        <f t="shared" ref="BQ40" si="40">+BR37+BT37</f>
        <v>4</v>
      </c>
      <c r="BR40" s="263"/>
      <c r="BS40" s="263"/>
      <c r="BT40" s="335"/>
      <c r="BU40" s="334">
        <f t="shared" ref="BU40" si="41">+BV37+BX37</f>
        <v>7</v>
      </c>
      <c r="BV40" s="263"/>
      <c r="BW40" s="263"/>
      <c r="BX40" s="335"/>
      <c r="BY40" s="334">
        <f t="shared" ref="BY40" si="42">+BZ37+CB37</f>
        <v>1</v>
      </c>
      <c r="BZ40" s="263"/>
      <c r="CA40" s="263"/>
      <c r="CB40" s="335"/>
      <c r="CC40" s="334">
        <f t="shared" ref="CC40" si="43">+CD37+CF37</f>
        <v>1</v>
      </c>
      <c r="CD40" s="263"/>
      <c r="CE40" s="263"/>
      <c r="CF40" s="335"/>
      <c r="CG40" s="334">
        <f t="shared" ref="CG40" si="44">+CH37+CJ37</f>
        <v>0</v>
      </c>
      <c r="CH40" s="263"/>
      <c r="CI40" s="263"/>
      <c r="CJ40" s="335"/>
      <c r="CK40" s="334">
        <f t="shared" ref="CK40" si="45">+CL37+CN37</f>
        <v>2</v>
      </c>
      <c r="CL40" s="263"/>
      <c r="CM40" s="263"/>
      <c r="CN40" s="263"/>
      <c r="CO40" s="155"/>
    </row>
    <row r="41" spans="1:135" ht="15" hidden="1" x14ac:dyDescent="0.25">
      <c r="A41" s="352"/>
      <c r="B41" s="284"/>
      <c r="C41" s="346"/>
      <c r="D41" s="344"/>
      <c r="E41" s="280"/>
      <c r="F41" s="280"/>
      <c r="G41" s="345"/>
      <c r="H41" s="344"/>
      <c r="I41" s="280"/>
      <c r="J41" s="280"/>
      <c r="K41" s="345"/>
      <c r="L41" s="344"/>
      <c r="M41" s="280"/>
      <c r="N41" s="280"/>
      <c r="O41" s="345"/>
      <c r="P41" s="344"/>
      <c r="Q41" s="280"/>
      <c r="R41" s="280"/>
      <c r="S41" s="345"/>
      <c r="T41" s="344"/>
      <c r="U41" s="280"/>
      <c r="V41" s="280"/>
      <c r="W41" s="345"/>
      <c r="X41" s="344"/>
      <c r="Y41" s="280"/>
      <c r="Z41" s="280"/>
      <c r="AA41" s="345"/>
      <c r="AB41" s="344"/>
      <c r="AC41" s="280"/>
      <c r="AD41" s="280"/>
      <c r="AE41" s="345"/>
      <c r="AF41" s="344"/>
      <c r="AG41" s="280"/>
      <c r="AH41" s="280"/>
      <c r="AI41" s="345"/>
      <c r="AJ41" s="344"/>
      <c r="AK41" s="280"/>
      <c r="AL41" s="280"/>
      <c r="AM41" s="345"/>
      <c r="AN41" s="344"/>
      <c r="AO41" s="280"/>
      <c r="AP41" s="280"/>
      <c r="AQ41" s="345"/>
      <c r="AR41" s="344"/>
      <c r="AS41" s="280"/>
      <c r="AT41" s="280"/>
      <c r="AU41" s="280"/>
      <c r="AV41" s="295"/>
      <c r="AW41" s="280"/>
      <c r="AX41" s="280"/>
      <c r="AY41" s="280"/>
      <c r="AZ41" s="345"/>
      <c r="BA41" s="344"/>
      <c r="BB41" s="280"/>
      <c r="BC41" s="280"/>
      <c r="BD41" s="345"/>
      <c r="BE41" s="344"/>
      <c r="BF41" s="280"/>
      <c r="BG41" s="280"/>
      <c r="BH41" s="345"/>
      <c r="BI41" s="344"/>
      <c r="BJ41" s="280"/>
      <c r="BK41" s="280"/>
      <c r="BL41" s="345"/>
      <c r="BM41" s="344"/>
      <c r="BN41" s="280"/>
      <c r="BO41" s="280"/>
      <c r="BP41" s="345"/>
      <c r="BQ41" s="344"/>
      <c r="BR41" s="280"/>
      <c r="BS41" s="280"/>
      <c r="BT41" s="345"/>
      <c r="BU41" s="344"/>
      <c r="BV41" s="280"/>
      <c r="BW41" s="280"/>
      <c r="BX41" s="345"/>
      <c r="BY41" s="344"/>
      <c r="BZ41" s="280"/>
      <c r="CA41" s="280"/>
      <c r="CB41" s="345"/>
      <c r="CC41" s="344"/>
      <c r="CD41" s="280"/>
      <c r="CE41" s="280"/>
      <c r="CF41" s="345"/>
      <c r="CG41" s="344"/>
      <c r="CH41" s="280"/>
      <c r="CI41" s="280"/>
      <c r="CJ41" s="345"/>
      <c r="CK41" s="344"/>
      <c r="CL41" s="280"/>
      <c r="CM41" s="280"/>
      <c r="CN41" s="281"/>
      <c r="CO41" s="155"/>
    </row>
    <row r="42" spans="1:135" ht="15" hidden="1" customHeight="1" x14ac:dyDescent="0.25">
      <c r="A42" s="352"/>
      <c r="B42" s="193" t="s">
        <v>754</v>
      </c>
      <c r="C42" s="193"/>
      <c r="D42" s="279">
        <f>(COUNTIF(D13:D35,"&gt;0"))+(COUNTIF(F13:F35,"&gt;0"))</f>
        <v>2</v>
      </c>
      <c r="E42" s="280"/>
      <c r="F42" s="280"/>
      <c r="G42" s="281"/>
      <c r="H42" s="279">
        <f t="shared" ref="H42" si="46">(COUNTIF(H13:H35,"&gt;0"))+(COUNTIF(J13:J35,"&gt;0"))</f>
        <v>1</v>
      </c>
      <c r="I42" s="280"/>
      <c r="J42" s="280"/>
      <c r="K42" s="281"/>
      <c r="L42" s="279">
        <f t="shared" ref="L42" si="47">(COUNTIF(L13:L35,"&gt;0"))+(COUNTIF(N13:N35,"&gt;0"))</f>
        <v>1</v>
      </c>
      <c r="M42" s="280"/>
      <c r="N42" s="280"/>
      <c r="O42" s="281"/>
      <c r="P42" s="279">
        <f t="shared" ref="P42" si="48">(COUNTIF(P13:P35,"&gt;0"))+(COUNTIF(R13:R35,"&gt;0"))</f>
        <v>7</v>
      </c>
      <c r="Q42" s="280"/>
      <c r="R42" s="280"/>
      <c r="S42" s="281"/>
      <c r="T42" s="279">
        <f t="shared" ref="T42" si="49">(COUNTIF(T13:T35,"&gt;0"))+(COUNTIF(V13:V35,"&gt;0"))</f>
        <v>6</v>
      </c>
      <c r="U42" s="280"/>
      <c r="V42" s="280"/>
      <c r="W42" s="281"/>
      <c r="X42" s="279">
        <f t="shared" ref="X42" si="50">(COUNTIF(X13:X35,"&gt;0"))+(COUNTIF(Z13:Z35,"&gt;0"))</f>
        <v>13</v>
      </c>
      <c r="Y42" s="280"/>
      <c r="Z42" s="280"/>
      <c r="AA42" s="281"/>
      <c r="AB42" s="279">
        <f t="shared" ref="AB42" si="51">(COUNTIF(AB13:AB35,"&gt;0"))+(COUNTIF(AD13:AD35,"&gt;0"))</f>
        <v>6</v>
      </c>
      <c r="AC42" s="280"/>
      <c r="AD42" s="280"/>
      <c r="AE42" s="281"/>
      <c r="AF42" s="279">
        <f t="shared" ref="AF42" si="52">(COUNTIF(AF13:AF35,"&gt;0"))+(COUNTIF(AH13:AH35,"&gt;0"))</f>
        <v>10</v>
      </c>
      <c r="AG42" s="280"/>
      <c r="AH42" s="280"/>
      <c r="AI42" s="281"/>
      <c r="AJ42" s="279">
        <f t="shared" ref="AJ42" si="53">(COUNTIF(AJ13:AJ35,"&gt;0"))+(COUNTIF(AL13:AL35,"&gt;0"))</f>
        <v>14</v>
      </c>
      <c r="AK42" s="280"/>
      <c r="AL42" s="280"/>
      <c r="AM42" s="281"/>
      <c r="AN42" s="279">
        <f t="shared" ref="AN42" si="54">(COUNTIF(AN13:AN35,"&gt;0"))+(COUNTIF(AP13:AP35,"&gt;0"))</f>
        <v>1</v>
      </c>
      <c r="AO42" s="280"/>
      <c r="AP42" s="280"/>
      <c r="AQ42" s="281"/>
      <c r="AR42" s="279">
        <f t="shared" ref="AR42" si="55">(COUNTIF(AR13:AR35,"&gt;0"))+(COUNTIF(AT13:AT35,"&gt;0"))</f>
        <v>0</v>
      </c>
      <c r="AS42" s="280"/>
      <c r="AT42" s="280"/>
      <c r="AU42" s="280"/>
      <c r="AV42" s="295"/>
      <c r="AW42" s="280">
        <f>(COUNTIF(AW13:AW35,"&gt;0"))+(COUNTIF(AY13:AY35,"&gt;0"))</f>
        <v>13</v>
      </c>
      <c r="AX42" s="280"/>
      <c r="AY42" s="280"/>
      <c r="AZ42" s="281"/>
      <c r="BA42" s="279">
        <f t="shared" ref="BA42" si="56">(COUNTIF(BA13:BA35,"&gt;0"))+(COUNTIF(BC13:BC35,"&gt;0"))</f>
        <v>4</v>
      </c>
      <c r="BB42" s="280"/>
      <c r="BC42" s="280"/>
      <c r="BD42" s="281"/>
      <c r="BE42" s="279">
        <f t="shared" ref="BE42" si="57">(COUNTIF(BE13:BE35,"&gt;0"))+(COUNTIF(BG13:BG35,"&gt;0"))</f>
        <v>7</v>
      </c>
      <c r="BF42" s="280"/>
      <c r="BG42" s="280"/>
      <c r="BH42" s="281"/>
      <c r="BI42" s="279">
        <f t="shared" ref="BI42" si="58">(COUNTIF(BI13:BI35,"&gt;0"))+(COUNTIF(BK13:BK35,"&gt;0"))</f>
        <v>2</v>
      </c>
      <c r="BJ42" s="280"/>
      <c r="BK42" s="280"/>
      <c r="BL42" s="281"/>
      <c r="BM42" s="279">
        <f t="shared" ref="BM42" si="59">(COUNTIF(BM13:BM35,"&gt;0"))+(COUNTIF(BO13:BO35,"&gt;0"))</f>
        <v>1</v>
      </c>
      <c r="BN42" s="280"/>
      <c r="BO42" s="280"/>
      <c r="BP42" s="281"/>
      <c r="BQ42" s="279">
        <f t="shared" ref="BQ42" si="60">(COUNTIF(BQ13:BQ35,"&gt;0"))+(COUNTIF(BS13:BS35,"&gt;0"))</f>
        <v>5</v>
      </c>
      <c r="BR42" s="280"/>
      <c r="BS42" s="280"/>
      <c r="BT42" s="281"/>
      <c r="BU42" s="279">
        <f t="shared" ref="BU42" si="61">(COUNTIF(BU13:BU35,"&gt;0"))+(COUNTIF(BW13:BW35,"&gt;0"))</f>
        <v>4</v>
      </c>
      <c r="BV42" s="280"/>
      <c r="BW42" s="280"/>
      <c r="BX42" s="281"/>
      <c r="BY42" s="279">
        <f t="shared" ref="BY42" si="62">(COUNTIF(BY13:BY35,"&gt;0"))+(COUNTIF(CA13:CA35,"&gt;0"))</f>
        <v>6</v>
      </c>
      <c r="BZ42" s="280"/>
      <c r="CA42" s="280"/>
      <c r="CB42" s="281"/>
      <c r="CC42" s="279">
        <f t="shared" ref="CC42" si="63">(COUNTIF(CC13:CC35,"&gt;0"))+(COUNTIF(CE13:CE35,"&gt;0"))</f>
        <v>2</v>
      </c>
      <c r="CD42" s="280"/>
      <c r="CE42" s="280"/>
      <c r="CF42" s="281"/>
      <c r="CG42" s="279">
        <f t="shared" ref="CG42" si="64">(COUNTIF(CG13:CG35,"&gt;0"))+(COUNTIF(CI13:CI35,"&gt;0"))</f>
        <v>11</v>
      </c>
      <c r="CH42" s="280"/>
      <c r="CI42" s="280"/>
      <c r="CJ42" s="281"/>
      <c r="CK42" s="279">
        <f t="shared" ref="CK42" si="65">(COUNTIF(CK13:CK35,"&gt;0"))+(COUNTIF(CM13:CM35,"&gt;0"))</f>
        <v>3</v>
      </c>
      <c r="CL42" s="280"/>
      <c r="CM42" s="280"/>
      <c r="CN42" s="280"/>
      <c r="CO42" s="155"/>
    </row>
    <row r="43" spans="1:135" ht="15" hidden="1" customHeight="1" x14ac:dyDescent="0.25">
      <c r="A43" s="352"/>
      <c r="B43" s="193" t="s">
        <v>842</v>
      </c>
      <c r="C43" s="193"/>
      <c r="D43" s="279">
        <f>(COUNTIF(E13:E35,"&gt;0"))+(COUNTIF(G13:G35,"&gt;0"))</f>
        <v>7</v>
      </c>
      <c r="E43" s="280"/>
      <c r="F43" s="280"/>
      <c r="G43" s="281"/>
      <c r="H43" s="279">
        <f t="shared" ref="H43" si="66">(COUNTIF(I13:I35,"&gt;0"))+(COUNTIF(K13:K35,"&gt;0"))</f>
        <v>4</v>
      </c>
      <c r="I43" s="280"/>
      <c r="J43" s="280"/>
      <c r="K43" s="281"/>
      <c r="L43" s="279">
        <f t="shared" ref="L43" si="67">(COUNTIF(M13:M35,"&gt;0"))+(COUNTIF(O13:O35,"&gt;0"))</f>
        <v>2</v>
      </c>
      <c r="M43" s="280"/>
      <c r="N43" s="280"/>
      <c r="O43" s="281"/>
      <c r="P43" s="279">
        <f t="shared" ref="P43" si="68">(COUNTIF(Q13:Q35,"&gt;0"))+(COUNTIF(S13:S35,"&gt;0"))</f>
        <v>0</v>
      </c>
      <c r="Q43" s="280"/>
      <c r="R43" s="280"/>
      <c r="S43" s="281"/>
      <c r="T43" s="279">
        <f t="shared" ref="T43" si="69">(COUNTIF(U13:U35,"&gt;0"))+(COUNTIF(W13:W35,"&gt;0"))</f>
        <v>8</v>
      </c>
      <c r="U43" s="280"/>
      <c r="V43" s="280"/>
      <c r="W43" s="281"/>
      <c r="X43" s="279">
        <f t="shared" ref="X43" si="70">(COUNTIF(Y13:Y35,"&gt;0"))+(COUNTIF(AA13:AA35,"&gt;0"))</f>
        <v>0</v>
      </c>
      <c r="Y43" s="280"/>
      <c r="Z43" s="280"/>
      <c r="AA43" s="281"/>
      <c r="AB43" s="279">
        <f t="shared" ref="AB43" si="71">(COUNTIF(AC13:AC35,"&gt;0"))+(COUNTIF(AE13:AE35,"&gt;0"))</f>
        <v>0</v>
      </c>
      <c r="AC43" s="280"/>
      <c r="AD43" s="280"/>
      <c r="AE43" s="281"/>
      <c r="AF43" s="279">
        <f t="shared" ref="AF43" si="72">(COUNTIF(AG13:AG35,"&gt;0"))+(COUNTIF(AI13:AI35,"&gt;0"))</f>
        <v>0</v>
      </c>
      <c r="AG43" s="280"/>
      <c r="AH43" s="280"/>
      <c r="AI43" s="281"/>
      <c r="AJ43" s="279">
        <f t="shared" ref="AJ43" si="73">(COUNTIF(AK13:AK35,"&gt;0"))+(COUNTIF(AM13:AM35,"&gt;0"))</f>
        <v>2</v>
      </c>
      <c r="AK43" s="280"/>
      <c r="AL43" s="280"/>
      <c r="AM43" s="281"/>
      <c r="AN43" s="279">
        <f t="shared" ref="AN43" si="74">(COUNTIF(AO13:AO35,"&gt;0"))+(COUNTIF(AQ13:AQ35,"&gt;0"))</f>
        <v>22</v>
      </c>
      <c r="AO43" s="280"/>
      <c r="AP43" s="280"/>
      <c r="AQ43" s="281"/>
      <c r="AR43" s="279">
        <f t="shared" ref="AR43" si="75">(COUNTIF(AS13:AS35,"&gt;0"))+(COUNTIF(AU13:AU35,"&gt;0"))</f>
        <v>29</v>
      </c>
      <c r="AS43" s="280"/>
      <c r="AT43" s="280"/>
      <c r="AU43" s="280"/>
      <c r="AV43" s="295"/>
      <c r="AW43" s="280">
        <f>(COUNTIF(AX13:AX35,"&gt;0"))+(COUNTIF(AZ13:AZ35,"&gt;0"))</f>
        <v>2</v>
      </c>
      <c r="AX43" s="280"/>
      <c r="AY43" s="280"/>
      <c r="AZ43" s="281"/>
      <c r="BA43" s="279">
        <f t="shared" ref="BA43" si="76">(COUNTIF(BB13:BB35,"&gt;0"))+(COUNTIF(BD13:BD35,"&gt;0"))</f>
        <v>0</v>
      </c>
      <c r="BB43" s="280"/>
      <c r="BC43" s="280"/>
      <c r="BD43" s="281"/>
      <c r="BE43" s="279">
        <f t="shared" ref="BE43" si="77">(COUNTIF(BF13:BF35,"&gt;0"))+(COUNTIF(BH13:BH35,"&gt;0"))</f>
        <v>2</v>
      </c>
      <c r="BF43" s="280"/>
      <c r="BG43" s="280"/>
      <c r="BH43" s="281"/>
      <c r="BI43" s="279">
        <f t="shared" ref="BI43" si="78">(COUNTIF(BJ13:BJ35,"&gt;0"))+(COUNTIF(BL13:BL35,"&gt;0"))</f>
        <v>12</v>
      </c>
      <c r="BJ43" s="280"/>
      <c r="BK43" s="280"/>
      <c r="BL43" s="281"/>
      <c r="BM43" s="279">
        <f t="shared" ref="BM43" si="79">(COUNTIF(BN13:BN35,"&gt;0"))+(COUNTIF(BP13:BP35,"&gt;0"))</f>
        <v>7</v>
      </c>
      <c r="BN43" s="280"/>
      <c r="BO43" s="280"/>
      <c r="BP43" s="281"/>
      <c r="BQ43" s="279">
        <f t="shared" ref="BQ43" si="80">(COUNTIF(BR13:BR35,"&gt;0"))+(COUNTIF(BT13:BT35,"&gt;0"))</f>
        <v>5</v>
      </c>
      <c r="BR43" s="280"/>
      <c r="BS43" s="280"/>
      <c r="BT43" s="281"/>
      <c r="BU43" s="279">
        <f t="shared" ref="BU43" si="81">(COUNTIF(BV13:BV35,"&gt;0"))+(COUNTIF(BX13:BX35,"&gt;0"))</f>
        <v>7</v>
      </c>
      <c r="BV43" s="280"/>
      <c r="BW43" s="280"/>
      <c r="BX43" s="281"/>
      <c r="BY43" s="279">
        <f t="shared" ref="BY43" si="82">(COUNTIF(BZ13:BZ35,"&gt;0"))+(COUNTIF(CB13:CB35,"&gt;0"))</f>
        <v>1</v>
      </c>
      <c r="BZ43" s="280"/>
      <c r="CA43" s="280"/>
      <c r="CB43" s="281"/>
      <c r="CC43" s="279">
        <f t="shared" ref="CC43" si="83">(COUNTIF(CD13:CD35,"&gt;0"))+(COUNTIF(CF13:CF35,"&gt;0"))</f>
        <v>2</v>
      </c>
      <c r="CD43" s="280"/>
      <c r="CE43" s="280"/>
      <c r="CF43" s="281"/>
      <c r="CG43" s="279">
        <f t="shared" ref="CG43" si="84">(COUNTIF(CH13:CH35,"&gt;0"))+(COUNTIF(CJ13:CJ35,"&gt;0"))</f>
        <v>0</v>
      </c>
      <c r="CH43" s="280"/>
      <c r="CI43" s="280"/>
      <c r="CJ43" s="281"/>
      <c r="CK43" s="279">
        <f t="shared" ref="CK43" si="85">(COUNTIF(CL13:CL35,"&gt;0"))+(COUNTIF(CN13:CN35,"&gt;0"))</f>
        <v>2</v>
      </c>
      <c r="CL43" s="280"/>
      <c r="CM43" s="280"/>
      <c r="CN43" s="280"/>
      <c r="CO43" s="201"/>
    </row>
    <row r="44" spans="1:135" hidden="1" x14ac:dyDescent="0.2">
      <c r="A44" s="352"/>
      <c r="B44" s="272" t="s">
        <v>863</v>
      </c>
      <c r="C44" s="342"/>
      <c r="D44" s="340">
        <v>1</v>
      </c>
      <c r="E44" s="277"/>
      <c r="F44" s="277"/>
      <c r="G44" s="341"/>
      <c r="H44" s="340">
        <v>1</v>
      </c>
      <c r="I44" s="277"/>
      <c r="J44" s="277"/>
      <c r="K44" s="341"/>
      <c r="L44" s="340">
        <v>1</v>
      </c>
      <c r="M44" s="277"/>
      <c r="N44" s="277"/>
      <c r="O44" s="341"/>
      <c r="P44" s="340">
        <v>5</v>
      </c>
      <c r="Q44" s="277"/>
      <c r="R44" s="277"/>
      <c r="S44" s="341"/>
      <c r="T44" s="340">
        <v>4</v>
      </c>
      <c r="U44" s="277"/>
      <c r="V44" s="277"/>
      <c r="W44" s="341"/>
      <c r="X44" s="340">
        <v>10</v>
      </c>
      <c r="Y44" s="277"/>
      <c r="Z44" s="277"/>
      <c r="AA44" s="341"/>
      <c r="AB44" s="340">
        <v>5</v>
      </c>
      <c r="AC44" s="277"/>
      <c r="AD44" s="277"/>
      <c r="AE44" s="341"/>
      <c r="AF44" s="340">
        <v>5</v>
      </c>
      <c r="AG44" s="277"/>
      <c r="AH44" s="277"/>
      <c r="AI44" s="341"/>
      <c r="AJ44" s="340">
        <v>9</v>
      </c>
      <c r="AK44" s="277"/>
      <c r="AL44" s="277"/>
      <c r="AM44" s="341"/>
      <c r="AN44" s="340">
        <v>1</v>
      </c>
      <c r="AO44" s="277"/>
      <c r="AP44" s="277"/>
      <c r="AQ44" s="341"/>
      <c r="AR44" s="340">
        <v>0</v>
      </c>
      <c r="AS44" s="277"/>
      <c r="AT44" s="277"/>
      <c r="AU44" s="277"/>
      <c r="AV44" s="295"/>
      <c r="AW44" s="277">
        <v>8</v>
      </c>
      <c r="AX44" s="277"/>
      <c r="AY44" s="277"/>
      <c r="AZ44" s="341"/>
      <c r="BA44" s="340">
        <v>2</v>
      </c>
      <c r="BB44" s="277"/>
      <c r="BC44" s="277"/>
      <c r="BD44" s="341"/>
      <c r="BE44" s="340">
        <v>4</v>
      </c>
      <c r="BF44" s="277"/>
      <c r="BG44" s="277"/>
      <c r="BH44" s="341"/>
      <c r="BI44" s="340">
        <v>1</v>
      </c>
      <c r="BJ44" s="277"/>
      <c r="BK44" s="277"/>
      <c r="BL44" s="341"/>
      <c r="BM44" s="340">
        <v>1</v>
      </c>
      <c r="BN44" s="277"/>
      <c r="BO44" s="277"/>
      <c r="BP44" s="341"/>
      <c r="BQ44" s="340">
        <v>3</v>
      </c>
      <c r="BR44" s="277"/>
      <c r="BS44" s="277"/>
      <c r="BT44" s="341"/>
      <c r="BU44" s="340">
        <v>3</v>
      </c>
      <c r="BV44" s="277"/>
      <c r="BW44" s="277"/>
      <c r="BX44" s="341"/>
      <c r="BY44" s="340">
        <v>5</v>
      </c>
      <c r="BZ44" s="277"/>
      <c r="CA44" s="277"/>
      <c r="CB44" s="341"/>
      <c r="CC44" s="340">
        <v>1</v>
      </c>
      <c r="CD44" s="277"/>
      <c r="CE44" s="277"/>
      <c r="CF44" s="341"/>
      <c r="CG44" s="340">
        <v>6</v>
      </c>
      <c r="CH44" s="277"/>
      <c r="CI44" s="277"/>
      <c r="CJ44" s="341"/>
      <c r="CK44" s="340">
        <v>3</v>
      </c>
      <c r="CL44" s="277"/>
      <c r="CM44" s="277"/>
      <c r="CN44" s="277"/>
      <c r="CO44" s="155"/>
    </row>
    <row r="45" spans="1:135" hidden="1" x14ac:dyDescent="0.2">
      <c r="A45" s="352"/>
      <c r="B45" s="274"/>
      <c r="C45" s="343"/>
      <c r="D45" s="336">
        <f>D44/C7</f>
        <v>4.7619047619047616E-2</v>
      </c>
      <c r="E45" s="266"/>
      <c r="F45" s="266"/>
      <c r="G45" s="337"/>
      <c r="H45" s="336">
        <f t="shared" ref="H45" si="86">H44/$C$7</f>
        <v>4.7619047619047616E-2</v>
      </c>
      <c r="I45" s="266"/>
      <c r="J45" s="266"/>
      <c r="K45" s="337"/>
      <c r="L45" s="336">
        <f t="shared" ref="L45" si="87">L44/$C$7</f>
        <v>4.7619047619047616E-2</v>
      </c>
      <c r="M45" s="266"/>
      <c r="N45" s="266"/>
      <c r="O45" s="337"/>
      <c r="P45" s="336">
        <f t="shared" ref="P45" si="88">P44/$C$7</f>
        <v>0.23809523809523808</v>
      </c>
      <c r="Q45" s="266"/>
      <c r="R45" s="266"/>
      <c r="S45" s="337"/>
      <c r="T45" s="336">
        <f t="shared" ref="T45" si="89">T44/$C$7</f>
        <v>0.19047619047619047</v>
      </c>
      <c r="U45" s="266"/>
      <c r="V45" s="266"/>
      <c r="W45" s="337"/>
      <c r="X45" s="336">
        <f t="shared" ref="X45" si="90">X44/$C$7</f>
        <v>0.47619047619047616</v>
      </c>
      <c r="Y45" s="266"/>
      <c r="Z45" s="266"/>
      <c r="AA45" s="337"/>
      <c r="AB45" s="336">
        <f t="shared" ref="AB45" si="91">AB44/$C$7</f>
        <v>0.23809523809523808</v>
      </c>
      <c r="AC45" s="266"/>
      <c r="AD45" s="266"/>
      <c r="AE45" s="337"/>
      <c r="AF45" s="336">
        <f t="shared" ref="AF45" si="92">AF44/$C$7</f>
        <v>0.23809523809523808</v>
      </c>
      <c r="AG45" s="266"/>
      <c r="AH45" s="266"/>
      <c r="AI45" s="337"/>
      <c r="AJ45" s="336">
        <f t="shared" ref="AJ45" si="93">AJ44/$C$7</f>
        <v>0.42857142857142855</v>
      </c>
      <c r="AK45" s="266"/>
      <c r="AL45" s="266"/>
      <c r="AM45" s="337"/>
      <c r="AN45" s="336">
        <f t="shared" ref="AN45" si="94">AN44/$C$7</f>
        <v>4.7619047619047616E-2</v>
      </c>
      <c r="AO45" s="266"/>
      <c r="AP45" s="266"/>
      <c r="AQ45" s="337"/>
      <c r="AR45" s="336">
        <f t="shared" ref="AR45" si="95">AR44/$C$7</f>
        <v>0</v>
      </c>
      <c r="AS45" s="266"/>
      <c r="AT45" s="266"/>
      <c r="AU45" s="266"/>
      <c r="AV45" s="295"/>
      <c r="AW45" s="266">
        <f t="shared" ref="AW45" si="96">AW44/$C$7</f>
        <v>0.38095238095238093</v>
      </c>
      <c r="AX45" s="266"/>
      <c r="AY45" s="266"/>
      <c r="AZ45" s="337"/>
      <c r="BA45" s="336">
        <f t="shared" ref="BA45" si="97">BA44/$C$7</f>
        <v>9.5238095238095233E-2</v>
      </c>
      <c r="BB45" s="266"/>
      <c r="BC45" s="266"/>
      <c r="BD45" s="337"/>
      <c r="BE45" s="336">
        <f t="shared" ref="BE45" si="98">BE44/$C$7</f>
        <v>0.19047619047619047</v>
      </c>
      <c r="BF45" s="266"/>
      <c r="BG45" s="266"/>
      <c r="BH45" s="337"/>
      <c r="BI45" s="336">
        <f t="shared" ref="BI45" si="99">BI44/$C$7</f>
        <v>4.7619047619047616E-2</v>
      </c>
      <c r="BJ45" s="266"/>
      <c r="BK45" s="266"/>
      <c r="BL45" s="337"/>
      <c r="BM45" s="336">
        <f t="shared" ref="BM45" si="100">BM44/$C$7</f>
        <v>4.7619047619047616E-2</v>
      </c>
      <c r="BN45" s="266"/>
      <c r="BO45" s="266"/>
      <c r="BP45" s="337"/>
      <c r="BQ45" s="336">
        <f t="shared" ref="BQ45" si="101">BQ44/$C$7</f>
        <v>0.14285714285714285</v>
      </c>
      <c r="BR45" s="266"/>
      <c r="BS45" s="266"/>
      <c r="BT45" s="337"/>
      <c r="BU45" s="336">
        <f t="shared" ref="BU45" si="102">BU44/$C$7</f>
        <v>0.14285714285714285</v>
      </c>
      <c r="BV45" s="266"/>
      <c r="BW45" s="266"/>
      <c r="BX45" s="337"/>
      <c r="BY45" s="336">
        <f t="shared" ref="BY45" si="103">BY44/$C$7</f>
        <v>0.23809523809523808</v>
      </c>
      <c r="BZ45" s="266"/>
      <c r="CA45" s="266"/>
      <c r="CB45" s="337"/>
      <c r="CC45" s="336">
        <f t="shared" ref="CC45" si="104">CC44/$C$7</f>
        <v>4.7619047619047616E-2</v>
      </c>
      <c r="CD45" s="266"/>
      <c r="CE45" s="266"/>
      <c r="CF45" s="337"/>
      <c r="CG45" s="336">
        <f t="shared" ref="CG45" si="105">CG44/$C$7</f>
        <v>0.2857142857142857</v>
      </c>
      <c r="CH45" s="266"/>
      <c r="CI45" s="266"/>
      <c r="CJ45" s="337"/>
      <c r="CK45" s="336">
        <f t="shared" ref="CK45" si="106">CK44/$C$7</f>
        <v>0.14285714285714285</v>
      </c>
      <c r="CL45" s="266"/>
      <c r="CM45" s="266"/>
      <c r="CN45" s="266"/>
      <c r="CO45" s="155"/>
    </row>
    <row r="46" spans="1:135" hidden="1" x14ac:dyDescent="0.2">
      <c r="A46" s="352"/>
      <c r="B46" s="268" t="s">
        <v>864</v>
      </c>
      <c r="C46" s="338"/>
      <c r="D46" s="334">
        <v>5</v>
      </c>
      <c r="E46" s="263"/>
      <c r="F46" s="263"/>
      <c r="G46" s="335"/>
      <c r="H46" s="334">
        <v>4</v>
      </c>
      <c r="I46" s="263"/>
      <c r="J46" s="263"/>
      <c r="K46" s="335"/>
      <c r="L46" s="334">
        <v>1</v>
      </c>
      <c r="M46" s="263"/>
      <c r="N46" s="263"/>
      <c r="O46" s="335"/>
      <c r="P46" s="334">
        <v>0</v>
      </c>
      <c r="Q46" s="263"/>
      <c r="R46" s="263"/>
      <c r="S46" s="335"/>
      <c r="T46" s="334">
        <v>7</v>
      </c>
      <c r="U46" s="263"/>
      <c r="V46" s="263"/>
      <c r="W46" s="335"/>
      <c r="X46" s="334">
        <v>0</v>
      </c>
      <c r="Y46" s="263"/>
      <c r="Z46" s="263"/>
      <c r="AA46" s="335"/>
      <c r="AB46" s="334">
        <v>0</v>
      </c>
      <c r="AC46" s="263"/>
      <c r="AD46" s="263"/>
      <c r="AE46" s="335"/>
      <c r="AF46" s="334">
        <v>0</v>
      </c>
      <c r="AG46" s="263"/>
      <c r="AH46" s="263"/>
      <c r="AI46" s="335"/>
      <c r="AJ46" s="334">
        <v>1</v>
      </c>
      <c r="AK46" s="263"/>
      <c r="AL46" s="263"/>
      <c r="AM46" s="335"/>
      <c r="AN46" s="334">
        <v>14</v>
      </c>
      <c r="AO46" s="263"/>
      <c r="AP46" s="263"/>
      <c r="AQ46" s="335"/>
      <c r="AR46" s="334">
        <v>16</v>
      </c>
      <c r="AS46" s="263"/>
      <c r="AT46" s="263"/>
      <c r="AU46" s="263"/>
      <c r="AV46" s="295"/>
      <c r="AW46" s="263">
        <v>2</v>
      </c>
      <c r="AX46" s="263"/>
      <c r="AY46" s="263"/>
      <c r="AZ46" s="335"/>
      <c r="BA46" s="334">
        <v>0</v>
      </c>
      <c r="BB46" s="263"/>
      <c r="BC46" s="263"/>
      <c r="BD46" s="335"/>
      <c r="BE46" s="334">
        <v>2</v>
      </c>
      <c r="BF46" s="263"/>
      <c r="BG46" s="263"/>
      <c r="BH46" s="335"/>
      <c r="BI46" s="334">
        <v>8</v>
      </c>
      <c r="BJ46" s="263"/>
      <c r="BK46" s="263"/>
      <c r="BL46" s="335"/>
      <c r="BM46" s="334">
        <v>8</v>
      </c>
      <c r="BN46" s="263"/>
      <c r="BO46" s="263"/>
      <c r="BP46" s="335"/>
      <c r="BQ46" s="334">
        <v>4</v>
      </c>
      <c r="BR46" s="263"/>
      <c r="BS46" s="263"/>
      <c r="BT46" s="335"/>
      <c r="BU46" s="334">
        <v>5</v>
      </c>
      <c r="BV46" s="263"/>
      <c r="BW46" s="263"/>
      <c r="BX46" s="335"/>
      <c r="BY46" s="334">
        <v>1</v>
      </c>
      <c r="BZ46" s="263"/>
      <c r="CA46" s="263"/>
      <c r="CB46" s="335"/>
      <c r="CC46" s="334">
        <v>2</v>
      </c>
      <c r="CD46" s="263"/>
      <c r="CE46" s="263"/>
      <c r="CF46" s="335"/>
      <c r="CG46" s="334">
        <v>0</v>
      </c>
      <c r="CH46" s="263"/>
      <c r="CI46" s="263"/>
      <c r="CJ46" s="335"/>
      <c r="CK46" s="334">
        <v>2</v>
      </c>
      <c r="CL46" s="263"/>
      <c r="CM46" s="263"/>
      <c r="CN46" s="263"/>
      <c r="CO46" s="155"/>
    </row>
    <row r="47" spans="1:135" hidden="1" x14ac:dyDescent="0.2">
      <c r="A47" s="353"/>
      <c r="B47" s="270"/>
      <c r="C47" s="339"/>
      <c r="D47" s="332">
        <f>D46/$C$7</f>
        <v>0.23809523809523808</v>
      </c>
      <c r="E47" s="260"/>
      <c r="F47" s="260"/>
      <c r="G47" s="333"/>
      <c r="H47" s="332">
        <f t="shared" ref="H47" si="107">H46/$C$7</f>
        <v>0.19047619047619047</v>
      </c>
      <c r="I47" s="260"/>
      <c r="J47" s="260"/>
      <c r="K47" s="333"/>
      <c r="L47" s="332">
        <f t="shared" ref="L47" si="108">L46/$C$7</f>
        <v>4.7619047619047616E-2</v>
      </c>
      <c r="M47" s="260"/>
      <c r="N47" s="260"/>
      <c r="O47" s="333"/>
      <c r="P47" s="332">
        <f t="shared" ref="P47" si="109">P46/$C$7</f>
        <v>0</v>
      </c>
      <c r="Q47" s="260"/>
      <c r="R47" s="260"/>
      <c r="S47" s="333"/>
      <c r="T47" s="332">
        <f t="shared" ref="T47" si="110">T46/$C$7</f>
        <v>0.33333333333333331</v>
      </c>
      <c r="U47" s="260"/>
      <c r="V47" s="260"/>
      <c r="W47" s="333"/>
      <c r="X47" s="332">
        <f t="shared" ref="X47" si="111">X46/$C$7</f>
        <v>0</v>
      </c>
      <c r="Y47" s="260"/>
      <c r="Z47" s="260"/>
      <c r="AA47" s="333"/>
      <c r="AB47" s="332">
        <f t="shared" ref="AB47" si="112">AB46/$C$7</f>
        <v>0</v>
      </c>
      <c r="AC47" s="260"/>
      <c r="AD47" s="260"/>
      <c r="AE47" s="333"/>
      <c r="AF47" s="332">
        <f t="shared" ref="AF47" si="113">AF46/$C$7</f>
        <v>0</v>
      </c>
      <c r="AG47" s="260"/>
      <c r="AH47" s="260"/>
      <c r="AI47" s="333"/>
      <c r="AJ47" s="332">
        <f t="shared" ref="AJ47" si="114">AJ46/$C$7</f>
        <v>4.7619047619047616E-2</v>
      </c>
      <c r="AK47" s="260"/>
      <c r="AL47" s="260"/>
      <c r="AM47" s="333"/>
      <c r="AN47" s="332">
        <f t="shared" ref="AN47" si="115">AN46/$C$7</f>
        <v>0.66666666666666663</v>
      </c>
      <c r="AO47" s="260"/>
      <c r="AP47" s="260"/>
      <c r="AQ47" s="333"/>
      <c r="AR47" s="332">
        <f t="shared" ref="AR47" si="116">AR46/$C$7</f>
        <v>0.76190476190476186</v>
      </c>
      <c r="AS47" s="260"/>
      <c r="AT47" s="260"/>
      <c r="AU47" s="260"/>
      <c r="AV47" s="297"/>
      <c r="AW47" s="260">
        <f t="shared" ref="AW47" si="117">AW46/$C$7</f>
        <v>9.5238095238095233E-2</v>
      </c>
      <c r="AX47" s="260"/>
      <c r="AY47" s="260"/>
      <c r="AZ47" s="333"/>
      <c r="BA47" s="332">
        <f t="shared" ref="BA47" si="118">BA46/$C$7</f>
        <v>0</v>
      </c>
      <c r="BB47" s="260"/>
      <c r="BC47" s="260"/>
      <c r="BD47" s="333"/>
      <c r="BE47" s="332">
        <f t="shared" ref="BE47" si="119">BE46/$C$7</f>
        <v>9.5238095238095233E-2</v>
      </c>
      <c r="BF47" s="260"/>
      <c r="BG47" s="260"/>
      <c r="BH47" s="333"/>
      <c r="BI47" s="332">
        <f t="shared" ref="BI47" si="120">BI46/$C$7</f>
        <v>0.38095238095238093</v>
      </c>
      <c r="BJ47" s="260"/>
      <c r="BK47" s="260"/>
      <c r="BL47" s="333"/>
      <c r="BM47" s="332">
        <f t="shared" ref="BM47" si="121">BM46/$C$7</f>
        <v>0.38095238095238093</v>
      </c>
      <c r="BN47" s="260"/>
      <c r="BO47" s="260"/>
      <c r="BP47" s="333"/>
      <c r="BQ47" s="332">
        <f t="shared" ref="BQ47" si="122">BQ46/$C$7</f>
        <v>0.19047619047619047</v>
      </c>
      <c r="BR47" s="260"/>
      <c r="BS47" s="260"/>
      <c r="BT47" s="333"/>
      <c r="BU47" s="332">
        <f t="shared" ref="BU47" si="123">BU46/$C$7</f>
        <v>0.23809523809523808</v>
      </c>
      <c r="BV47" s="260"/>
      <c r="BW47" s="260"/>
      <c r="BX47" s="333"/>
      <c r="BY47" s="332">
        <f t="shared" ref="BY47" si="124">BY46/$C$7</f>
        <v>4.7619047619047616E-2</v>
      </c>
      <c r="BZ47" s="260"/>
      <c r="CA47" s="260"/>
      <c r="CB47" s="333"/>
      <c r="CC47" s="332">
        <f t="shared" ref="CC47" si="125">CC46/$C$7</f>
        <v>9.5238095238095233E-2</v>
      </c>
      <c r="CD47" s="260"/>
      <c r="CE47" s="260"/>
      <c r="CF47" s="333"/>
      <c r="CG47" s="332">
        <f t="shared" ref="CG47" si="126">CG46/$C$7</f>
        <v>0</v>
      </c>
      <c r="CH47" s="260"/>
      <c r="CI47" s="260"/>
      <c r="CJ47" s="333"/>
      <c r="CK47" s="332">
        <f t="shared" ref="CK47" si="127">CK46/$C$7</f>
        <v>9.5238095238095233E-2</v>
      </c>
      <c r="CL47" s="260"/>
      <c r="CM47" s="260"/>
      <c r="CN47" s="260"/>
      <c r="CO47" s="155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</row>
    <row r="48" spans="1:135" ht="15" x14ac:dyDescent="0.25">
      <c r="B48" s="202"/>
      <c r="C48" s="202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203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204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</row>
    <row r="49" spans="1:135" ht="15" x14ac:dyDescent="0.25">
      <c r="B49" s="256" t="s">
        <v>752</v>
      </c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</row>
    <row r="50" spans="1:135" ht="15" x14ac:dyDescent="0.25">
      <c r="B50" s="256" t="s">
        <v>756</v>
      </c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</row>
    <row r="51" spans="1:135" ht="15" x14ac:dyDescent="0.25">
      <c r="A51" s="205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I51" s="205"/>
      <c r="CJ51" s="205"/>
      <c r="CK51" s="205"/>
      <c r="CL51" s="205"/>
      <c r="CM51" s="205"/>
      <c r="CN51" s="205"/>
      <c r="CO51" s="205"/>
    </row>
    <row r="52" spans="1:135" ht="14.25" customHeight="1" x14ac:dyDescent="0.25">
      <c r="A52" s="351" t="s">
        <v>867</v>
      </c>
      <c r="B52" s="257" t="s">
        <v>87</v>
      </c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1"/>
      <c r="CW52" s="146"/>
      <c r="CX52" s="147"/>
      <c r="CY52" s="147"/>
      <c r="CZ52" s="147"/>
      <c r="DA52" s="147"/>
      <c r="DB52" s="147"/>
      <c r="DC52" s="147"/>
      <c r="DD52" s="147"/>
      <c r="DE52" s="147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</row>
    <row r="53" spans="1:135" ht="15" x14ac:dyDescent="0.25">
      <c r="A53" s="352"/>
      <c r="B53" s="257" t="s">
        <v>866</v>
      </c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0"/>
      <c r="AK53" s="250"/>
      <c r="AL53" s="250"/>
      <c r="AM53" s="250"/>
      <c r="AN53" s="250"/>
      <c r="AO53" s="250"/>
      <c r="AP53" s="250"/>
      <c r="AQ53" s="250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  <c r="BT53" s="250"/>
      <c r="BU53" s="250"/>
      <c r="BV53" s="250"/>
      <c r="BW53" s="250"/>
      <c r="BX53" s="250"/>
      <c r="BY53" s="250"/>
      <c r="BZ53" s="250"/>
      <c r="CA53" s="250"/>
      <c r="CB53" s="250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0"/>
      <c r="CN53" s="250"/>
      <c r="CO53" s="250"/>
      <c r="CP53" s="250"/>
      <c r="CQ53" s="250"/>
      <c r="CR53" s="250"/>
      <c r="CS53" s="250"/>
      <c r="CT53" s="250"/>
      <c r="CU53" s="250"/>
      <c r="CV53" s="251"/>
      <c r="CW53" s="146"/>
      <c r="CX53" s="147"/>
      <c r="CY53" s="147"/>
      <c r="CZ53" s="147"/>
      <c r="DA53" s="147"/>
      <c r="DB53" s="147"/>
      <c r="DC53" s="147"/>
      <c r="DD53" s="147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  <c r="EC53" s="149"/>
      <c r="ED53" s="149"/>
      <c r="EE53" s="149"/>
    </row>
    <row r="54" spans="1:135" ht="15.75" customHeight="1" x14ac:dyDescent="0.25">
      <c r="A54" s="352"/>
      <c r="B54" s="153" t="s">
        <v>759</v>
      </c>
      <c r="C54" s="154">
        <f>+C55+C56</f>
        <v>23</v>
      </c>
      <c r="D54" s="286" t="s">
        <v>102</v>
      </c>
      <c r="E54" s="287"/>
      <c r="F54" s="287"/>
      <c r="G54" s="315"/>
      <c r="H54" s="286" t="s">
        <v>103</v>
      </c>
      <c r="I54" s="287"/>
      <c r="J54" s="287"/>
      <c r="K54" s="315"/>
      <c r="L54" s="286" t="s">
        <v>104</v>
      </c>
      <c r="M54" s="287"/>
      <c r="N54" s="287"/>
      <c r="O54" s="315"/>
      <c r="P54" s="286" t="s">
        <v>105</v>
      </c>
      <c r="Q54" s="287"/>
      <c r="R54" s="287"/>
      <c r="S54" s="315"/>
      <c r="T54" s="286" t="s">
        <v>106</v>
      </c>
      <c r="U54" s="287"/>
      <c r="V54" s="287"/>
      <c r="W54" s="315"/>
      <c r="X54" s="286" t="s">
        <v>304</v>
      </c>
      <c r="Y54" s="287"/>
      <c r="Z54" s="287"/>
      <c r="AA54" s="315"/>
      <c r="AB54" s="286" t="s">
        <v>305</v>
      </c>
      <c r="AC54" s="287"/>
      <c r="AD54" s="287"/>
      <c r="AE54" s="315"/>
      <c r="AF54" s="286" t="s">
        <v>306</v>
      </c>
      <c r="AG54" s="287"/>
      <c r="AH54" s="287"/>
      <c r="AI54" s="315"/>
      <c r="AJ54" s="286" t="s">
        <v>307</v>
      </c>
      <c r="AK54" s="287"/>
      <c r="AL54" s="287"/>
      <c r="AM54" s="315"/>
      <c r="AN54" s="286" t="s">
        <v>308</v>
      </c>
      <c r="AO54" s="287"/>
      <c r="AP54" s="287"/>
      <c r="AQ54" s="315"/>
      <c r="AR54" s="286" t="s">
        <v>680</v>
      </c>
      <c r="AS54" s="287"/>
      <c r="AT54" s="287"/>
      <c r="AU54" s="315"/>
      <c r="AV54" s="319"/>
      <c r="AW54" s="286" t="s">
        <v>117</v>
      </c>
      <c r="AX54" s="287"/>
      <c r="AY54" s="287"/>
      <c r="AZ54" s="315"/>
      <c r="BA54" s="286" t="s">
        <v>118</v>
      </c>
      <c r="BB54" s="287"/>
      <c r="BC54" s="287"/>
      <c r="BD54" s="315"/>
      <c r="BE54" s="286" t="s">
        <v>119</v>
      </c>
      <c r="BF54" s="287"/>
      <c r="BG54" s="287"/>
      <c r="BH54" s="315"/>
      <c r="BI54" s="286" t="s">
        <v>320</v>
      </c>
      <c r="BJ54" s="287"/>
      <c r="BK54" s="287"/>
      <c r="BL54" s="315"/>
      <c r="BM54" s="286" t="s">
        <v>321</v>
      </c>
      <c r="BN54" s="287"/>
      <c r="BO54" s="287"/>
      <c r="BP54" s="315"/>
      <c r="BQ54" s="286" t="s">
        <v>322</v>
      </c>
      <c r="BR54" s="287"/>
      <c r="BS54" s="287"/>
      <c r="BT54" s="315"/>
      <c r="BU54" s="286" t="s">
        <v>323</v>
      </c>
      <c r="BV54" s="287"/>
      <c r="BW54" s="287"/>
      <c r="BX54" s="315"/>
      <c r="BY54" s="286" t="s">
        <v>324</v>
      </c>
      <c r="BZ54" s="287"/>
      <c r="CA54" s="287"/>
      <c r="CB54" s="315"/>
      <c r="CC54" s="286" t="s">
        <v>325</v>
      </c>
      <c r="CD54" s="287"/>
      <c r="CE54" s="287"/>
      <c r="CF54" s="315"/>
      <c r="CG54" s="286" t="s">
        <v>681</v>
      </c>
      <c r="CH54" s="287"/>
      <c r="CI54" s="287"/>
      <c r="CJ54" s="315"/>
      <c r="CK54" s="286" t="s">
        <v>682</v>
      </c>
      <c r="CL54" s="287"/>
      <c r="CM54" s="287"/>
      <c r="CN54" s="315"/>
      <c r="CO54" s="286" t="s">
        <v>683</v>
      </c>
      <c r="CP54" s="287"/>
      <c r="CQ54" s="287"/>
      <c r="CR54" s="315"/>
      <c r="CS54" s="286" t="s">
        <v>121</v>
      </c>
      <c r="CT54" s="287"/>
      <c r="CU54" s="287"/>
      <c r="CV54" s="315"/>
      <c r="CW54" s="155"/>
      <c r="CX54" s="157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49"/>
    </row>
    <row r="55" spans="1:135" ht="15.75" customHeight="1" x14ac:dyDescent="0.25">
      <c r="A55" s="352"/>
      <c r="B55" s="153" t="s">
        <v>757</v>
      </c>
      <c r="C55" s="154">
        <v>11</v>
      </c>
      <c r="D55" s="288"/>
      <c r="E55" s="289"/>
      <c r="F55" s="289"/>
      <c r="G55" s="300"/>
      <c r="H55" s="288"/>
      <c r="I55" s="289"/>
      <c r="J55" s="289"/>
      <c r="K55" s="300"/>
      <c r="L55" s="288"/>
      <c r="M55" s="289"/>
      <c r="N55" s="289"/>
      <c r="O55" s="300"/>
      <c r="P55" s="288"/>
      <c r="Q55" s="289"/>
      <c r="R55" s="289"/>
      <c r="S55" s="300"/>
      <c r="T55" s="288"/>
      <c r="U55" s="289"/>
      <c r="V55" s="289"/>
      <c r="W55" s="300"/>
      <c r="X55" s="288"/>
      <c r="Y55" s="289"/>
      <c r="Z55" s="289"/>
      <c r="AA55" s="300"/>
      <c r="AB55" s="288"/>
      <c r="AC55" s="289"/>
      <c r="AD55" s="289"/>
      <c r="AE55" s="300"/>
      <c r="AF55" s="288"/>
      <c r="AG55" s="289"/>
      <c r="AH55" s="289"/>
      <c r="AI55" s="300"/>
      <c r="AJ55" s="288"/>
      <c r="AK55" s="289"/>
      <c r="AL55" s="289"/>
      <c r="AM55" s="300"/>
      <c r="AN55" s="288"/>
      <c r="AO55" s="289"/>
      <c r="AP55" s="289"/>
      <c r="AQ55" s="300"/>
      <c r="AR55" s="288"/>
      <c r="AS55" s="289"/>
      <c r="AT55" s="289"/>
      <c r="AU55" s="300"/>
      <c r="AV55" s="320"/>
      <c r="AW55" s="288"/>
      <c r="AX55" s="289"/>
      <c r="AY55" s="289"/>
      <c r="AZ55" s="300"/>
      <c r="BA55" s="288"/>
      <c r="BB55" s="289"/>
      <c r="BC55" s="289"/>
      <c r="BD55" s="300"/>
      <c r="BE55" s="288"/>
      <c r="BF55" s="289"/>
      <c r="BG55" s="289"/>
      <c r="BH55" s="300"/>
      <c r="BI55" s="288"/>
      <c r="BJ55" s="289"/>
      <c r="BK55" s="289"/>
      <c r="BL55" s="300"/>
      <c r="BM55" s="288"/>
      <c r="BN55" s="289"/>
      <c r="BO55" s="289"/>
      <c r="BP55" s="300"/>
      <c r="BQ55" s="288"/>
      <c r="BR55" s="289"/>
      <c r="BS55" s="289"/>
      <c r="BT55" s="300"/>
      <c r="BU55" s="288"/>
      <c r="BV55" s="289"/>
      <c r="BW55" s="289"/>
      <c r="BX55" s="300"/>
      <c r="BY55" s="288"/>
      <c r="BZ55" s="289"/>
      <c r="CA55" s="289"/>
      <c r="CB55" s="300"/>
      <c r="CC55" s="288"/>
      <c r="CD55" s="289"/>
      <c r="CE55" s="289"/>
      <c r="CF55" s="300"/>
      <c r="CG55" s="288"/>
      <c r="CH55" s="289"/>
      <c r="CI55" s="289"/>
      <c r="CJ55" s="300"/>
      <c r="CK55" s="288"/>
      <c r="CL55" s="289"/>
      <c r="CM55" s="289"/>
      <c r="CN55" s="300"/>
      <c r="CO55" s="288"/>
      <c r="CP55" s="289"/>
      <c r="CQ55" s="289"/>
      <c r="CR55" s="300"/>
      <c r="CS55" s="288"/>
      <c r="CT55" s="289"/>
      <c r="CU55" s="289"/>
      <c r="CV55" s="300"/>
      <c r="CW55" s="155"/>
      <c r="CX55" s="157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  <c r="EC55" s="149"/>
      <c r="ED55" s="149"/>
      <c r="EE55" s="149"/>
    </row>
    <row r="56" spans="1:135" ht="15.75" customHeight="1" x14ac:dyDescent="0.25">
      <c r="A56" s="352"/>
      <c r="B56" s="153" t="s">
        <v>758</v>
      </c>
      <c r="C56" s="154">
        <v>12</v>
      </c>
      <c r="D56" s="288"/>
      <c r="E56" s="289"/>
      <c r="F56" s="289"/>
      <c r="G56" s="300"/>
      <c r="H56" s="288"/>
      <c r="I56" s="289"/>
      <c r="J56" s="289"/>
      <c r="K56" s="300"/>
      <c r="L56" s="288"/>
      <c r="M56" s="289"/>
      <c r="N56" s="289"/>
      <c r="O56" s="300"/>
      <c r="P56" s="288"/>
      <c r="Q56" s="289"/>
      <c r="R56" s="289"/>
      <c r="S56" s="300"/>
      <c r="T56" s="288"/>
      <c r="U56" s="289"/>
      <c r="V56" s="289"/>
      <c r="W56" s="300"/>
      <c r="X56" s="288"/>
      <c r="Y56" s="289"/>
      <c r="Z56" s="289"/>
      <c r="AA56" s="300"/>
      <c r="AB56" s="288"/>
      <c r="AC56" s="289"/>
      <c r="AD56" s="289"/>
      <c r="AE56" s="300"/>
      <c r="AF56" s="288"/>
      <c r="AG56" s="289"/>
      <c r="AH56" s="289"/>
      <c r="AI56" s="300"/>
      <c r="AJ56" s="288"/>
      <c r="AK56" s="289"/>
      <c r="AL56" s="289"/>
      <c r="AM56" s="300"/>
      <c r="AN56" s="288"/>
      <c r="AO56" s="289"/>
      <c r="AP56" s="289"/>
      <c r="AQ56" s="300"/>
      <c r="AR56" s="288"/>
      <c r="AS56" s="289"/>
      <c r="AT56" s="289"/>
      <c r="AU56" s="300"/>
      <c r="AV56" s="320"/>
      <c r="AW56" s="288"/>
      <c r="AX56" s="289"/>
      <c r="AY56" s="289"/>
      <c r="AZ56" s="300"/>
      <c r="BA56" s="288"/>
      <c r="BB56" s="289"/>
      <c r="BC56" s="289"/>
      <c r="BD56" s="300"/>
      <c r="BE56" s="288"/>
      <c r="BF56" s="289"/>
      <c r="BG56" s="289"/>
      <c r="BH56" s="300"/>
      <c r="BI56" s="288"/>
      <c r="BJ56" s="289"/>
      <c r="BK56" s="289"/>
      <c r="BL56" s="300"/>
      <c r="BM56" s="288"/>
      <c r="BN56" s="289"/>
      <c r="BO56" s="289"/>
      <c r="BP56" s="300"/>
      <c r="BQ56" s="288"/>
      <c r="BR56" s="289"/>
      <c r="BS56" s="289"/>
      <c r="BT56" s="300"/>
      <c r="BU56" s="288"/>
      <c r="BV56" s="289"/>
      <c r="BW56" s="289"/>
      <c r="BX56" s="300"/>
      <c r="BY56" s="288"/>
      <c r="BZ56" s="289"/>
      <c r="CA56" s="289"/>
      <c r="CB56" s="300"/>
      <c r="CC56" s="288"/>
      <c r="CD56" s="289"/>
      <c r="CE56" s="289"/>
      <c r="CF56" s="300"/>
      <c r="CG56" s="288"/>
      <c r="CH56" s="289"/>
      <c r="CI56" s="289"/>
      <c r="CJ56" s="300"/>
      <c r="CK56" s="288"/>
      <c r="CL56" s="289"/>
      <c r="CM56" s="289"/>
      <c r="CN56" s="300"/>
      <c r="CO56" s="288"/>
      <c r="CP56" s="289"/>
      <c r="CQ56" s="289"/>
      <c r="CR56" s="300"/>
      <c r="CS56" s="288"/>
      <c r="CT56" s="289"/>
      <c r="CU56" s="289"/>
      <c r="CV56" s="300"/>
      <c r="CW56" s="155"/>
      <c r="CX56" s="157"/>
      <c r="CZ56" s="206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</row>
    <row r="57" spans="1:135" ht="15" x14ac:dyDescent="0.25">
      <c r="A57" s="352"/>
      <c r="B57" s="153"/>
      <c r="C57" s="157"/>
      <c r="D57" s="288"/>
      <c r="E57" s="289"/>
      <c r="F57" s="289"/>
      <c r="G57" s="300"/>
      <c r="H57" s="288"/>
      <c r="I57" s="289"/>
      <c r="J57" s="289"/>
      <c r="K57" s="300"/>
      <c r="L57" s="288"/>
      <c r="M57" s="289"/>
      <c r="N57" s="289"/>
      <c r="O57" s="300"/>
      <c r="P57" s="288"/>
      <c r="Q57" s="289"/>
      <c r="R57" s="289"/>
      <c r="S57" s="300"/>
      <c r="T57" s="288"/>
      <c r="U57" s="289"/>
      <c r="V57" s="289"/>
      <c r="W57" s="300"/>
      <c r="X57" s="288"/>
      <c r="Y57" s="289"/>
      <c r="Z57" s="289"/>
      <c r="AA57" s="300"/>
      <c r="AB57" s="288"/>
      <c r="AC57" s="289"/>
      <c r="AD57" s="289"/>
      <c r="AE57" s="300"/>
      <c r="AF57" s="288"/>
      <c r="AG57" s="289"/>
      <c r="AH57" s="289"/>
      <c r="AI57" s="300"/>
      <c r="AJ57" s="288"/>
      <c r="AK57" s="289"/>
      <c r="AL57" s="289"/>
      <c r="AM57" s="300"/>
      <c r="AN57" s="288"/>
      <c r="AO57" s="289"/>
      <c r="AP57" s="289"/>
      <c r="AQ57" s="300"/>
      <c r="AR57" s="288"/>
      <c r="AS57" s="289"/>
      <c r="AT57" s="289"/>
      <c r="AU57" s="300"/>
      <c r="AV57" s="320"/>
      <c r="AW57" s="288"/>
      <c r="AX57" s="289"/>
      <c r="AY57" s="289"/>
      <c r="AZ57" s="300"/>
      <c r="BA57" s="288"/>
      <c r="BB57" s="289"/>
      <c r="BC57" s="289"/>
      <c r="BD57" s="300"/>
      <c r="BE57" s="288"/>
      <c r="BF57" s="289"/>
      <c r="BG57" s="289"/>
      <c r="BH57" s="300"/>
      <c r="BI57" s="288"/>
      <c r="BJ57" s="289"/>
      <c r="BK57" s="289"/>
      <c r="BL57" s="300"/>
      <c r="BM57" s="288"/>
      <c r="BN57" s="289"/>
      <c r="BO57" s="289"/>
      <c r="BP57" s="300"/>
      <c r="BQ57" s="288"/>
      <c r="BR57" s="289"/>
      <c r="BS57" s="289"/>
      <c r="BT57" s="300"/>
      <c r="BU57" s="288"/>
      <c r="BV57" s="289"/>
      <c r="BW57" s="289"/>
      <c r="BX57" s="300"/>
      <c r="BY57" s="288"/>
      <c r="BZ57" s="289"/>
      <c r="CA57" s="289"/>
      <c r="CB57" s="300"/>
      <c r="CC57" s="288"/>
      <c r="CD57" s="289"/>
      <c r="CE57" s="289"/>
      <c r="CF57" s="300"/>
      <c r="CG57" s="288"/>
      <c r="CH57" s="289"/>
      <c r="CI57" s="289"/>
      <c r="CJ57" s="300"/>
      <c r="CK57" s="288"/>
      <c r="CL57" s="289"/>
      <c r="CM57" s="289"/>
      <c r="CN57" s="300"/>
      <c r="CO57" s="288"/>
      <c r="CP57" s="289"/>
      <c r="CQ57" s="289"/>
      <c r="CR57" s="300"/>
      <c r="CS57" s="288"/>
      <c r="CT57" s="289"/>
      <c r="CU57" s="289"/>
      <c r="CV57" s="300"/>
      <c r="CW57" s="207"/>
      <c r="CX57" s="157"/>
      <c r="DA57" s="206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</row>
    <row r="58" spans="1:135" ht="15" x14ac:dyDescent="0.2">
      <c r="A58" s="352"/>
      <c r="B58" s="158"/>
      <c r="C58" s="157"/>
      <c r="D58" s="290"/>
      <c r="E58" s="291"/>
      <c r="F58" s="291"/>
      <c r="G58" s="301"/>
      <c r="H58" s="290"/>
      <c r="I58" s="291"/>
      <c r="J58" s="291"/>
      <c r="K58" s="301"/>
      <c r="L58" s="290"/>
      <c r="M58" s="291"/>
      <c r="N58" s="291"/>
      <c r="O58" s="301"/>
      <c r="P58" s="290"/>
      <c r="Q58" s="291"/>
      <c r="R58" s="291"/>
      <c r="S58" s="301"/>
      <c r="T58" s="290"/>
      <c r="U58" s="291"/>
      <c r="V58" s="291"/>
      <c r="W58" s="301"/>
      <c r="X58" s="290"/>
      <c r="Y58" s="291"/>
      <c r="Z58" s="291"/>
      <c r="AA58" s="301"/>
      <c r="AB58" s="290"/>
      <c r="AC58" s="291"/>
      <c r="AD58" s="291"/>
      <c r="AE58" s="301"/>
      <c r="AF58" s="290"/>
      <c r="AG58" s="291"/>
      <c r="AH58" s="291"/>
      <c r="AI58" s="301"/>
      <c r="AJ58" s="290"/>
      <c r="AK58" s="291"/>
      <c r="AL58" s="291"/>
      <c r="AM58" s="301"/>
      <c r="AN58" s="290"/>
      <c r="AO58" s="291"/>
      <c r="AP58" s="291"/>
      <c r="AQ58" s="301"/>
      <c r="AR58" s="290"/>
      <c r="AS58" s="291"/>
      <c r="AT58" s="291"/>
      <c r="AU58" s="301"/>
      <c r="AV58" s="322"/>
      <c r="AW58" s="290"/>
      <c r="AX58" s="291"/>
      <c r="AY58" s="291"/>
      <c r="AZ58" s="301"/>
      <c r="BA58" s="290"/>
      <c r="BB58" s="291"/>
      <c r="BC58" s="291"/>
      <c r="BD58" s="301"/>
      <c r="BE58" s="290"/>
      <c r="BF58" s="291"/>
      <c r="BG58" s="291"/>
      <c r="BH58" s="301"/>
      <c r="BI58" s="290"/>
      <c r="BJ58" s="291"/>
      <c r="BK58" s="291"/>
      <c r="BL58" s="301"/>
      <c r="BM58" s="290"/>
      <c r="BN58" s="291"/>
      <c r="BO58" s="291"/>
      <c r="BP58" s="301"/>
      <c r="BQ58" s="290"/>
      <c r="BR58" s="291"/>
      <c r="BS58" s="291"/>
      <c r="BT58" s="301"/>
      <c r="BU58" s="290"/>
      <c r="BV58" s="291"/>
      <c r="BW58" s="291"/>
      <c r="BX58" s="301"/>
      <c r="BY58" s="290"/>
      <c r="BZ58" s="291"/>
      <c r="CA58" s="291"/>
      <c r="CB58" s="301"/>
      <c r="CC58" s="290"/>
      <c r="CD58" s="291"/>
      <c r="CE58" s="291"/>
      <c r="CF58" s="301"/>
      <c r="CG58" s="290"/>
      <c r="CH58" s="291"/>
      <c r="CI58" s="291"/>
      <c r="CJ58" s="301"/>
      <c r="CK58" s="290"/>
      <c r="CL58" s="291"/>
      <c r="CM58" s="291"/>
      <c r="CN58" s="301"/>
      <c r="CO58" s="290"/>
      <c r="CP58" s="291"/>
      <c r="CQ58" s="291"/>
      <c r="CR58" s="301"/>
      <c r="CS58" s="290"/>
      <c r="CT58" s="291"/>
      <c r="CU58" s="291"/>
      <c r="CV58" s="301"/>
      <c r="CW58" s="207"/>
      <c r="CX58" s="157"/>
      <c r="DA58" s="206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</row>
    <row r="59" spans="1:135" ht="15" x14ac:dyDescent="0.25">
      <c r="A59" s="352"/>
      <c r="B59" s="159"/>
      <c r="C59" s="160"/>
      <c r="D59" s="161">
        <v>1</v>
      </c>
      <c r="E59" s="162">
        <v>2</v>
      </c>
      <c r="F59" s="161">
        <v>3</v>
      </c>
      <c r="G59" s="162">
        <v>4</v>
      </c>
      <c r="H59" s="161">
        <v>1</v>
      </c>
      <c r="I59" s="162">
        <v>2</v>
      </c>
      <c r="J59" s="161">
        <v>3</v>
      </c>
      <c r="K59" s="162">
        <v>4</v>
      </c>
      <c r="L59" s="161">
        <v>1</v>
      </c>
      <c r="M59" s="162">
        <v>2</v>
      </c>
      <c r="N59" s="161">
        <v>3</v>
      </c>
      <c r="O59" s="162">
        <v>4</v>
      </c>
      <c r="P59" s="161">
        <v>1</v>
      </c>
      <c r="Q59" s="162">
        <v>2</v>
      </c>
      <c r="R59" s="161">
        <v>3</v>
      </c>
      <c r="S59" s="162">
        <v>4</v>
      </c>
      <c r="T59" s="161">
        <v>1</v>
      </c>
      <c r="U59" s="162">
        <v>2</v>
      </c>
      <c r="V59" s="161">
        <v>3</v>
      </c>
      <c r="W59" s="162">
        <v>4</v>
      </c>
      <c r="X59" s="161">
        <v>1</v>
      </c>
      <c r="Y59" s="162">
        <v>2</v>
      </c>
      <c r="Z59" s="161">
        <v>3</v>
      </c>
      <c r="AA59" s="162">
        <v>4</v>
      </c>
      <c r="AB59" s="161">
        <v>1</v>
      </c>
      <c r="AC59" s="162">
        <v>2</v>
      </c>
      <c r="AD59" s="161">
        <v>3</v>
      </c>
      <c r="AE59" s="162">
        <v>4</v>
      </c>
      <c r="AF59" s="161">
        <v>1</v>
      </c>
      <c r="AG59" s="162">
        <v>2</v>
      </c>
      <c r="AH59" s="161">
        <v>3</v>
      </c>
      <c r="AI59" s="162">
        <v>4</v>
      </c>
      <c r="AJ59" s="161">
        <v>1</v>
      </c>
      <c r="AK59" s="162">
        <v>2</v>
      </c>
      <c r="AL59" s="161">
        <v>3</v>
      </c>
      <c r="AM59" s="162">
        <v>4</v>
      </c>
      <c r="AN59" s="161">
        <v>1</v>
      </c>
      <c r="AO59" s="162">
        <v>2</v>
      </c>
      <c r="AP59" s="161">
        <v>3</v>
      </c>
      <c r="AQ59" s="162">
        <v>4</v>
      </c>
      <c r="AR59" s="161">
        <v>1</v>
      </c>
      <c r="AS59" s="162">
        <v>2</v>
      </c>
      <c r="AT59" s="161">
        <v>3</v>
      </c>
      <c r="AU59" s="165">
        <v>4</v>
      </c>
      <c r="AV59" s="294"/>
      <c r="AW59" s="164">
        <v>1</v>
      </c>
      <c r="AX59" s="162">
        <v>2</v>
      </c>
      <c r="AY59" s="161">
        <v>3</v>
      </c>
      <c r="AZ59" s="162">
        <v>4</v>
      </c>
      <c r="BA59" s="161">
        <v>1</v>
      </c>
      <c r="BB59" s="162">
        <v>2</v>
      </c>
      <c r="BC59" s="161">
        <v>3</v>
      </c>
      <c r="BD59" s="162">
        <v>4</v>
      </c>
      <c r="BE59" s="161">
        <v>1</v>
      </c>
      <c r="BF59" s="162">
        <v>2</v>
      </c>
      <c r="BG59" s="161">
        <v>3</v>
      </c>
      <c r="BH59" s="162">
        <v>4</v>
      </c>
      <c r="BI59" s="161">
        <v>1</v>
      </c>
      <c r="BJ59" s="162">
        <v>2</v>
      </c>
      <c r="BK59" s="161">
        <v>3</v>
      </c>
      <c r="BL59" s="162">
        <v>4</v>
      </c>
      <c r="BM59" s="161">
        <v>1</v>
      </c>
      <c r="BN59" s="162">
        <v>2</v>
      </c>
      <c r="BO59" s="161">
        <v>3</v>
      </c>
      <c r="BP59" s="162">
        <v>4</v>
      </c>
      <c r="BQ59" s="161">
        <v>1</v>
      </c>
      <c r="BR59" s="162">
        <v>2</v>
      </c>
      <c r="BS59" s="161">
        <v>3</v>
      </c>
      <c r="BT59" s="162">
        <v>4</v>
      </c>
      <c r="BU59" s="161">
        <v>1</v>
      </c>
      <c r="BV59" s="162">
        <v>2</v>
      </c>
      <c r="BW59" s="161">
        <v>3</v>
      </c>
      <c r="BX59" s="162">
        <v>4</v>
      </c>
      <c r="BY59" s="161">
        <v>1</v>
      </c>
      <c r="BZ59" s="162">
        <v>2</v>
      </c>
      <c r="CA59" s="161">
        <v>3</v>
      </c>
      <c r="CB59" s="162">
        <v>4</v>
      </c>
      <c r="CC59" s="161">
        <v>1</v>
      </c>
      <c r="CD59" s="162">
        <v>2</v>
      </c>
      <c r="CE59" s="161">
        <v>3</v>
      </c>
      <c r="CF59" s="162">
        <v>4</v>
      </c>
      <c r="CG59" s="161">
        <v>1</v>
      </c>
      <c r="CH59" s="162">
        <v>2</v>
      </c>
      <c r="CI59" s="161">
        <v>3</v>
      </c>
      <c r="CJ59" s="162">
        <v>4</v>
      </c>
      <c r="CK59" s="161">
        <v>1</v>
      </c>
      <c r="CL59" s="162">
        <v>2</v>
      </c>
      <c r="CM59" s="161">
        <v>3</v>
      </c>
      <c r="CN59" s="162">
        <v>4</v>
      </c>
      <c r="CO59" s="161">
        <v>1</v>
      </c>
      <c r="CP59" s="162">
        <v>2</v>
      </c>
      <c r="CQ59" s="161">
        <v>3</v>
      </c>
      <c r="CR59" s="163">
        <v>4</v>
      </c>
      <c r="CS59" s="164">
        <v>1</v>
      </c>
      <c r="CT59" s="162">
        <v>2</v>
      </c>
      <c r="CU59" s="161">
        <v>3</v>
      </c>
      <c r="CV59" s="165">
        <v>4</v>
      </c>
      <c r="CW59" s="329"/>
      <c r="CX59" s="330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</row>
    <row r="60" spans="1:135" ht="15" customHeight="1" x14ac:dyDescent="0.25">
      <c r="A60" s="352"/>
      <c r="B60" s="168" t="s">
        <v>102</v>
      </c>
      <c r="C60" s="208"/>
      <c r="D60" s="170"/>
      <c r="E60" s="171"/>
      <c r="F60" s="171"/>
      <c r="G60" s="172"/>
      <c r="H60" s="240"/>
      <c r="I60" s="246"/>
      <c r="J60" s="247"/>
      <c r="K60" s="176"/>
      <c r="L60" s="240"/>
      <c r="M60" s="246"/>
      <c r="N60" s="247"/>
      <c r="O60" s="176"/>
      <c r="P60" s="240"/>
      <c r="Q60" s="246"/>
      <c r="R60" s="247"/>
      <c r="S60" s="176"/>
      <c r="T60" s="240"/>
      <c r="U60" s="246"/>
      <c r="V60" s="247"/>
      <c r="W60" s="176"/>
      <c r="X60" s="240"/>
      <c r="Y60" s="246"/>
      <c r="Z60" s="247"/>
      <c r="AA60" s="176"/>
      <c r="AB60" s="240"/>
      <c r="AC60" s="246"/>
      <c r="AD60" s="247"/>
      <c r="AE60" s="176"/>
      <c r="AF60" s="240"/>
      <c r="AG60" s="246"/>
      <c r="AH60" s="247"/>
      <c r="AI60" s="176"/>
      <c r="AJ60" s="240"/>
      <c r="AK60" s="246"/>
      <c r="AL60" s="247"/>
      <c r="AM60" s="176"/>
      <c r="AN60" s="240"/>
      <c r="AO60" s="246"/>
      <c r="AP60" s="247"/>
      <c r="AQ60" s="176"/>
      <c r="AR60" s="240"/>
      <c r="AS60" s="246"/>
      <c r="AT60" s="247"/>
      <c r="AU60" s="237"/>
      <c r="AV60" s="295"/>
      <c r="AW60" s="164"/>
      <c r="AX60" s="162"/>
      <c r="AY60" s="161"/>
      <c r="AZ60" s="163"/>
      <c r="BA60" s="164"/>
      <c r="BB60" s="162"/>
      <c r="BC60" s="161"/>
      <c r="BD60" s="163"/>
      <c r="BE60" s="164"/>
      <c r="BF60" s="162"/>
      <c r="BG60" s="161"/>
      <c r="BH60" s="163"/>
      <c r="BI60" s="164"/>
      <c r="BJ60" s="162"/>
      <c r="BK60" s="161"/>
      <c r="BL60" s="163"/>
      <c r="BM60" s="164"/>
      <c r="BN60" s="162"/>
      <c r="BO60" s="161"/>
      <c r="BP60" s="163"/>
      <c r="BQ60" s="164"/>
      <c r="BR60" s="162"/>
      <c r="BS60" s="161"/>
      <c r="BT60" s="163"/>
      <c r="BU60" s="164"/>
      <c r="BV60" s="162"/>
      <c r="BW60" s="161"/>
      <c r="BX60" s="163"/>
      <c r="BY60" s="164"/>
      <c r="BZ60" s="162"/>
      <c r="CA60" s="161"/>
      <c r="CB60" s="163"/>
      <c r="CC60" s="164"/>
      <c r="CD60" s="162"/>
      <c r="CE60" s="161"/>
      <c r="CF60" s="163"/>
      <c r="CG60" s="164"/>
      <c r="CH60" s="162"/>
      <c r="CI60" s="161"/>
      <c r="CJ60" s="163"/>
      <c r="CK60" s="166"/>
      <c r="CL60" s="167"/>
      <c r="CM60" s="161"/>
      <c r="CN60" s="163"/>
      <c r="CO60" s="247"/>
      <c r="CP60" s="246"/>
      <c r="CQ60" s="247"/>
      <c r="CR60" s="176"/>
      <c r="CS60" s="240"/>
      <c r="CT60" s="246"/>
      <c r="CU60" s="247"/>
      <c r="CV60" s="237"/>
      <c r="CW60" s="155"/>
      <c r="CX60" s="157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</row>
    <row r="61" spans="1:135" ht="15" x14ac:dyDescent="0.25">
      <c r="A61" s="352"/>
      <c r="B61" s="168" t="s">
        <v>103</v>
      </c>
      <c r="C61" s="208"/>
      <c r="D61" s="180"/>
      <c r="E61" s="246"/>
      <c r="F61" s="247"/>
      <c r="G61" s="176"/>
      <c r="H61" s="181"/>
      <c r="I61" s="171"/>
      <c r="J61" s="171"/>
      <c r="K61" s="172"/>
      <c r="L61" s="240"/>
      <c r="M61" s="246"/>
      <c r="N61" s="247"/>
      <c r="O61" s="176"/>
      <c r="P61" s="240"/>
      <c r="Q61" s="246"/>
      <c r="R61" s="247"/>
      <c r="S61" s="176"/>
      <c r="T61" s="240"/>
      <c r="U61" s="246"/>
      <c r="V61" s="247"/>
      <c r="W61" s="176"/>
      <c r="X61" s="240"/>
      <c r="Y61" s="246"/>
      <c r="Z61" s="247"/>
      <c r="AA61" s="176"/>
      <c r="AB61" s="240"/>
      <c r="AC61" s="246"/>
      <c r="AD61" s="247"/>
      <c r="AE61" s="176"/>
      <c r="AF61" s="240"/>
      <c r="AG61" s="246"/>
      <c r="AH61" s="247"/>
      <c r="AI61" s="176"/>
      <c r="AJ61" s="240"/>
      <c r="AK61" s="246"/>
      <c r="AL61" s="247"/>
      <c r="AM61" s="176"/>
      <c r="AN61" s="240"/>
      <c r="AO61" s="246"/>
      <c r="AP61" s="247"/>
      <c r="AQ61" s="176"/>
      <c r="AR61" s="240"/>
      <c r="AS61" s="246"/>
      <c r="AT61" s="247"/>
      <c r="AU61" s="237"/>
      <c r="AV61" s="295"/>
      <c r="AW61" s="240"/>
      <c r="AX61" s="246"/>
      <c r="AY61" s="247"/>
      <c r="AZ61" s="176"/>
      <c r="BA61" s="240"/>
      <c r="BB61" s="246"/>
      <c r="BC61" s="247"/>
      <c r="BD61" s="176"/>
      <c r="BE61" s="240"/>
      <c r="BF61" s="246"/>
      <c r="BG61" s="247"/>
      <c r="BH61" s="176"/>
      <c r="BI61" s="240"/>
      <c r="BJ61" s="246"/>
      <c r="BK61" s="247"/>
      <c r="BL61" s="176"/>
      <c r="BM61" s="240"/>
      <c r="BN61" s="246"/>
      <c r="BO61" s="247"/>
      <c r="BP61" s="176"/>
      <c r="BQ61" s="240"/>
      <c r="BR61" s="246"/>
      <c r="BS61" s="247"/>
      <c r="BT61" s="176"/>
      <c r="BU61" s="240"/>
      <c r="BV61" s="246"/>
      <c r="BW61" s="247"/>
      <c r="BX61" s="176"/>
      <c r="BY61" s="240"/>
      <c r="BZ61" s="246"/>
      <c r="CA61" s="247"/>
      <c r="CB61" s="176"/>
      <c r="CC61" s="240"/>
      <c r="CD61" s="246"/>
      <c r="CE61" s="247"/>
      <c r="CF61" s="176"/>
      <c r="CG61" s="240"/>
      <c r="CH61" s="246"/>
      <c r="CI61" s="247"/>
      <c r="CJ61" s="176"/>
      <c r="CK61" s="178"/>
      <c r="CL61" s="179"/>
      <c r="CM61" s="247"/>
      <c r="CN61" s="176"/>
      <c r="CO61" s="247"/>
      <c r="CP61" s="246"/>
      <c r="CQ61" s="247"/>
      <c r="CR61" s="176"/>
      <c r="CS61" s="240"/>
      <c r="CT61" s="246"/>
      <c r="CU61" s="247"/>
      <c r="CV61" s="237"/>
      <c r="CW61" s="155"/>
      <c r="CX61" s="157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</row>
    <row r="62" spans="1:135" ht="15" x14ac:dyDescent="0.25">
      <c r="A62" s="352"/>
      <c r="B62" s="168" t="s">
        <v>104</v>
      </c>
      <c r="C62" s="208"/>
      <c r="D62" s="180"/>
      <c r="E62" s="246">
        <v>3</v>
      </c>
      <c r="F62" s="247"/>
      <c r="G62" s="176">
        <v>2</v>
      </c>
      <c r="H62" s="240"/>
      <c r="I62" s="246"/>
      <c r="J62" s="247">
        <v>3</v>
      </c>
      <c r="K62" s="176"/>
      <c r="L62" s="181"/>
      <c r="M62" s="171"/>
      <c r="N62" s="171"/>
      <c r="O62" s="172"/>
      <c r="P62" s="240"/>
      <c r="Q62" s="246"/>
      <c r="R62" s="247"/>
      <c r="S62" s="176"/>
      <c r="T62" s="240"/>
      <c r="U62" s="246"/>
      <c r="V62" s="247"/>
      <c r="W62" s="176"/>
      <c r="X62" s="240">
        <v>3</v>
      </c>
      <c r="Y62" s="246"/>
      <c r="Z62" s="247">
        <v>2</v>
      </c>
      <c r="AA62" s="176"/>
      <c r="AB62" s="240">
        <v>2</v>
      </c>
      <c r="AC62" s="246"/>
      <c r="AD62" s="247">
        <v>1</v>
      </c>
      <c r="AE62" s="176"/>
      <c r="AF62" s="240"/>
      <c r="AG62" s="246"/>
      <c r="AH62" s="247"/>
      <c r="AI62" s="176"/>
      <c r="AJ62" s="240"/>
      <c r="AK62" s="246">
        <v>2</v>
      </c>
      <c r="AL62" s="247"/>
      <c r="AM62" s="176">
        <v>3</v>
      </c>
      <c r="AN62" s="240"/>
      <c r="AO62" s="246"/>
      <c r="AP62" s="247"/>
      <c r="AQ62" s="176"/>
      <c r="AR62" s="240"/>
      <c r="AS62" s="246">
        <v>1</v>
      </c>
      <c r="AT62" s="247"/>
      <c r="AU62" s="237">
        <v>1</v>
      </c>
      <c r="AV62" s="295"/>
      <c r="AW62" s="240"/>
      <c r="AX62" s="246"/>
      <c r="AY62" s="247"/>
      <c r="AZ62" s="176"/>
      <c r="BA62" s="240">
        <v>1</v>
      </c>
      <c r="BB62" s="246"/>
      <c r="BC62" s="247"/>
      <c r="BD62" s="176"/>
      <c r="BE62" s="240"/>
      <c r="BF62" s="246"/>
      <c r="BG62" s="247"/>
      <c r="BH62" s="176"/>
      <c r="BI62" s="240"/>
      <c r="BJ62" s="246"/>
      <c r="BK62" s="247"/>
      <c r="BL62" s="176"/>
      <c r="BM62" s="240"/>
      <c r="BN62" s="246"/>
      <c r="BO62" s="247"/>
      <c r="BP62" s="176"/>
      <c r="BQ62" s="240"/>
      <c r="BR62" s="246"/>
      <c r="BS62" s="247"/>
      <c r="BT62" s="176"/>
      <c r="BU62" s="240"/>
      <c r="BV62" s="246"/>
      <c r="BW62" s="247"/>
      <c r="BX62" s="176"/>
      <c r="BY62" s="240"/>
      <c r="BZ62" s="246"/>
      <c r="CA62" s="247"/>
      <c r="CB62" s="176"/>
      <c r="CC62" s="240"/>
      <c r="CD62" s="246"/>
      <c r="CE62" s="247"/>
      <c r="CF62" s="176"/>
      <c r="CG62" s="240"/>
      <c r="CH62" s="246"/>
      <c r="CI62" s="247"/>
      <c r="CJ62" s="176"/>
      <c r="CK62" s="178"/>
      <c r="CL62" s="179"/>
      <c r="CM62" s="247"/>
      <c r="CN62" s="176"/>
      <c r="CO62" s="247"/>
      <c r="CP62" s="246"/>
      <c r="CQ62" s="247"/>
      <c r="CR62" s="176"/>
      <c r="CS62" s="240"/>
      <c r="CT62" s="246"/>
      <c r="CU62" s="247"/>
      <c r="CV62" s="237"/>
      <c r="CW62" s="155"/>
      <c r="CX62" s="157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56" t="s">
        <v>102</v>
      </c>
      <c r="EB62" s="149">
        <v>0.17391304347826086</v>
      </c>
      <c r="EC62" s="149">
        <v>0.2608695652173913</v>
      </c>
      <c r="ED62" s="149"/>
      <c r="EE62" s="149"/>
    </row>
    <row r="63" spans="1:135" ht="15" x14ac:dyDescent="0.25">
      <c r="A63" s="352"/>
      <c r="B63" s="168" t="s">
        <v>105</v>
      </c>
      <c r="C63" s="208"/>
      <c r="D63" s="180"/>
      <c r="E63" s="246"/>
      <c r="F63" s="247">
        <v>3</v>
      </c>
      <c r="G63" s="176"/>
      <c r="H63" s="240"/>
      <c r="I63" s="246"/>
      <c r="J63" s="247"/>
      <c r="K63" s="176"/>
      <c r="L63" s="240"/>
      <c r="M63" s="246"/>
      <c r="N63" s="247"/>
      <c r="O63" s="176"/>
      <c r="P63" s="181"/>
      <c r="Q63" s="171"/>
      <c r="R63" s="171"/>
      <c r="S63" s="172"/>
      <c r="T63" s="240"/>
      <c r="U63" s="246">
        <v>3</v>
      </c>
      <c r="V63" s="247"/>
      <c r="W63" s="176"/>
      <c r="X63" s="240"/>
      <c r="Y63" s="246"/>
      <c r="Z63" s="247"/>
      <c r="AA63" s="176"/>
      <c r="AB63" s="240"/>
      <c r="AC63" s="246"/>
      <c r="AD63" s="247"/>
      <c r="AE63" s="176"/>
      <c r="AF63" s="240"/>
      <c r="AG63" s="246"/>
      <c r="AH63" s="247"/>
      <c r="AI63" s="176"/>
      <c r="AJ63" s="240">
        <v>3</v>
      </c>
      <c r="AK63" s="246"/>
      <c r="AL63" s="247"/>
      <c r="AM63" s="176"/>
      <c r="AN63" s="240">
        <v>1</v>
      </c>
      <c r="AO63" s="246"/>
      <c r="AP63" s="247">
        <v>1</v>
      </c>
      <c r="AQ63" s="176"/>
      <c r="AR63" s="240"/>
      <c r="AS63" s="246"/>
      <c r="AT63" s="247"/>
      <c r="AU63" s="237"/>
      <c r="AV63" s="295"/>
      <c r="AW63" s="240">
        <v>2</v>
      </c>
      <c r="AX63" s="246"/>
      <c r="AY63" s="247">
        <v>2</v>
      </c>
      <c r="AZ63" s="176"/>
      <c r="BA63" s="240"/>
      <c r="BB63" s="246"/>
      <c r="BC63" s="247"/>
      <c r="BD63" s="176"/>
      <c r="BE63" s="240"/>
      <c r="BF63" s="246"/>
      <c r="BG63" s="247"/>
      <c r="BH63" s="176"/>
      <c r="BI63" s="240"/>
      <c r="BJ63" s="246">
        <v>1</v>
      </c>
      <c r="BK63" s="247"/>
      <c r="BL63" s="176"/>
      <c r="BM63" s="240"/>
      <c r="BN63" s="246"/>
      <c r="BO63" s="247"/>
      <c r="BP63" s="176"/>
      <c r="BQ63" s="240"/>
      <c r="BR63" s="246"/>
      <c r="BS63" s="247"/>
      <c r="BT63" s="176"/>
      <c r="BU63" s="240"/>
      <c r="BV63" s="246"/>
      <c r="BW63" s="247"/>
      <c r="BX63" s="176"/>
      <c r="BY63" s="240"/>
      <c r="BZ63" s="246"/>
      <c r="CA63" s="247"/>
      <c r="CB63" s="176"/>
      <c r="CC63" s="240"/>
      <c r="CD63" s="246"/>
      <c r="CE63" s="247"/>
      <c r="CF63" s="176"/>
      <c r="CG63" s="240"/>
      <c r="CH63" s="246"/>
      <c r="CI63" s="247"/>
      <c r="CJ63" s="176"/>
      <c r="CK63" s="178"/>
      <c r="CL63" s="179"/>
      <c r="CM63" s="247"/>
      <c r="CN63" s="176"/>
      <c r="CO63" s="247"/>
      <c r="CP63" s="246">
        <v>2</v>
      </c>
      <c r="CQ63" s="247"/>
      <c r="CR63" s="176"/>
      <c r="CS63" s="240"/>
      <c r="CT63" s="246"/>
      <c r="CU63" s="247"/>
      <c r="CV63" s="237"/>
      <c r="CW63" s="155"/>
      <c r="CX63" s="157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56" t="s">
        <v>103</v>
      </c>
      <c r="EB63" s="149">
        <v>4.3478260869565216E-2</v>
      </c>
      <c r="EC63" s="149">
        <v>0.13043478260869565</v>
      </c>
      <c r="ED63" s="149"/>
      <c r="EE63" s="149"/>
    </row>
    <row r="64" spans="1:135" ht="15" x14ac:dyDescent="0.25">
      <c r="A64" s="352"/>
      <c r="B64" s="168" t="s">
        <v>106</v>
      </c>
      <c r="C64" s="208"/>
      <c r="D64" s="180"/>
      <c r="E64" s="246"/>
      <c r="F64" s="247"/>
      <c r="G64" s="176"/>
      <c r="H64" s="240"/>
      <c r="I64" s="246"/>
      <c r="J64" s="247"/>
      <c r="K64" s="176"/>
      <c r="L64" s="240"/>
      <c r="M64" s="246"/>
      <c r="N64" s="247"/>
      <c r="O64" s="176"/>
      <c r="P64" s="240"/>
      <c r="Q64" s="246"/>
      <c r="R64" s="247"/>
      <c r="S64" s="176"/>
      <c r="T64" s="181"/>
      <c r="U64" s="171"/>
      <c r="V64" s="171"/>
      <c r="W64" s="172"/>
      <c r="X64" s="240"/>
      <c r="Y64" s="246"/>
      <c r="Z64" s="247"/>
      <c r="AA64" s="176"/>
      <c r="AB64" s="240"/>
      <c r="AC64" s="246"/>
      <c r="AD64" s="247"/>
      <c r="AE64" s="176"/>
      <c r="AF64" s="240"/>
      <c r="AG64" s="246"/>
      <c r="AH64" s="247"/>
      <c r="AI64" s="176"/>
      <c r="AJ64" s="240"/>
      <c r="AK64" s="246"/>
      <c r="AL64" s="247"/>
      <c r="AM64" s="176"/>
      <c r="AN64" s="240"/>
      <c r="AO64" s="246"/>
      <c r="AP64" s="247"/>
      <c r="AQ64" s="176"/>
      <c r="AR64" s="240"/>
      <c r="AS64" s="246"/>
      <c r="AT64" s="247"/>
      <c r="AU64" s="237"/>
      <c r="AV64" s="295"/>
      <c r="AW64" s="240"/>
      <c r="AX64" s="246"/>
      <c r="AY64" s="247"/>
      <c r="AZ64" s="176"/>
      <c r="BA64" s="240"/>
      <c r="BB64" s="246"/>
      <c r="BC64" s="247"/>
      <c r="BD64" s="176"/>
      <c r="BE64" s="240"/>
      <c r="BF64" s="246"/>
      <c r="BG64" s="247"/>
      <c r="BH64" s="176"/>
      <c r="BI64" s="240"/>
      <c r="BJ64" s="246"/>
      <c r="BK64" s="247"/>
      <c r="BL64" s="176"/>
      <c r="BM64" s="240"/>
      <c r="BN64" s="246"/>
      <c r="BO64" s="247"/>
      <c r="BP64" s="176"/>
      <c r="BQ64" s="240"/>
      <c r="BR64" s="246"/>
      <c r="BS64" s="247"/>
      <c r="BT64" s="176"/>
      <c r="BU64" s="240"/>
      <c r="BV64" s="246"/>
      <c r="BW64" s="247"/>
      <c r="BX64" s="176"/>
      <c r="BY64" s="240"/>
      <c r="BZ64" s="246"/>
      <c r="CA64" s="247"/>
      <c r="CB64" s="176"/>
      <c r="CC64" s="240"/>
      <c r="CD64" s="246"/>
      <c r="CE64" s="247"/>
      <c r="CF64" s="176"/>
      <c r="CG64" s="240"/>
      <c r="CH64" s="246"/>
      <c r="CI64" s="247"/>
      <c r="CJ64" s="176"/>
      <c r="CK64" s="178"/>
      <c r="CL64" s="179"/>
      <c r="CM64" s="247"/>
      <c r="CN64" s="176"/>
      <c r="CO64" s="247"/>
      <c r="CP64" s="246"/>
      <c r="CQ64" s="247"/>
      <c r="CR64" s="176"/>
      <c r="CS64" s="240"/>
      <c r="CT64" s="246"/>
      <c r="CU64" s="247"/>
      <c r="CV64" s="237"/>
      <c r="CW64" s="155"/>
      <c r="CX64" s="157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56" t="s">
        <v>104</v>
      </c>
      <c r="EB64" s="149">
        <v>0.13043478260869565</v>
      </c>
      <c r="EC64" s="149">
        <v>4.3478260869565216E-2</v>
      </c>
      <c r="ED64" s="149"/>
      <c r="EE64" s="149"/>
    </row>
    <row r="65" spans="1:135" ht="15" x14ac:dyDescent="0.25">
      <c r="A65" s="352"/>
      <c r="B65" s="168" t="s">
        <v>304</v>
      </c>
      <c r="C65" s="208"/>
      <c r="D65" s="180"/>
      <c r="E65" s="246"/>
      <c r="F65" s="247"/>
      <c r="G65" s="176"/>
      <c r="H65" s="240"/>
      <c r="I65" s="246"/>
      <c r="J65" s="247"/>
      <c r="K65" s="176"/>
      <c r="L65" s="240"/>
      <c r="M65" s="246"/>
      <c r="N65" s="247"/>
      <c r="O65" s="176"/>
      <c r="P65" s="240"/>
      <c r="Q65" s="246"/>
      <c r="R65" s="247"/>
      <c r="S65" s="176"/>
      <c r="T65" s="240"/>
      <c r="U65" s="246"/>
      <c r="V65" s="247"/>
      <c r="W65" s="176"/>
      <c r="X65" s="181"/>
      <c r="Y65" s="171"/>
      <c r="Z65" s="171"/>
      <c r="AA65" s="172"/>
      <c r="AB65" s="240"/>
      <c r="AC65" s="246"/>
      <c r="AD65" s="247"/>
      <c r="AE65" s="176"/>
      <c r="AF65" s="240"/>
      <c r="AG65" s="246"/>
      <c r="AH65" s="247"/>
      <c r="AI65" s="176"/>
      <c r="AJ65" s="240"/>
      <c r="AK65" s="246"/>
      <c r="AL65" s="247"/>
      <c r="AM65" s="176"/>
      <c r="AN65" s="240"/>
      <c r="AO65" s="246"/>
      <c r="AP65" s="247"/>
      <c r="AQ65" s="176"/>
      <c r="AR65" s="240"/>
      <c r="AS65" s="246"/>
      <c r="AT65" s="247"/>
      <c r="AU65" s="237"/>
      <c r="AV65" s="295"/>
      <c r="AW65" s="240"/>
      <c r="AX65" s="246"/>
      <c r="AY65" s="247"/>
      <c r="AZ65" s="176"/>
      <c r="BA65" s="240"/>
      <c r="BB65" s="246"/>
      <c r="BC65" s="247"/>
      <c r="BD65" s="176"/>
      <c r="BE65" s="240"/>
      <c r="BF65" s="246"/>
      <c r="BG65" s="247"/>
      <c r="BH65" s="176"/>
      <c r="BI65" s="240"/>
      <c r="BJ65" s="246"/>
      <c r="BK65" s="247"/>
      <c r="BL65" s="176"/>
      <c r="BM65" s="240"/>
      <c r="BN65" s="246"/>
      <c r="BO65" s="247"/>
      <c r="BP65" s="176"/>
      <c r="BQ65" s="240"/>
      <c r="BR65" s="246"/>
      <c r="BS65" s="247"/>
      <c r="BT65" s="176"/>
      <c r="BU65" s="240"/>
      <c r="BV65" s="246"/>
      <c r="BW65" s="247"/>
      <c r="BX65" s="176"/>
      <c r="BY65" s="240"/>
      <c r="BZ65" s="246"/>
      <c r="CA65" s="247"/>
      <c r="CB65" s="176"/>
      <c r="CC65" s="240"/>
      <c r="CD65" s="246"/>
      <c r="CE65" s="247"/>
      <c r="CF65" s="176"/>
      <c r="CG65" s="240"/>
      <c r="CH65" s="246"/>
      <c r="CI65" s="247"/>
      <c r="CJ65" s="176"/>
      <c r="CK65" s="178"/>
      <c r="CL65" s="179"/>
      <c r="CM65" s="247"/>
      <c r="CN65" s="176"/>
      <c r="CO65" s="247"/>
      <c r="CP65" s="246"/>
      <c r="CQ65" s="247"/>
      <c r="CR65" s="176"/>
      <c r="CS65" s="240"/>
      <c r="CT65" s="246"/>
      <c r="CU65" s="247"/>
      <c r="CV65" s="237"/>
      <c r="CW65" s="155"/>
      <c r="CX65" s="157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56" t="s">
        <v>105</v>
      </c>
      <c r="EB65" s="149">
        <v>8.6956521739130432E-2</v>
      </c>
      <c r="EC65" s="149">
        <v>0</v>
      </c>
      <c r="ED65" s="149"/>
      <c r="EE65" s="149"/>
    </row>
    <row r="66" spans="1:135" ht="15" x14ac:dyDescent="0.25">
      <c r="A66" s="352"/>
      <c r="B66" s="168" t="s">
        <v>305</v>
      </c>
      <c r="C66" s="208"/>
      <c r="D66" s="180"/>
      <c r="E66" s="246"/>
      <c r="F66" s="247"/>
      <c r="G66" s="176"/>
      <c r="H66" s="240"/>
      <c r="I66" s="246"/>
      <c r="J66" s="247"/>
      <c r="K66" s="176"/>
      <c r="L66" s="240"/>
      <c r="M66" s="246"/>
      <c r="N66" s="247"/>
      <c r="O66" s="176"/>
      <c r="P66" s="240"/>
      <c r="Q66" s="246"/>
      <c r="R66" s="247"/>
      <c r="S66" s="176"/>
      <c r="T66" s="240"/>
      <c r="U66" s="246"/>
      <c r="V66" s="247"/>
      <c r="W66" s="176"/>
      <c r="X66" s="240"/>
      <c r="Y66" s="246"/>
      <c r="Z66" s="247"/>
      <c r="AA66" s="176"/>
      <c r="AB66" s="181"/>
      <c r="AC66" s="171"/>
      <c r="AD66" s="171"/>
      <c r="AE66" s="172"/>
      <c r="AF66" s="240"/>
      <c r="AG66" s="246"/>
      <c r="AH66" s="247"/>
      <c r="AI66" s="176"/>
      <c r="AJ66" s="240"/>
      <c r="AK66" s="246"/>
      <c r="AL66" s="247"/>
      <c r="AM66" s="176"/>
      <c r="AN66" s="240"/>
      <c r="AO66" s="246"/>
      <c r="AP66" s="247"/>
      <c r="AQ66" s="176"/>
      <c r="AR66" s="240"/>
      <c r="AS66" s="246"/>
      <c r="AT66" s="247"/>
      <c r="AU66" s="237"/>
      <c r="AV66" s="295"/>
      <c r="AW66" s="240"/>
      <c r="AX66" s="246"/>
      <c r="AY66" s="247"/>
      <c r="AZ66" s="176"/>
      <c r="BA66" s="240"/>
      <c r="BB66" s="246"/>
      <c r="BC66" s="247"/>
      <c r="BD66" s="176"/>
      <c r="BE66" s="240"/>
      <c r="BF66" s="246"/>
      <c r="BG66" s="247"/>
      <c r="BH66" s="176"/>
      <c r="BI66" s="240"/>
      <c r="BJ66" s="246"/>
      <c r="BK66" s="247"/>
      <c r="BL66" s="176"/>
      <c r="BM66" s="240"/>
      <c r="BN66" s="246"/>
      <c r="BO66" s="247"/>
      <c r="BP66" s="176"/>
      <c r="BQ66" s="240"/>
      <c r="BR66" s="246"/>
      <c r="BS66" s="247"/>
      <c r="BT66" s="176"/>
      <c r="BU66" s="240"/>
      <c r="BV66" s="246"/>
      <c r="BW66" s="247"/>
      <c r="BX66" s="176"/>
      <c r="BY66" s="240"/>
      <c r="BZ66" s="246"/>
      <c r="CA66" s="247"/>
      <c r="CB66" s="176"/>
      <c r="CC66" s="240"/>
      <c r="CD66" s="246"/>
      <c r="CE66" s="247"/>
      <c r="CF66" s="176"/>
      <c r="CG66" s="240"/>
      <c r="CH66" s="246"/>
      <c r="CI66" s="247"/>
      <c r="CJ66" s="176"/>
      <c r="CK66" s="178"/>
      <c r="CL66" s="179"/>
      <c r="CM66" s="247"/>
      <c r="CN66" s="176"/>
      <c r="CO66" s="247"/>
      <c r="CP66" s="246"/>
      <c r="CQ66" s="247"/>
      <c r="CR66" s="176"/>
      <c r="CS66" s="240"/>
      <c r="CT66" s="246"/>
      <c r="CU66" s="247"/>
      <c r="CV66" s="237"/>
      <c r="CW66" s="155"/>
      <c r="CX66" s="157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56" t="s">
        <v>106</v>
      </c>
      <c r="EB66" s="149">
        <v>4.3478260869565216E-2</v>
      </c>
      <c r="EC66" s="149">
        <v>0.17391304347826086</v>
      </c>
      <c r="ED66" s="149"/>
      <c r="EE66" s="149"/>
    </row>
    <row r="67" spans="1:135" ht="15" x14ac:dyDescent="0.25">
      <c r="A67" s="352"/>
      <c r="B67" s="168" t="s">
        <v>306</v>
      </c>
      <c r="C67" s="208"/>
      <c r="D67" s="180"/>
      <c r="E67" s="246">
        <v>3</v>
      </c>
      <c r="F67" s="247"/>
      <c r="G67" s="176">
        <v>3</v>
      </c>
      <c r="H67" s="240"/>
      <c r="I67" s="246"/>
      <c r="J67" s="247"/>
      <c r="K67" s="176"/>
      <c r="L67" s="240"/>
      <c r="M67" s="246"/>
      <c r="N67" s="247">
        <v>3</v>
      </c>
      <c r="O67" s="176"/>
      <c r="P67" s="240"/>
      <c r="Q67" s="246"/>
      <c r="R67" s="247"/>
      <c r="S67" s="176"/>
      <c r="T67" s="240"/>
      <c r="U67" s="246"/>
      <c r="V67" s="247"/>
      <c r="W67" s="176"/>
      <c r="X67" s="240">
        <v>2</v>
      </c>
      <c r="Y67" s="246"/>
      <c r="Z67" s="247">
        <v>2</v>
      </c>
      <c r="AA67" s="176"/>
      <c r="AB67" s="240">
        <v>1</v>
      </c>
      <c r="AC67" s="246"/>
      <c r="AD67" s="247">
        <v>1</v>
      </c>
      <c r="AE67" s="176"/>
      <c r="AF67" s="181"/>
      <c r="AG67" s="171"/>
      <c r="AH67" s="171"/>
      <c r="AI67" s="172"/>
      <c r="AJ67" s="240"/>
      <c r="AK67" s="246">
        <v>1</v>
      </c>
      <c r="AL67" s="247"/>
      <c r="AM67" s="176">
        <v>1</v>
      </c>
      <c r="AN67" s="240"/>
      <c r="AO67" s="246">
        <v>2</v>
      </c>
      <c r="AP67" s="247"/>
      <c r="AQ67" s="176">
        <v>2</v>
      </c>
      <c r="AR67" s="240"/>
      <c r="AS67" s="246"/>
      <c r="AT67" s="247"/>
      <c r="AU67" s="237"/>
      <c r="AV67" s="295"/>
      <c r="AW67" s="240"/>
      <c r="AX67" s="246"/>
      <c r="AY67" s="247"/>
      <c r="AZ67" s="176"/>
      <c r="BA67" s="240"/>
      <c r="BB67" s="246"/>
      <c r="BC67" s="247"/>
      <c r="BD67" s="176"/>
      <c r="BE67" s="240"/>
      <c r="BF67" s="246"/>
      <c r="BG67" s="247"/>
      <c r="BH67" s="176"/>
      <c r="BI67" s="240"/>
      <c r="BJ67" s="246"/>
      <c r="BK67" s="247"/>
      <c r="BL67" s="176"/>
      <c r="BM67" s="240"/>
      <c r="BN67" s="246"/>
      <c r="BO67" s="247"/>
      <c r="BP67" s="176"/>
      <c r="BQ67" s="240"/>
      <c r="BR67" s="246"/>
      <c r="BS67" s="247"/>
      <c r="BT67" s="176"/>
      <c r="BU67" s="240"/>
      <c r="BV67" s="246"/>
      <c r="BW67" s="247"/>
      <c r="BX67" s="176"/>
      <c r="BY67" s="240"/>
      <c r="BZ67" s="246"/>
      <c r="CA67" s="247"/>
      <c r="CB67" s="176"/>
      <c r="CC67" s="240"/>
      <c r="CD67" s="246"/>
      <c r="CE67" s="247"/>
      <c r="CF67" s="176"/>
      <c r="CG67" s="240">
        <v>3</v>
      </c>
      <c r="CH67" s="246"/>
      <c r="CI67" s="247"/>
      <c r="CJ67" s="176"/>
      <c r="CK67" s="178"/>
      <c r="CL67" s="179"/>
      <c r="CM67" s="247"/>
      <c r="CN67" s="176"/>
      <c r="CO67" s="247"/>
      <c r="CP67" s="246"/>
      <c r="CQ67" s="247"/>
      <c r="CR67" s="176"/>
      <c r="CS67" s="240"/>
      <c r="CT67" s="246"/>
      <c r="CU67" s="247"/>
      <c r="CV67" s="237"/>
      <c r="CW67" s="155"/>
      <c r="CX67" s="157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56" t="s">
        <v>304</v>
      </c>
      <c r="EB67" s="149">
        <v>8.6956521739130432E-2</v>
      </c>
      <c r="EC67" s="149">
        <v>0</v>
      </c>
      <c r="ED67" s="149"/>
      <c r="EE67" s="149"/>
    </row>
    <row r="68" spans="1:135" ht="15" x14ac:dyDescent="0.25">
      <c r="A68" s="352"/>
      <c r="B68" s="168" t="s">
        <v>307</v>
      </c>
      <c r="C68" s="208"/>
      <c r="D68" s="180"/>
      <c r="E68" s="246"/>
      <c r="F68" s="247">
        <v>3</v>
      </c>
      <c r="G68" s="176"/>
      <c r="H68" s="240"/>
      <c r="I68" s="246"/>
      <c r="J68" s="247"/>
      <c r="K68" s="176"/>
      <c r="L68" s="240">
        <v>2</v>
      </c>
      <c r="M68" s="246"/>
      <c r="N68" s="247"/>
      <c r="O68" s="176"/>
      <c r="P68" s="240">
        <v>1</v>
      </c>
      <c r="Q68" s="246"/>
      <c r="R68" s="247"/>
      <c r="S68" s="176"/>
      <c r="T68" s="240"/>
      <c r="U68" s="246"/>
      <c r="V68" s="247">
        <v>1</v>
      </c>
      <c r="W68" s="176"/>
      <c r="X68" s="240"/>
      <c r="Y68" s="246"/>
      <c r="Z68" s="247"/>
      <c r="AA68" s="176"/>
      <c r="AB68" s="240"/>
      <c r="AC68" s="246"/>
      <c r="AD68" s="247"/>
      <c r="AE68" s="176"/>
      <c r="AF68" s="240"/>
      <c r="AG68" s="246"/>
      <c r="AH68" s="247"/>
      <c r="AI68" s="176"/>
      <c r="AJ68" s="181"/>
      <c r="AK68" s="171"/>
      <c r="AL68" s="171"/>
      <c r="AM68" s="172"/>
      <c r="AN68" s="240">
        <v>3</v>
      </c>
      <c r="AO68" s="246"/>
      <c r="AP68" s="247">
        <v>2</v>
      </c>
      <c r="AQ68" s="176"/>
      <c r="AR68" s="240"/>
      <c r="AS68" s="246"/>
      <c r="AT68" s="247"/>
      <c r="AU68" s="237"/>
      <c r="AV68" s="295"/>
      <c r="AW68" s="240"/>
      <c r="AX68" s="246"/>
      <c r="AY68" s="247"/>
      <c r="AZ68" s="176"/>
      <c r="BA68" s="240"/>
      <c r="BB68" s="246"/>
      <c r="BC68" s="247"/>
      <c r="BD68" s="176"/>
      <c r="BE68" s="240"/>
      <c r="BF68" s="246"/>
      <c r="BG68" s="247"/>
      <c r="BH68" s="176"/>
      <c r="BI68" s="240"/>
      <c r="BJ68" s="246"/>
      <c r="BK68" s="247"/>
      <c r="BL68" s="176"/>
      <c r="BM68" s="240"/>
      <c r="BN68" s="246"/>
      <c r="BO68" s="247"/>
      <c r="BP68" s="176"/>
      <c r="BQ68" s="240"/>
      <c r="BR68" s="246"/>
      <c r="BS68" s="247"/>
      <c r="BT68" s="176"/>
      <c r="BU68" s="240"/>
      <c r="BV68" s="246"/>
      <c r="BW68" s="247"/>
      <c r="BX68" s="176"/>
      <c r="BY68" s="240"/>
      <c r="BZ68" s="246"/>
      <c r="CA68" s="247"/>
      <c r="CB68" s="176"/>
      <c r="CC68" s="240"/>
      <c r="CD68" s="246"/>
      <c r="CE68" s="247"/>
      <c r="CF68" s="176"/>
      <c r="CG68" s="240"/>
      <c r="CH68" s="246"/>
      <c r="CI68" s="247"/>
      <c r="CJ68" s="176"/>
      <c r="CK68" s="178"/>
      <c r="CL68" s="179"/>
      <c r="CM68" s="247"/>
      <c r="CN68" s="176"/>
      <c r="CO68" s="247"/>
      <c r="CP68" s="246"/>
      <c r="CQ68" s="247"/>
      <c r="CR68" s="176"/>
      <c r="CS68" s="240"/>
      <c r="CT68" s="246"/>
      <c r="CU68" s="247"/>
      <c r="CV68" s="237"/>
      <c r="CW68" s="155"/>
      <c r="CX68" s="157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56" t="s">
        <v>305</v>
      </c>
      <c r="EB68" s="149">
        <v>0.13043478260869565</v>
      </c>
      <c r="EC68" s="149">
        <v>0</v>
      </c>
      <c r="ED68" s="149"/>
      <c r="EE68" s="149"/>
    </row>
    <row r="69" spans="1:135" ht="15" x14ac:dyDescent="0.25">
      <c r="A69" s="352"/>
      <c r="B69" s="168" t="s">
        <v>308</v>
      </c>
      <c r="C69" s="208"/>
      <c r="D69" s="180">
        <v>3</v>
      </c>
      <c r="E69" s="246"/>
      <c r="F69" s="247">
        <v>3</v>
      </c>
      <c r="G69" s="176"/>
      <c r="H69" s="240"/>
      <c r="I69" s="246"/>
      <c r="J69" s="247"/>
      <c r="K69" s="176"/>
      <c r="L69" s="240"/>
      <c r="M69" s="246"/>
      <c r="N69" s="247"/>
      <c r="O69" s="176"/>
      <c r="P69" s="240">
        <v>1</v>
      </c>
      <c r="Q69" s="246"/>
      <c r="R69" s="247">
        <v>1</v>
      </c>
      <c r="S69" s="176"/>
      <c r="T69" s="240"/>
      <c r="U69" s="246"/>
      <c r="V69" s="247"/>
      <c r="W69" s="176"/>
      <c r="X69" s="240"/>
      <c r="Y69" s="246"/>
      <c r="Z69" s="247"/>
      <c r="AA69" s="176"/>
      <c r="AB69" s="240"/>
      <c r="AC69" s="246"/>
      <c r="AD69" s="247"/>
      <c r="AE69" s="176"/>
      <c r="AF69" s="240"/>
      <c r="AG69" s="246"/>
      <c r="AH69" s="247"/>
      <c r="AI69" s="176"/>
      <c r="AJ69" s="240">
        <v>2</v>
      </c>
      <c r="AK69" s="246"/>
      <c r="AL69" s="247">
        <v>2</v>
      </c>
      <c r="AM69" s="176"/>
      <c r="AN69" s="181"/>
      <c r="AO69" s="171"/>
      <c r="AP69" s="171"/>
      <c r="AQ69" s="172"/>
      <c r="AR69" s="240"/>
      <c r="AS69" s="246"/>
      <c r="AT69" s="247"/>
      <c r="AU69" s="237"/>
      <c r="AV69" s="295"/>
      <c r="AW69" s="240"/>
      <c r="AX69" s="246"/>
      <c r="AY69" s="247"/>
      <c r="AZ69" s="176"/>
      <c r="BA69" s="240"/>
      <c r="BB69" s="246"/>
      <c r="BC69" s="247"/>
      <c r="BD69" s="176"/>
      <c r="BE69" s="240"/>
      <c r="BF69" s="246"/>
      <c r="BG69" s="247"/>
      <c r="BH69" s="176"/>
      <c r="BI69" s="240"/>
      <c r="BJ69" s="246"/>
      <c r="BK69" s="247"/>
      <c r="BL69" s="176"/>
      <c r="BM69" s="240"/>
      <c r="BN69" s="246"/>
      <c r="BO69" s="247"/>
      <c r="BP69" s="176"/>
      <c r="BQ69" s="240"/>
      <c r="BR69" s="246"/>
      <c r="BS69" s="247"/>
      <c r="BT69" s="176"/>
      <c r="BU69" s="240"/>
      <c r="BV69" s="246"/>
      <c r="BW69" s="247"/>
      <c r="BX69" s="176"/>
      <c r="BY69" s="240"/>
      <c r="BZ69" s="246"/>
      <c r="CA69" s="247"/>
      <c r="CB69" s="176"/>
      <c r="CC69" s="240"/>
      <c r="CD69" s="246"/>
      <c r="CE69" s="247"/>
      <c r="CF69" s="176"/>
      <c r="CG69" s="240"/>
      <c r="CH69" s="246"/>
      <c r="CI69" s="247"/>
      <c r="CJ69" s="176"/>
      <c r="CK69" s="178"/>
      <c r="CL69" s="179"/>
      <c r="CM69" s="247"/>
      <c r="CN69" s="176"/>
      <c r="CO69" s="247"/>
      <c r="CP69" s="246"/>
      <c r="CQ69" s="247"/>
      <c r="CR69" s="176"/>
      <c r="CS69" s="240"/>
      <c r="CT69" s="246"/>
      <c r="CU69" s="247"/>
      <c r="CV69" s="237"/>
      <c r="CW69" s="155"/>
      <c r="CX69" s="157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56" t="s">
        <v>306</v>
      </c>
      <c r="EB69" s="149">
        <v>0</v>
      </c>
      <c r="EC69" s="149">
        <v>4.3478260869565216E-2</v>
      </c>
      <c r="ED69" s="149"/>
      <c r="EE69" s="149"/>
    </row>
    <row r="70" spans="1:135" ht="15" x14ac:dyDescent="0.25">
      <c r="A70" s="352"/>
      <c r="B70" s="168" t="s">
        <v>680</v>
      </c>
      <c r="C70" s="208"/>
      <c r="D70" s="180"/>
      <c r="E70" s="246"/>
      <c r="F70" s="247"/>
      <c r="G70" s="176"/>
      <c r="H70" s="240"/>
      <c r="I70" s="246"/>
      <c r="J70" s="247"/>
      <c r="K70" s="176"/>
      <c r="L70" s="240"/>
      <c r="M70" s="246"/>
      <c r="N70" s="247"/>
      <c r="O70" s="176"/>
      <c r="P70" s="240"/>
      <c r="Q70" s="246"/>
      <c r="R70" s="247"/>
      <c r="S70" s="176"/>
      <c r="T70" s="240"/>
      <c r="U70" s="246"/>
      <c r="V70" s="247"/>
      <c r="W70" s="176"/>
      <c r="X70" s="240"/>
      <c r="Y70" s="246"/>
      <c r="Z70" s="247"/>
      <c r="AA70" s="176"/>
      <c r="AB70" s="240"/>
      <c r="AC70" s="246"/>
      <c r="AD70" s="247"/>
      <c r="AE70" s="176"/>
      <c r="AF70" s="240"/>
      <c r="AG70" s="246"/>
      <c r="AH70" s="247"/>
      <c r="AI70" s="176"/>
      <c r="AJ70" s="240"/>
      <c r="AK70" s="246"/>
      <c r="AL70" s="247"/>
      <c r="AM70" s="176"/>
      <c r="AN70" s="240"/>
      <c r="AO70" s="246"/>
      <c r="AP70" s="247"/>
      <c r="AQ70" s="176"/>
      <c r="AR70" s="181"/>
      <c r="AS70" s="171"/>
      <c r="AT70" s="171"/>
      <c r="AU70" s="182"/>
      <c r="AV70" s="295"/>
      <c r="AW70" s="240"/>
      <c r="AX70" s="246"/>
      <c r="AY70" s="247"/>
      <c r="AZ70" s="176"/>
      <c r="BA70" s="240"/>
      <c r="BB70" s="246"/>
      <c r="BC70" s="247"/>
      <c r="BD70" s="176"/>
      <c r="BE70" s="240"/>
      <c r="BF70" s="246"/>
      <c r="BG70" s="247"/>
      <c r="BH70" s="176"/>
      <c r="BI70" s="240"/>
      <c r="BJ70" s="246"/>
      <c r="BK70" s="247"/>
      <c r="BL70" s="176"/>
      <c r="BM70" s="240"/>
      <c r="BN70" s="246"/>
      <c r="BO70" s="247"/>
      <c r="BP70" s="176"/>
      <c r="BQ70" s="240"/>
      <c r="BR70" s="246"/>
      <c r="BS70" s="247"/>
      <c r="BT70" s="176"/>
      <c r="BU70" s="240"/>
      <c r="BV70" s="246"/>
      <c r="BW70" s="247"/>
      <c r="BX70" s="176"/>
      <c r="BY70" s="240"/>
      <c r="BZ70" s="246"/>
      <c r="CA70" s="247"/>
      <c r="CB70" s="176"/>
      <c r="CC70" s="240"/>
      <c r="CD70" s="246"/>
      <c r="CE70" s="247"/>
      <c r="CF70" s="176"/>
      <c r="CG70" s="240"/>
      <c r="CH70" s="246"/>
      <c r="CI70" s="247"/>
      <c r="CJ70" s="176"/>
      <c r="CK70" s="178"/>
      <c r="CL70" s="179"/>
      <c r="CM70" s="247"/>
      <c r="CN70" s="176"/>
      <c r="CO70" s="247"/>
      <c r="CP70" s="246"/>
      <c r="CQ70" s="247"/>
      <c r="CR70" s="176"/>
      <c r="CS70" s="240"/>
      <c r="CT70" s="246"/>
      <c r="CU70" s="247"/>
      <c r="CV70" s="237"/>
      <c r="CW70" s="155"/>
      <c r="CX70" s="157"/>
      <c r="DP70" s="149"/>
      <c r="DQ70" s="149"/>
      <c r="DR70" s="149"/>
      <c r="DS70" s="149"/>
      <c r="DT70" s="149"/>
      <c r="DU70" s="149"/>
      <c r="DV70" s="149"/>
      <c r="DW70" s="149"/>
      <c r="DX70" s="149"/>
      <c r="DY70" s="149"/>
      <c r="DZ70" s="149"/>
      <c r="EA70" s="156" t="s">
        <v>307</v>
      </c>
      <c r="EB70" s="149">
        <v>0.13043478260869565</v>
      </c>
      <c r="EC70" s="149">
        <v>0.21739130434782608</v>
      </c>
      <c r="ED70" s="149"/>
      <c r="EE70" s="149"/>
    </row>
    <row r="71" spans="1:135" s="209" customFormat="1" ht="15" x14ac:dyDescent="0.25">
      <c r="A71" s="352"/>
      <c r="B71" s="184"/>
      <c r="C71" s="185"/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283"/>
      <c r="AR71" s="283"/>
      <c r="AS71" s="283"/>
      <c r="AT71" s="283"/>
      <c r="AU71" s="283"/>
      <c r="AV71" s="296"/>
      <c r="AW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J71" s="283"/>
      <c r="BK71" s="283"/>
      <c r="BL71" s="283"/>
      <c r="BM71" s="283"/>
      <c r="BN71" s="283"/>
      <c r="BO71" s="283"/>
      <c r="BP71" s="283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327"/>
      <c r="CW71" s="155"/>
      <c r="CX71" s="157"/>
      <c r="CY71" s="145"/>
      <c r="CZ71" s="145"/>
      <c r="DA71" s="145"/>
      <c r="DB71" s="145"/>
      <c r="DC71" s="145"/>
      <c r="DD71" s="145"/>
      <c r="DE71" s="145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156" t="s">
        <v>308</v>
      </c>
      <c r="EB71" s="149">
        <v>0.13043478260869565</v>
      </c>
      <c r="EC71" s="149">
        <v>0.13043478260869565</v>
      </c>
      <c r="ED71" s="210"/>
      <c r="EE71" s="210"/>
    </row>
    <row r="72" spans="1:135" ht="15" x14ac:dyDescent="0.25">
      <c r="A72" s="352"/>
      <c r="B72" s="168" t="s">
        <v>117</v>
      </c>
      <c r="C72" s="208"/>
      <c r="D72" s="180"/>
      <c r="E72" s="246"/>
      <c r="F72" s="247"/>
      <c r="G72" s="176"/>
      <c r="H72" s="240"/>
      <c r="I72" s="246"/>
      <c r="J72" s="247"/>
      <c r="K72" s="176"/>
      <c r="L72" s="240"/>
      <c r="M72" s="246"/>
      <c r="N72" s="247"/>
      <c r="O72" s="176"/>
      <c r="P72" s="240"/>
      <c r="Q72" s="246"/>
      <c r="R72" s="247"/>
      <c r="S72" s="176"/>
      <c r="T72" s="240"/>
      <c r="U72" s="246"/>
      <c r="V72" s="247"/>
      <c r="W72" s="176"/>
      <c r="X72" s="240"/>
      <c r="Y72" s="246"/>
      <c r="Z72" s="247"/>
      <c r="AA72" s="176"/>
      <c r="AB72" s="240"/>
      <c r="AC72" s="246"/>
      <c r="AD72" s="247"/>
      <c r="AE72" s="176"/>
      <c r="AF72" s="240"/>
      <c r="AG72" s="246"/>
      <c r="AH72" s="247"/>
      <c r="AI72" s="176"/>
      <c r="AJ72" s="240"/>
      <c r="AK72" s="246"/>
      <c r="AL72" s="247"/>
      <c r="AM72" s="176"/>
      <c r="AN72" s="240"/>
      <c r="AO72" s="246"/>
      <c r="AP72" s="247"/>
      <c r="AQ72" s="176"/>
      <c r="AR72" s="240"/>
      <c r="AS72" s="246">
        <v>1</v>
      </c>
      <c r="AT72" s="247"/>
      <c r="AU72" s="237">
        <v>1</v>
      </c>
      <c r="AV72" s="295"/>
      <c r="AW72" s="181"/>
      <c r="AX72" s="171"/>
      <c r="AY72" s="171"/>
      <c r="AZ72" s="172"/>
      <c r="BA72" s="240"/>
      <c r="BB72" s="246"/>
      <c r="BC72" s="247"/>
      <c r="BD72" s="176"/>
      <c r="BE72" s="240"/>
      <c r="BF72" s="246"/>
      <c r="BG72" s="247"/>
      <c r="BH72" s="176"/>
      <c r="BI72" s="240"/>
      <c r="BJ72" s="246"/>
      <c r="BK72" s="247"/>
      <c r="BL72" s="176"/>
      <c r="BM72" s="240"/>
      <c r="BN72" s="246"/>
      <c r="BO72" s="247"/>
      <c r="BP72" s="176"/>
      <c r="BQ72" s="240"/>
      <c r="BR72" s="246"/>
      <c r="BS72" s="247"/>
      <c r="BT72" s="176"/>
      <c r="BU72" s="240"/>
      <c r="BV72" s="246"/>
      <c r="BW72" s="247"/>
      <c r="BX72" s="176"/>
      <c r="BY72" s="240"/>
      <c r="BZ72" s="246"/>
      <c r="CA72" s="247"/>
      <c r="CB72" s="176"/>
      <c r="CC72" s="240">
        <v>3</v>
      </c>
      <c r="CD72" s="246"/>
      <c r="CE72" s="247"/>
      <c r="CF72" s="176"/>
      <c r="CG72" s="240">
        <v>2</v>
      </c>
      <c r="CH72" s="246"/>
      <c r="CI72" s="247">
        <v>2</v>
      </c>
      <c r="CJ72" s="176"/>
      <c r="CK72" s="178">
        <v>1</v>
      </c>
      <c r="CL72" s="179"/>
      <c r="CM72" s="247">
        <v>1</v>
      </c>
      <c r="CN72" s="176"/>
      <c r="CO72" s="247"/>
      <c r="CP72" s="246"/>
      <c r="CQ72" s="247"/>
      <c r="CR72" s="176"/>
      <c r="CS72" s="240"/>
      <c r="CT72" s="246"/>
      <c r="CU72" s="247"/>
      <c r="CV72" s="237"/>
      <c r="CW72" s="155"/>
      <c r="CX72" s="157"/>
      <c r="DP72" s="149"/>
      <c r="DQ72" s="149"/>
      <c r="DR72" s="149"/>
      <c r="DS72" s="149"/>
      <c r="DT72" s="149"/>
      <c r="DU72" s="149"/>
      <c r="DV72" s="149"/>
      <c r="DW72" s="149"/>
      <c r="DX72" s="149"/>
      <c r="DY72" s="149"/>
      <c r="DZ72" s="149"/>
      <c r="EA72" s="156" t="s">
        <v>680</v>
      </c>
      <c r="EB72" s="149">
        <v>0</v>
      </c>
      <c r="EC72" s="149">
        <v>0.30434782608695654</v>
      </c>
      <c r="ED72" s="149"/>
      <c r="EE72" s="149"/>
    </row>
    <row r="73" spans="1:135" ht="15" x14ac:dyDescent="0.25">
      <c r="A73" s="352"/>
      <c r="B73" s="168" t="s">
        <v>118</v>
      </c>
      <c r="C73" s="208"/>
      <c r="D73" s="180"/>
      <c r="E73" s="246"/>
      <c r="F73" s="247"/>
      <c r="G73" s="176"/>
      <c r="H73" s="240"/>
      <c r="I73" s="246"/>
      <c r="J73" s="247"/>
      <c r="K73" s="176"/>
      <c r="L73" s="240"/>
      <c r="M73" s="246"/>
      <c r="N73" s="247"/>
      <c r="O73" s="176">
        <v>3</v>
      </c>
      <c r="P73" s="240"/>
      <c r="Q73" s="246"/>
      <c r="R73" s="247"/>
      <c r="S73" s="176"/>
      <c r="T73" s="240"/>
      <c r="U73" s="246">
        <v>3</v>
      </c>
      <c r="V73" s="247"/>
      <c r="W73" s="176"/>
      <c r="X73" s="240"/>
      <c r="Y73" s="246"/>
      <c r="Z73" s="247"/>
      <c r="AA73" s="176"/>
      <c r="AB73" s="240"/>
      <c r="AC73" s="246"/>
      <c r="AD73" s="247"/>
      <c r="AE73" s="176"/>
      <c r="AF73" s="240"/>
      <c r="AG73" s="246"/>
      <c r="AH73" s="247"/>
      <c r="AI73" s="176"/>
      <c r="AJ73" s="240"/>
      <c r="AK73" s="246"/>
      <c r="AL73" s="247"/>
      <c r="AM73" s="176">
        <v>2</v>
      </c>
      <c r="AN73" s="240"/>
      <c r="AO73" s="246"/>
      <c r="AP73" s="247"/>
      <c r="AQ73" s="176"/>
      <c r="AR73" s="240"/>
      <c r="AS73" s="246">
        <v>2</v>
      </c>
      <c r="AT73" s="247"/>
      <c r="AU73" s="237">
        <v>1</v>
      </c>
      <c r="AV73" s="295"/>
      <c r="AW73" s="240"/>
      <c r="AX73" s="246"/>
      <c r="AY73" s="247"/>
      <c r="AZ73" s="176"/>
      <c r="BA73" s="181"/>
      <c r="BB73" s="171"/>
      <c r="BC73" s="171"/>
      <c r="BD73" s="172"/>
      <c r="BE73" s="240"/>
      <c r="BF73" s="246"/>
      <c r="BG73" s="247"/>
      <c r="BH73" s="176"/>
      <c r="BI73" s="240"/>
      <c r="BJ73" s="246"/>
      <c r="BK73" s="247"/>
      <c r="BL73" s="176"/>
      <c r="BM73" s="240"/>
      <c r="BN73" s="246"/>
      <c r="BO73" s="247"/>
      <c r="BP73" s="176"/>
      <c r="BQ73" s="240">
        <v>3</v>
      </c>
      <c r="BR73" s="246"/>
      <c r="BS73" s="247">
        <v>2</v>
      </c>
      <c r="BT73" s="176"/>
      <c r="BU73" s="240"/>
      <c r="BV73" s="246"/>
      <c r="BW73" s="247"/>
      <c r="BX73" s="176"/>
      <c r="BY73" s="240">
        <v>1</v>
      </c>
      <c r="BZ73" s="246"/>
      <c r="CA73" s="247">
        <v>1</v>
      </c>
      <c r="CB73" s="176"/>
      <c r="CC73" s="240"/>
      <c r="CD73" s="246"/>
      <c r="CE73" s="247">
        <v>3</v>
      </c>
      <c r="CF73" s="176"/>
      <c r="CG73" s="240">
        <v>2</v>
      </c>
      <c r="CH73" s="246"/>
      <c r="CI73" s="247"/>
      <c r="CJ73" s="176"/>
      <c r="CK73" s="178"/>
      <c r="CL73" s="179"/>
      <c r="CM73" s="247"/>
      <c r="CN73" s="176"/>
      <c r="CO73" s="247">
        <v>1</v>
      </c>
      <c r="CP73" s="246"/>
      <c r="CQ73" s="247"/>
      <c r="CR73" s="176"/>
      <c r="CS73" s="240"/>
      <c r="CT73" s="246"/>
      <c r="CU73" s="247"/>
      <c r="CV73" s="237"/>
      <c r="CW73" s="155"/>
      <c r="CX73" s="157"/>
      <c r="DP73" s="149"/>
      <c r="DQ73" s="149"/>
      <c r="DR73" s="149"/>
      <c r="DS73" s="149"/>
      <c r="DT73" s="149"/>
      <c r="DU73" s="149"/>
      <c r="DV73" s="149"/>
      <c r="DW73" s="149"/>
      <c r="DX73" s="149"/>
      <c r="DY73" s="149"/>
      <c r="DZ73" s="149"/>
      <c r="EA73" s="156" t="s">
        <v>117</v>
      </c>
      <c r="EB73" s="149">
        <v>0.30434782608695654</v>
      </c>
      <c r="EC73" s="149">
        <v>0</v>
      </c>
      <c r="ED73" s="149"/>
      <c r="EE73" s="149"/>
    </row>
    <row r="74" spans="1:135" ht="15" x14ac:dyDescent="0.25">
      <c r="A74" s="352"/>
      <c r="B74" s="184" t="s">
        <v>119</v>
      </c>
      <c r="C74" s="187"/>
      <c r="D74" s="180"/>
      <c r="E74" s="246"/>
      <c r="F74" s="247"/>
      <c r="G74" s="176"/>
      <c r="H74" s="240"/>
      <c r="I74" s="246">
        <v>1</v>
      </c>
      <c r="J74" s="247"/>
      <c r="K74" s="176">
        <v>1</v>
      </c>
      <c r="L74" s="240"/>
      <c r="M74" s="246"/>
      <c r="N74" s="247"/>
      <c r="O74" s="176"/>
      <c r="P74" s="240"/>
      <c r="Q74" s="246"/>
      <c r="R74" s="247"/>
      <c r="S74" s="176"/>
      <c r="T74" s="240"/>
      <c r="U74" s="246">
        <v>3</v>
      </c>
      <c r="V74" s="247"/>
      <c r="W74" s="176">
        <v>3</v>
      </c>
      <c r="X74" s="240"/>
      <c r="Y74" s="246"/>
      <c r="Z74" s="247"/>
      <c r="AA74" s="176"/>
      <c r="AB74" s="240"/>
      <c r="AC74" s="246"/>
      <c r="AD74" s="247"/>
      <c r="AE74" s="176"/>
      <c r="AF74" s="240"/>
      <c r="AG74" s="246"/>
      <c r="AH74" s="247"/>
      <c r="AI74" s="176"/>
      <c r="AJ74" s="240"/>
      <c r="AK74" s="246"/>
      <c r="AL74" s="247"/>
      <c r="AM74" s="176"/>
      <c r="AN74" s="240"/>
      <c r="AO74" s="246"/>
      <c r="AP74" s="247"/>
      <c r="AQ74" s="176"/>
      <c r="AR74" s="240"/>
      <c r="AS74" s="246">
        <v>2</v>
      </c>
      <c r="AT74" s="247"/>
      <c r="AU74" s="237">
        <v>2</v>
      </c>
      <c r="AV74" s="295"/>
      <c r="AW74" s="240">
        <v>2</v>
      </c>
      <c r="AX74" s="246"/>
      <c r="AY74" s="247">
        <v>2</v>
      </c>
      <c r="AZ74" s="176"/>
      <c r="BA74" s="240"/>
      <c r="BB74" s="246"/>
      <c r="BC74" s="247"/>
      <c r="BD74" s="176"/>
      <c r="BE74" s="181"/>
      <c r="BF74" s="171"/>
      <c r="BG74" s="171"/>
      <c r="BH74" s="172"/>
      <c r="BI74" s="240"/>
      <c r="BJ74" s="246"/>
      <c r="BK74" s="247"/>
      <c r="BL74" s="176"/>
      <c r="BM74" s="240"/>
      <c r="BN74" s="246"/>
      <c r="BO74" s="247"/>
      <c r="BP74" s="176"/>
      <c r="BQ74" s="240"/>
      <c r="BR74" s="246"/>
      <c r="BS74" s="247"/>
      <c r="BT74" s="176"/>
      <c r="BU74" s="240"/>
      <c r="BV74" s="246"/>
      <c r="BW74" s="247"/>
      <c r="BX74" s="176"/>
      <c r="BY74" s="240"/>
      <c r="BZ74" s="246"/>
      <c r="CA74" s="247"/>
      <c r="CB74" s="176"/>
      <c r="CC74" s="240"/>
      <c r="CD74" s="246"/>
      <c r="CE74" s="247"/>
      <c r="CF74" s="176"/>
      <c r="CG74" s="240">
        <v>3</v>
      </c>
      <c r="CH74" s="246"/>
      <c r="CI74" s="247">
        <v>3</v>
      </c>
      <c r="CJ74" s="176"/>
      <c r="CK74" s="178">
        <v>1</v>
      </c>
      <c r="CL74" s="179"/>
      <c r="CM74" s="247">
        <v>1</v>
      </c>
      <c r="CN74" s="176"/>
      <c r="CO74" s="247"/>
      <c r="CP74" s="246"/>
      <c r="CQ74" s="247"/>
      <c r="CR74" s="176"/>
      <c r="CS74" s="240"/>
      <c r="CT74" s="246"/>
      <c r="CU74" s="247"/>
      <c r="CV74" s="237"/>
      <c r="CW74" s="155"/>
      <c r="CX74" s="157"/>
      <c r="DP74" s="149"/>
      <c r="DQ74" s="149"/>
      <c r="DR74" s="149"/>
      <c r="DS74" s="149"/>
      <c r="DT74" s="149"/>
      <c r="DU74" s="149"/>
      <c r="DV74" s="149"/>
      <c r="DW74" s="149"/>
      <c r="DX74" s="149"/>
      <c r="DY74" s="149"/>
      <c r="DZ74" s="149"/>
      <c r="EA74" s="156" t="s">
        <v>118</v>
      </c>
      <c r="EB74" s="149">
        <v>8.6956521739130432E-2</v>
      </c>
      <c r="EC74" s="149">
        <v>4.3478260869565216E-2</v>
      </c>
      <c r="ED74" s="149"/>
      <c r="EE74" s="149"/>
    </row>
    <row r="75" spans="1:135" ht="15" x14ac:dyDescent="0.25">
      <c r="A75" s="352"/>
      <c r="B75" s="184" t="s">
        <v>320</v>
      </c>
      <c r="C75" s="187"/>
      <c r="D75" s="180"/>
      <c r="E75" s="246">
        <v>2</v>
      </c>
      <c r="F75" s="247"/>
      <c r="G75" s="176">
        <v>3</v>
      </c>
      <c r="H75" s="240"/>
      <c r="I75" s="246">
        <v>3</v>
      </c>
      <c r="J75" s="247"/>
      <c r="K75" s="176"/>
      <c r="L75" s="240"/>
      <c r="M75" s="246"/>
      <c r="N75" s="247"/>
      <c r="O75" s="176"/>
      <c r="P75" s="240"/>
      <c r="Q75" s="246"/>
      <c r="R75" s="247"/>
      <c r="S75" s="176"/>
      <c r="T75" s="240"/>
      <c r="U75" s="246"/>
      <c r="V75" s="247"/>
      <c r="W75" s="176"/>
      <c r="X75" s="240"/>
      <c r="Y75" s="246"/>
      <c r="Z75" s="247"/>
      <c r="AA75" s="176"/>
      <c r="AB75" s="240"/>
      <c r="AC75" s="246"/>
      <c r="AD75" s="247"/>
      <c r="AE75" s="176"/>
      <c r="AF75" s="240"/>
      <c r="AG75" s="246"/>
      <c r="AH75" s="247"/>
      <c r="AI75" s="176"/>
      <c r="AJ75" s="240"/>
      <c r="AK75" s="246"/>
      <c r="AL75" s="247"/>
      <c r="AM75" s="176"/>
      <c r="AN75" s="240"/>
      <c r="AO75" s="246">
        <v>1</v>
      </c>
      <c r="AP75" s="247"/>
      <c r="AQ75" s="176">
        <v>2</v>
      </c>
      <c r="AR75" s="240"/>
      <c r="AS75" s="246"/>
      <c r="AT75" s="247"/>
      <c r="AU75" s="237">
        <v>1</v>
      </c>
      <c r="AV75" s="295"/>
      <c r="AW75" s="240">
        <v>3</v>
      </c>
      <c r="AX75" s="246"/>
      <c r="AY75" s="247"/>
      <c r="AZ75" s="176"/>
      <c r="BA75" s="240"/>
      <c r="BB75" s="246"/>
      <c r="BC75" s="247"/>
      <c r="BD75" s="176"/>
      <c r="BE75" s="240"/>
      <c r="BF75" s="246"/>
      <c r="BG75" s="247"/>
      <c r="BH75" s="176"/>
      <c r="BI75" s="181"/>
      <c r="BJ75" s="171"/>
      <c r="BK75" s="171"/>
      <c r="BL75" s="172"/>
      <c r="BM75" s="240"/>
      <c r="BN75" s="246"/>
      <c r="BO75" s="247"/>
      <c r="BP75" s="176"/>
      <c r="BQ75" s="240"/>
      <c r="BR75" s="246"/>
      <c r="BS75" s="247"/>
      <c r="BT75" s="176"/>
      <c r="BU75" s="240"/>
      <c r="BV75" s="246"/>
      <c r="BW75" s="247">
        <v>2</v>
      </c>
      <c r="BX75" s="176"/>
      <c r="BY75" s="240"/>
      <c r="BZ75" s="246"/>
      <c r="CA75" s="247"/>
      <c r="CB75" s="176"/>
      <c r="CC75" s="240"/>
      <c r="CD75" s="246"/>
      <c r="CE75" s="247"/>
      <c r="CF75" s="176"/>
      <c r="CG75" s="240">
        <v>1</v>
      </c>
      <c r="CH75" s="246"/>
      <c r="CI75" s="247">
        <v>3</v>
      </c>
      <c r="CJ75" s="176"/>
      <c r="CK75" s="178">
        <v>2</v>
      </c>
      <c r="CL75" s="179"/>
      <c r="CM75" s="247">
        <v>1</v>
      </c>
      <c r="CN75" s="176"/>
      <c r="CO75" s="247"/>
      <c r="CP75" s="246"/>
      <c r="CQ75" s="247"/>
      <c r="CR75" s="176"/>
      <c r="CS75" s="240"/>
      <c r="CT75" s="246"/>
      <c r="CU75" s="247"/>
      <c r="CV75" s="237"/>
      <c r="CW75" s="155"/>
      <c r="CX75" s="157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83" t="s">
        <v>119</v>
      </c>
      <c r="EB75" s="149">
        <v>4.3478260869565216E-2</v>
      </c>
      <c r="EC75" s="149">
        <v>0</v>
      </c>
      <c r="ED75" s="149"/>
      <c r="EE75" s="149"/>
    </row>
    <row r="76" spans="1:135" ht="15" x14ac:dyDescent="0.25">
      <c r="A76" s="352"/>
      <c r="B76" s="184" t="s">
        <v>321</v>
      </c>
      <c r="C76" s="187"/>
      <c r="D76" s="180"/>
      <c r="E76" s="246"/>
      <c r="F76" s="247"/>
      <c r="G76" s="176"/>
      <c r="H76" s="240"/>
      <c r="I76" s="246"/>
      <c r="J76" s="247"/>
      <c r="K76" s="176"/>
      <c r="L76" s="240"/>
      <c r="M76" s="246"/>
      <c r="N76" s="247"/>
      <c r="O76" s="176"/>
      <c r="P76" s="240"/>
      <c r="Q76" s="246"/>
      <c r="R76" s="247"/>
      <c r="S76" s="176"/>
      <c r="T76" s="240"/>
      <c r="U76" s="246"/>
      <c r="V76" s="247"/>
      <c r="W76" s="176"/>
      <c r="X76" s="240"/>
      <c r="Y76" s="246"/>
      <c r="Z76" s="247"/>
      <c r="AA76" s="176"/>
      <c r="AB76" s="240"/>
      <c r="AC76" s="246"/>
      <c r="AD76" s="247"/>
      <c r="AE76" s="176"/>
      <c r="AF76" s="240"/>
      <c r="AG76" s="246"/>
      <c r="AH76" s="247"/>
      <c r="AI76" s="176"/>
      <c r="AJ76" s="240"/>
      <c r="AK76" s="246"/>
      <c r="AL76" s="247"/>
      <c r="AM76" s="176"/>
      <c r="AN76" s="240"/>
      <c r="AO76" s="246"/>
      <c r="AP76" s="247"/>
      <c r="AQ76" s="176"/>
      <c r="AR76" s="240"/>
      <c r="AS76" s="246"/>
      <c r="AT76" s="247"/>
      <c r="AU76" s="237"/>
      <c r="AV76" s="295"/>
      <c r="AW76" s="240">
        <v>3</v>
      </c>
      <c r="AX76" s="246"/>
      <c r="AY76" s="247">
        <v>3</v>
      </c>
      <c r="AZ76" s="176"/>
      <c r="BA76" s="240"/>
      <c r="BB76" s="246"/>
      <c r="BC76" s="247"/>
      <c r="BD76" s="176"/>
      <c r="BE76" s="240">
        <v>1</v>
      </c>
      <c r="BF76" s="246"/>
      <c r="BG76" s="247">
        <v>1</v>
      </c>
      <c r="BH76" s="176"/>
      <c r="BI76" s="240"/>
      <c r="BJ76" s="246"/>
      <c r="BK76" s="247"/>
      <c r="BL76" s="176"/>
      <c r="BM76" s="181"/>
      <c r="BN76" s="171"/>
      <c r="BO76" s="171"/>
      <c r="BP76" s="172"/>
      <c r="BQ76" s="240"/>
      <c r="BR76" s="246"/>
      <c r="BS76" s="247"/>
      <c r="BT76" s="176"/>
      <c r="BU76" s="240"/>
      <c r="BV76" s="246"/>
      <c r="BW76" s="247"/>
      <c r="BX76" s="176"/>
      <c r="BY76" s="240"/>
      <c r="BZ76" s="246"/>
      <c r="CA76" s="247"/>
      <c r="CB76" s="176"/>
      <c r="CC76" s="240">
        <v>2</v>
      </c>
      <c r="CD76" s="246"/>
      <c r="CE76" s="247">
        <v>2</v>
      </c>
      <c r="CF76" s="176"/>
      <c r="CG76" s="240"/>
      <c r="CH76" s="246"/>
      <c r="CI76" s="247"/>
      <c r="CJ76" s="176"/>
      <c r="CK76" s="178"/>
      <c r="CL76" s="179"/>
      <c r="CM76" s="247"/>
      <c r="CN76" s="176"/>
      <c r="CO76" s="247"/>
      <c r="CP76" s="246"/>
      <c r="CQ76" s="247"/>
      <c r="CR76" s="176"/>
      <c r="CS76" s="240"/>
      <c r="CT76" s="246"/>
      <c r="CU76" s="247"/>
      <c r="CV76" s="237"/>
      <c r="CW76" s="155"/>
      <c r="CX76" s="157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83" t="s">
        <v>320</v>
      </c>
      <c r="EB76" s="149">
        <v>0</v>
      </c>
      <c r="EC76" s="149">
        <v>0.13043478260869565</v>
      </c>
      <c r="ED76" s="149"/>
      <c r="EE76" s="149"/>
    </row>
    <row r="77" spans="1:135" ht="15" x14ac:dyDescent="0.25">
      <c r="A77" s="352"/>
      <c r="B77" s="184" t="s">
        <v>322</v>
      </c>
      <c r="C77" s="187"/>
      <c r="D77" s="180"/>
      <c r="E77" s="246"/>
      <c r="F77" s="247"/>
      <c r="G77" s="176"/>
      <c r="H77" s="240"/>
      <c r="I77" s="246"/>
      <c r="J77" s="247"/>
      <c r="K77" s="176"/>
      <c r="L77" s="240"/>
      <c r="M77" s="246"/>
      <c r="N77" s="247"/>
      <c r="O77" s="176"/>
      <c r="P77" s="240"/>
      <c r="Q77" s="246"/>
      <c r="R77" s="247"/>
      <c r="S77" s="176"/>
      <c r="T77" s="240"/>
      <c r="U77" s="246"/>
      <c r="V77" s="247"/>
      <c r="W77" s="176"/>
      <c r="X77" s="240"/>
      <c r="Y77" s="246"/>
      <c r="Z77" s="247"/>
      <c r="AA77" s="176"/>
      <c r="AB77" s="240"/>
      <c r="AC77" s="246"/>
      <c r="AD77" s="247"/>
      <c r="AE77" s="176"/>
      <c r="AF77" s="240"/>
      <c r="AG77" s="246"/>
      <c r="AH77" s="247"/>
      <c r="AI77" s="176"/>
      <c r="AJ77" s="240"/>
      <c r="AK77" s="246"/>
      <c r="AL77" s="247"/>
      <c r="AM77" s="176"/>
      <c r="AN77" s="240"/>
      <c r="AO77" s="246"/>
      <c r="AP77" s="247"/>
      <c r="AQ77" s="176"/>
      <c r="AR77" s="240"/>
      <c r="AS77" s="246"/>
      <c r="AT77" s="247"/>
      <c r="AU77" s="237"/>
      <c r="AV77" s="295"/>
      <c r="AW77" s="240"/>
      <c r="AX77" s="246"/>
      <c r="AY77" s="247"/>
      <c r="AZ77" s="176"/>
      <c r="BA77" s="240"/>
      <c r="BB77" s="246"/>
      <c r="BC77" s="247"/>
      <c r="BD77" s="176"/>
      <c r="BE77" s="240"/>
      <c r="BF77" s="246"/>
      <c r="BG77" s="247"/>
      <c r="BH77" s="176"/>
      <c r="BI77" s="240"/>
      <c r="BJ77" s="246"/>
      <c r="BK77" s="247"/>
      <c r="BL77" s="176"/>
      <c r="BM77" s="240"/>
      <c r="BN77" s="246"/>
      <c r="BO77" s="247"/>
      <c r="BP77" s="176"/>
      <c r="BQ77" s="181"/>
      <c r="BR77" s="171"/>
      <c r="BS77" s="171"/>
      <c r="BT77" s="172"/>
      <c r="BU77" s="240"/>
      <c r="BV77" s="246"/>
      <c r="BW77" s="247"/>
      <c r="BX77" s="176"/>
      <c r="BY77" s="240"/>
      <c r="BZ77" s="246"/>
      <c r="CA77" s="247"/>
      <c r="CB77" s="176"/>
      <c r="CC77" s="240"/>
      <c r="CD77" s="246"/>
      <c r="CE77" s="247"/>
      <c r="CF77" s="176"/>
      <c r="CG77" s="240"/>
      <c r="CH77" s="246"/>
      <c r="CI77" s="247"/>
      <c r="CJ77" s="176"/>
      <c r="CK77" s="178"/>
      <c r="CL77" s="179"/>
      <c r="CM77" s="247"/>
      <c r="CN77" s="176"/>
      <c r="CO77" s="247"/>
      <c r="CP77" s="246"/>
      <c r="CQ77" s="247"/>
      <c r="CR77" s="176"/>
      <c r="CS77" s="240"/>
      <c r="CT77" s="246"/>
      <c r="CU77" s="247"/>
      <c r="CV77" s="237"/>
      <c r="CW77" s="155"/>
      <c r="CX77" s="157"/>
      <c r="DP77" s="149"/>
      <c r="DQ77" s="149"/>
      <c r="DR77" s="149"/>
      <c r="DS77" s="149"/>
      <c r="DT77" s="149"/>
      <c r="DU77" s="149"/>
      <c r="DV77" s="149"/>
      <c r="DW77" s="149"/>
      <c r="DX77" s="149"/>
      <c r="DY77" s="149"/>
      <c r="DZ77" s="149"/>
      <c r="EA77" s="183" t="s">
        <v>321</v>
      </c>
      <c r="EB77" s="149">
        <v>8.6956521739130432E-2</v>
      </c>
      <c r="EC77" s="149">
        <v>0</v>
      </c>
      <c r="ED77" s="149"/>
      <c r="EE77" s="149"/>
    </row>
    <row r="78" spans="1:135" ht="15" x14ac:dyDescent="0.25">
      <c r="A78" s="352"/>
      <c r="B78" s="184" t="s">
        <v>323</v>
      </c>
      <c r="C78" s="187"/>
      <c r="D78" s="180"/>
      <c r="E78" s="246">
        <v>2</v>
      </c>
      <c r="F78" s="247"/>
      <c r="G78" s="176">
        <v>1</v>
      </c>
      <c r="H78" s="240"/>
      <c r="I78" s="246"/>
      <c r="J78" s="247"/>
      <c r="K78" s="176"/>
      <c r="L78" s="240">
        <v>3</v>
      </c>
      <c r="M78" s="246"/>
      <c r="N78" s="247"/>
      <c r="O78" s="176"/>
      <c r="P78" s="240"/>
      <c r="Q78" s="246"/>
      <c r="R78" s="247"/>
      <c r="S78" s="176"/>
      <c r="T78" s="240"/>
      <c r="U78" s="246"/>
      <c r="V78" s="247"/>
      <c r="W78" s="176"/>
      <c r="X78" s="240"/>
      <c r="Y78" s="246"/>
      <c r="Z78" s="247"/>
      <c r="AA78" s="176"/>
      <c r="AB78" s="240"/>
      <c r="AC78" s="246"/>
      <c r="AD78" s="247"/>
      <c r="AE78" s="176"/>
      <c r="AF78" s="240"/>
      <c r="AG78" s="246"/>
      <c r="AH78" s="247"/>
      <c r="AI78" s="176"/>
      <c r="AJ78" s="240"/>
      <c r="AK78" s="246">
        <v>3</v>
      </c>
      <c r="AL78" s="247"/>
      <c r="AM78" s="176">
        <v>3</v>
      </c>
      <c r="AN78" s="240"/>
      <c r="AO78" s="246"/>
      <c r="AP78" s="247"/>
      <c r="AQ78" s="176"/>
      <c r="AR78" s="240"/>
      <c r="AS78" s="246">
        <v>1</v>
      </c>
      <c r="AT78" s="247"/>
      <c r="AU78" s="237">
        <v>2</v>
      </c>
      <c r="AV78" s="295"/>
      <c r="AW78" s="240"/>
      <c r="AX78" s="246"/>
      <c r="AY78" s="247"/>
      <c r="AZ78" s="176"/>
      <c r="BA78" s="240"/>
      <c r="BB78" s="246"/>
      <c r="BC78" s="247"/>
      <c r="BD78" s="176"/>
      <c r="BE78" s="240"/>
      <c r="BF78" s="246"/>
      <c r="BG78" s="247"/>
      <c r="BH78" s="176"/>
      <c r="BI78" s="240"/>
      <c r="BJ78" s="246"/>
      <c r="BK78" s="247"/>
      <c r="BL78" s="176"/>
      <c r="BM78" s="240"/>
      <c r="BN78" s="246"/>
      <c r="BO78" s="247">
        <v>3</v>
      </c>
      <c r="BP78" s="176"/>
      <c r="BQ78" s="240"/>
      <c r="BR78" s="246"/>
      <c r="BS78" s="247"/>
      <c r="BT78" s="176"/>
      <c r="BU78" s="181"/>
      <c r="BV78" s="171"/>
      <c r="BW78" s="171"/>
      <c r="BX78" s="172"/>
      <c r="BY78" s="240"/>
      <c r="BZ78" s="246"/>
      <c r="CA78" s="247"/>
      <c r="CB78" s="176"/>
      <c r="CC78" s="240"/>
      <c r="CD78" s="246"/>
      <c r="CE78" s="247"/>
      <c r="CF78" s="176"/>
      <c r="CG78" s="240">
        <v>2</v>
      </c>
      <c r="CH78" s="246"/>
      <c r="CI78" s="247">
        <v>2</v>
      </c>
      <c r="CJ78" s="176"/>
      <c r="CK78" s="178"/>
      <c r="CL78" s="179"/>
      <c r="CM78" s="247"/>
      <c r="CN78" s="176"/>
      <c r="CO78" s="247"/>
      <c r="CP78" s="246"/>
      <c r="CQ78" s="247"/>
      <c r="CR78" s="176"/>
      <c r="CS78" s="240">
        <v>1</v>
      </c>
      <c r="CT78" s="246">
        <v>1</v>
      </c>
      <c r="CU78" s="247"/>
      <c r="CV78" s="237"/>
      <c r="CW78" s="155"/>
      <c r="CX78" s="157"/>
      <c r="DP78" s="149"/>
      <c r="DQ78" s="149"/>
      <c r="DR78" s="149"/>
      <c r="DS78" s="149"/>
      <c r="DT78" s="149"/>
      <c r="DU78" s="149"/>
      <c r="DV78" s="149"/>
      <c r="DW78" s="149"/>
      <c r="DX78" s="149"/>
      <c r="DY78" s="149"/>
      <c r="DZ78" s="149"/>
      <c r="EA78" s="183" t="s">
        <v>322</v>
      </c>
      <c r="EB78" s="149">
        <v>0.13043478260869565</v>
      </c>
      <c r="EC78" s="149">
        <v>0</v>
      </c>
      <c r="ED78" s="149"/>
      <c r="EE78" s="149"/>
    </row>
    <row r="79" spans="1:135" ht="15" x14ac:dyDescent="0.25">
      <c r="A79" s="352"/>
      <c r="B79" s="184" t="s">
        <v>324</v>
      </c>
      <c r="C79" s="187"/>
      <c r="D79" s="180"/>
      <c r="E79" s="246"/>
      <c r="F79" s="247">
        <v>3</v>
      </c>
      <c r="G79" s="176"/>
      <c r="H79" s="240"/>
      <c r="I79" s="246"/>
      <c r="J79" s="247"/>
      <c r="K79" s="176"/>
      <c r="L79" s="240"/>
      <c r="M79" s="246"/>
      <c r="N79" s="247"/>
      <c r="O79" s="176"/>
      <c r="P79" s="240"/>
      <c r="Q79" s="246"/>
      <c r="R79" s="247"/>
      <c r="S79" s="176"/>
      <c r="T79" s="240"/>
      <c r="U79" s="246"/>
      <c r="V79" s="247"/>
      <c r="W79" s="176"/>
      <c r="X79" s="240"/>
      <c r="Y79" s="246"/>
      <c r="Z79" s="247"/>
      <c r="AA79" s="176"/>
      <c r="AB79" s="240"/>
      <c r="AC79" s="246"/>
      <c r="AD79" s="247"/>
      <c r="AE79" s="176"/>
      <c r="AF79" s="240"/>
      <c r="AG79" s="246"/>
      <c r="AH79" s="247"/>
      <c r="AI79" s="176"/>
      <c r="AJ79" s="240"/>
      <c r="AK79" s="246"/>
      <c r="AL79" s="247">
        <v>1</v>
      </c>
      <c r="AM79" s="176"/>
      <c r="AN79" s="240"/>
      <c r="AO79" s="246"/>
      <c r="AP79" s="247">
        <v>2</v>
      </c>
      <c r="AQ79" s="176"/>
      <c r="AR79" s="240"/>
      <c r="AS79" s="246"/>
      <c r="AT79" s="247"/>
      <c r="AU79" s="237"/>
      <c r="AV79" s="295"/>
      <c r="AW79" s="240">
        <v>2</v>
      </c>
      <c r="AX79" s="246"/>
      <c r="AY79" s="247"/>
      <c r="AZ79" s="176"/>
      <c r="BA79" s="240">
        <v>1</v>
      </c>
      <c r="BB79" s="246"/>
      <c r="BC79" s="247"/>
      <c r="BD79" s="176"/>
      <c r="BE79" s="240"/>
      <c r="BF79" s="246"/>
      <c r="BG79" s="247"/>
      <c r="BH79" s="176"/>
      <c r="BI79" s="240"/>
      <c r="BJ79" s="246"/>
      <c r="BK79" s="247"/>
      <c r="BL79" s="176"/>
      <c r="BM79" s="240"/>
      <c r="BN79" s="246"/>
      <c r="BO79" s="247"/>
      <c r="BP79" s="176"/>
      <c r="BQ79" s="240"/>
      <c r="BR79" s="246"/>
      <c r="BS79" s="247"/>
      <c r="BT79" s="176"/>
      <c r="BU79" s="240"/>
      <c r="BV79" s="246"/>
      <c r="BW79" s="247"/>
      <c r="BX79" s="176"/>
      <c r="BY79" s="181"/>
      <c r="BZ79" s="171"/>
      <c r="CA79" s="171"/>
      <c r="CB79" s="172"/>
      <c r="CC79" s="240"/>
      <c r="CD79" s="246"/>
      <c r="CE79" s="247"/>
      <c r="CF79" s="176"/>
      <c r="CG79" s="240"/>
      <c r="CH79" s="246"/>
      <c r="CI79" s="247"/>
      <c r="CJ79" s="176"/>
      <c r="CK79" s="178">
        <v>3</v>
      </c>
      <c r="CL79" s="179"/>
      <c r="CM79" s="247"/>
      <c r="CN79" s="176"/>
      <c r="CO79" s="247"/>
      <c r="CP79" s="246"/>
      <c r="CQ79" s="247"/>
      <c r="CR79" s="176"/>
      <c r="CS79" s="240"/>
      <c r="CT79" s="246"/>
      <c r="CU79" s="247"/>
      <c r="CV79" s="237"/>
      <c r="CW79" s="155"/>
      <c r="CX79" s="157"/>
      <c r="DP79" s="149"/>
      <c r="DQ79" s="149"/>
      <c r="DR79" s="149"/>
      <c r="DS79" s="149"/>
      <c r="DT79" s="149"/>
      <c r="DU79" s="149"/>
      <c r="DV79" s="149"/>
      <c r="DW79" s="149"/>
      <c r="DX79" s="149"/>
      <c r="DY79" s="149"/>
      <c r="DZ79" s="149"/>
      <c r="EA79" s="183" t="s">
        <v>323</v>
      </c>
      <c r="EB79" s="149">
        <v>8.6956521739130432E-2</v>
      </c>
      <c r="EC79" s="149">
        <v>0</v>
      </c>
      <c r="ED79" s="149"/>
      <c r="EE79" s="149"/>
    </row>
    <row r="80" spans="1:135" ht="15" x14ac:dyDescent="0.25">
      <c r="A80" s="352"/>
      <c r="B80" s="184" t="s">
        <v>325</v>
      </c>
      <c r="C80" s="187"/>
      <c r="D80" s="180"/>
      <c r="E80" s="246">
        <v>1</v>
      </c>
      <c r="F80" s="247"/>
      <c r="G80" s="176"/>
      <c r="H80" s="240"/>
      <c r="I80" s="246"/>
      <c r="J80" s="247"/>
      <c r="K80" s="176"/>
      <c r="L80" s="240"/>
      <c r="M80" s="246"/>
      <c r="N80" s="247"/>
      <c r="O80" s="176"/>
      <c r="P80" s="240"/>
      <c r="Q80" s="246"/>
      <c r="R80" s="247"/>
      <c r="S80" s="176"/>
      <c r="T80" s="240"/>
      <c r="U80" s="246"/>
      <c r="V80" s="247"/>
      <c r="W80" s="176"/>
      <c r="X80" s="240"/>
      <c r="Y80" s="246"/>
      <c r="Z80" s="247"/>
      <c r="AA80" s="176"/>
      <c r="AB80" s="240">
        <v>1</v>
      </c>
      <c r="AC80" s="246"/>
      <c r="AD80" s="247"/>
      <c r="AE80" s="176"/>
      <c r="AF80" s="240"/>
      <c r="AG80" s="246">
        <v>2</v>
      </c>
      <c r="AH80" s="247"/>
      <c r="AI80" s="176"/>
      <c r="AJ80" s="240"/>
      <c r="AK80" s="246"/>
      <c r="AL80" s="247"/>
      <c r="AM80" s="176">
        <v>1</v>
      </c>
      <c r="AN80" s="240"/>
      <c r="AO80" s="246"/>
      <c r="AP80" s="247"/>
      <c r="AQ80" s="176">
        <v>2</v>
      </c>
      <c r="AR80" s="240"/>
      <c r="AS80" s="246"/>
      <c r="AT80" s="247"/>
      <c r="AU80" s="237"/>
      <c r="AV80" s="295"/>
      <c r="AW80" s="240">
        <v>2</v>
      </c>
      <c r="AX80" s="246"/>
      <c r="AY80" s="247"/>
      <c r="AZ80" s="176"/>
      <c r="BA80" s="240"/>
      <c r="BB80" s="246"/>
      <c r="BC80" s="247"/>
      <c r="BD80" s="176"/>
      <c r="BE80" s="240"/>
      <c r="BF80" s="246"/>
      <c r="BG80" s="247"/>
      <c r="BH80" s="176"/>
      <c r="BI80" s="240"/>
      <c r="BJ80" s="246"/>
      <c r="BK80" s="247"/>
      <c r="BL80" s="176">
        <v>3</v>
      </c>
      <c r="BM80" s="240"/>
      <c r="BN80" s="246"/>
      <c r="BO80" s="247"/>
      <c r="BP80" s="176"/>
      <c r="BQ80" s="240"/>
      <c r="BR80" s="246"/>
      <c r="BS80" s="247">
        <v>3</v>
      </c>
      <c r="BT80" s="176"/>
      <c r="BU80" s="240">
        <v>3</v>
      </c>
      <c r="BV80" s="246"/>
      <c r="BW80" s="247"/>
      <c r="BX80" s="176"/>
      <c r="BY80" s="240"/>
      <c r="BZ80" s="246"/>
      <c r="CA80" s="247">
        <v>1</v>
      </c>
      <c r="CB80" s="176"/>
      <c r="CC80" s="181"/>
      <c r="CD80" s="171"/>
      <c r="CE80" s="171"/>
      <c r="CF80" s="172"/>
      <c r="CG80" s="240"/>
      <c r="CH80" s="246"/>
      <c r="CI80" s="247"/>
      <c r="CJ80" s="176"/>
      <c r="CK80" s="178"/>
      <c r="CL80" s="179"/>
      <c r="CM80" s="247">
        <v>2</v>
      </c>
      <c r="CN80" s="176"/>
      <c r="CO80" s="247"/>
      <c r="CP80" s="246"/>
      <c r="CQ80" s="247"/>
      <c r="CR80" s="176"/>
      <c r="CS80" s="240">
        <v>3</v>
      </c>
      <c r="CT80" s="246"/>
      <c r="CU80" s="247"/>
      <c r="CV80" s="237"/>
      <c r="CW80" s="155"/>
      <c r="CX80" s="157"/>
      <c r="DP80" s="149"/>
      <c r="DQ80" s="149"/>
      <c r="DR80" s="149"/>
      <c r="DS80" s="149"/>
      <c r="DT80" s="149"/>
      <c r="DU80" s="149"/>
      <c r="DV80" s="149"/>
      <c r="DW80" s="149"/>
      <c r="DX80" s="149"/>
      <c r="DY80" s="149"/>
      <c r="DZ80" s="149"/>
      <c r="EA80" s="183" t="s">
        <v>324</v>
      </c>
      <c r="EB80" s="149">
        <v>0.17391304347826086</v>
      </c>
      <c r="EC80" s="149">
        <v>0</v>
      </c>
      <c r="ED80" s="149"/>
      <c r="EE80" s="149"/>
    </row>
    <row r="81" spans="1:391" ht="15" x14ac:dyDescent="0.25">
      <c r="A81" s="352"/>
      <c r="B81" s="184" t="s">
        <v>681</v>
      </c>
      <c r="C81" s="187"/>
      <c r="D81" s="180"/>
      <c r="E81" s="246"/>
      <c r="F81" s="247"/>
      <c r="G81" s="176">
        <v>3</v>
      </c>
      <c r="H81" s="240"/>
      <c r="I81" s="246">
        <v>3</v>
      </c>
      <c r="J81" s="247"/>
      <c r="K81" s="176"/>
      <c r="L81" s="240"/>
      <c r="M81" s="246"/>
      <c r="N81" s="247"/>
      <c r="O81" s="176"/>
      <c r="P81" s="240"/>
      <c r="Q81" s="246"/>
      <c r="R81" s="247"/>
      <c r="S81" s="176"/>
      <c r="T81" s="240"/>
      <c r="U81" s="246">
        <v>1</v>
      </c>
      <c r="V81" s="247"/>
      <c r="W81" s="176"/>
      <c r="X81" s="240"/>
      <c r="Y81" s="246"/>
      <c r="Z81" s="247"/>
      <c r="AA81" s="176"/>
      <c r="AB81" s="240"/>
      <c r="AC81" s="246"/>
      <c r="AD81" s="247"/>
      <c r="AE81" s="176"/>
      <c r="AF81" s="240"/>
      <c r="AG81" s="246"/>
      <c r="AH81" s="247"/>
      <c r="AI81" s="176"/>
      <c r="AJ81" s="240"/>
      <c r="AK81" s="246"/>
      <c r="AL81" s="247"/>
      <c r="AM81" s="176"/>
      <c r="AN81" s="240"/>
      <c r="AO81" s="246"/>
      <c r="AP81" s="247"/>
      <c r="AQ81" s="176"/>
      <c r="AR81" s="240"/>
      <c r="AS81" s="246">
        <v>2</v>
      </c>
      <c r="AT81" s="247"/>
      <c r="AU81" s="237">
        <v>2</v>
      </c>
      <c r="AV81" s="295"/>
      <c r="AW81" s="240">
        <v>2</v>
      </c>
      <c r="AX81" s="246"/>
      <c r="AY81" s="247">
        <v>2</v>
      </c>
      <c r="AZ81" s="176"/>
      <c r="BA81" s="240"/>
      <c r="BB81" s="246"/>
      <c r="BC81" s="247"/>
      <c r="BD81" s="176"/>
      <c r="BE81" s="240"/>
      <c r="BF81" s="246"/>
      <c r="BG81" s="247"/>
      <c r="BH81" s="176"/>
      <c r="BI81" s="240"/>
      <c r="BJ81" s="246"/>
      <c r="BK81" s="247"/>
      <c r="BL81" s="176">
        <v>1</v>
      </c>
      <c r="BM81" s="240">
        <v>3</v>
      </c>
      <c r="BN81" s="246"/>
      <c r="BO81" s="247"/>
      <c r="BP81" s="176"/>
      <c r="BQ81" s="240"/>
      <c r="BR81" s="246"/>
      <c r="BS81" s="247"/>
      <c r="BT81" s="176"/>
      <c r="BU81" s="240"/>
      <c r="BV81" s="246"/>
      <c r="BW81" s="247"/>
      <c r="BX81" s="176"/>
      <c r="BY81" s="240"/>
      <c r="BZ81" s="246"/>
      <c r="CA81" s="247">
        <v>3</v>
      </c>
      <c r="CB81" s="176"/>
      <c r="CC81" s="240"/>
      <c r="CD81" s="246"/>
      <c r="CE81" s="247"/>
      <c r="CF81" s="176"/>
      <c r="CG81" s="181"/>
      <c r="CH81" s="171"/>
      <c r="CI81" s="171"/>
      <c r="CJ81" s="172"/>
      <c r="CK81" s="178">
        <v>1</v>
      </c>
      <c r="CL81" s="179"/>
      <c r="CM81" s="247">
        <v>1</v>
      </c>
      <c r="CN81" s="176"/>
      <c r="CO81" s="247"/>
      <c r="CP81" s="246"/>
      <c r="CQ81" s="247"/>
      <c r="CR81" s="176"/>
      <c r="CS81" s="240"/>
      <c r="CT81" s="246"/>
      <c r="CU81" s="247"/>
      <c r="CV81" s="237"/>
      <c r="CW81" s="155"/>
      <c r="CX81" s="157"/>
      <c r="DP81" s="149"/>
      <c r="DQ81" s="149"/>
      <c r="DR81" s="149"/>
      <c r="DS81" s="149"/>
      <c r="DT81" s="149"/>
      <c r="DU81" s="149"/>
      <c r="DV81" s="149"/>
      <c r="DW81" s="149"/>
      <c r="DX81" s="149"/>
      <c r="DY81" s="149"/>
      <c r="DZ81" s="149"/>
      <c r="EA81" s="183" t="s">
        <v>325</v>
      </c>
      <c r="EB81" s="149">
        <v>0.17391304347826086</v>
      </c>
      <c r="EC81" s="149">
        <v>0</v>
      </c>
      <c r="ED81" s="149"/>
      <c r="EE81" s="149"/>
    </row>
    <row r="82" spans="1:391" ht="15" x14ac:dyDescent="0.25">
      <c r="A82" s="352"/>
      <c r="B82" s="184" t="s">
        <v>682</v>
      </c>
      <c r="C82" s="187"/>
      <c r="D82" s="180"/>
      <c r="E82" s="246"/>
      <c r="F82" s="247"/>
      <c r="G82" s="176"/>
      <c r="H82" s="240"/>
      <c r="I82" s="246"/>
      <c r="J82" s="247"/>
      <c r="K82" s="176"/>
      <c r="L82" s="240"/>
      <c r="M82" s="246"/>
      <c r="N82" s="247"/>
      <c r="O82" s="176"/>
      <c r="P82" s="240"/>
      <c r="Q82" s="246"/>
      <c r="R82" s="247"/>
      <c r="S82" s="176"/>
      <c r="T82" s="240"/>
      <c r="U82" s="246"/>
      <c r="V82" s="247"/>
      <c r="W82" s="176"/>
      <c r="X82" s="240"/>
      <c r="Y82" s="246"/>
      <c r="Z82" s="247"/>
      <c r="AA82" s="176"/>
      <c r="AB82" s="240"/>
      <c r="AC82" s="246"/>
      <c r="AD82" s="247"/>
      <c r="AE82" s="176"/>
      <c r="AF82" s="240"/>
      <c r="AG82" s="246"/>
      <c r="AH82" s="247"/>
      <c r="AI82" s="176"/>
      <c r="AJ82" s="240"/>
      <c r="AK82" s="246"/>
      <c r="AL82" s="247"/>
      <c r="AM82" s="176"/>
      <c r="AN82" s="240"/>
      <c r="AO82" s="246"/>
      <c r="AP82" s="247"/>
      <c r="AQ82" s="176"/>
      <c r="AR82" s="240"/>
      <c r="AS82" s="246"/>
      <c r="AT82" s="247"/>
      <c r="AU82" s="237"/>
      <c r="AV82" s="295"/>
      <c r="AW82" s="240"/>
      <c r="AX82" s="246"/>
      <c r="AY82" s="247"/>
      <c r="AZ82" s="176"/>
      <c r="BA82" s="240"/>
      <c r="BB82" s="246"/>
      <c r="BC82" s="247"/>
      <c r="BD82" s="176"/>
      <c r="BE82" s="240"/>
      <c r="BF82" s="246"/>
      <c r="BG82" s="247"/>
      <c r="BH82" s="176"/>
      <c r="BI82" s="240"/>
      <c r="BJ82" s="246"/>
      <c r="BK82" s="247"/>
      <c r="BL82" s="176"/>
      <c r="BM82" s="240"/>
      <c r="BN82" s="246"/>
      <c r="BO82" s="247"/>
      <c r="BP82" s="176"/>
      <c r="BQ82" s="240"/>
      <c r="BR82" s="246"/>
      <c r="BS82" s="247"/>
      <c r="BT82" s="176"/>
      <c r="BU82" s="240"/>
      <c r="BV82" s="246"/>
      <c r="BW82" s="247"/>
      <c r="BX82" s="176"/>
      <c r="BY82" s="240"/>
      <c r="BZ82" s="246"/>
      <c r="CA82" s="247"/>
      <c r="CB82" s="176"/>
      <c r="CC82" s="240"/>
      <c r="CD82" s="246"/>
      <c r="CE82" s="247"/>
      <c r="CF82" s="176"/>
      <c r="CG82" s="240"/>
      <c r="CH82" s="246"/>
      <c r="CI82" s="247"/>
      <c r="CJ82" s="176"/>
      <c r="CK82" s="181"/>
      <c r="CL82" s="171"/>
      <c r="CM82" s="171"/>
      <c r="CN82" s="172"/>
      <c r="CO82" s="240"/>
      <c r="CP82" s="246"/>
      <c r="CQ82" s="247"/>
      <c r="CR82" s="176"/>
      <c r="CS82" s="240"/>
      <c r="CT82" s="246"/>
      <c r="CU82" s="247"/>
      <c r="CV82" s="237"/>
      <c r="CW82" s="155"/>
      <c r="CX82" s="157"/>
      <c r="DP82" s="149"/>
      <c r="DQ82" s="149"/>
      <c r="DR82" s="149"/>
      <c r="DS82" s="149"/>
      <c r="DT82" s="149"/>
      <c r="DU82" s="149"/>
      <c r="DV82" s="149"/>
      <c r="DW82" s="149"/>
      <c r="DX82" s="149"/>
      <c r="DY82" s="149"/>
      <c r="DZ82" s="149"/>
      <c r="EA82" s="183" t="s">
        <v>681</v>
      </c>
      <c r="EB82" s="149">
        <v>0.2608695652173913</v>
      </c>
      <c r="EC82" s="149">
        <v>0</v>
      </c>
      <c r="ED82" s="149"/>
      <c r="EE82" s="149"/>
    </row>
    <row r="83" spans="1:391" ht="15" x14ac:dyDescent="0.25">
      <c r="A83" s="352"/>
      <c r="B83" s="184" t="s">
        <v>683</v>
      </c>
      <c r="C83" s="187"/>
      <c r="D83" s="180"/>
      <c r="E83" s="246"/>
      <c r="F83" s="247"/>
      <c r="G83" s="176"/>
      <c r="H83" s="240"/>
      <c r="I83" s="246"/>
      <c r="J83" s="247"/>
      <c r="K83" s="176"/>
      <c r="L83" s="240"/>
      <c r="M83" s="246"/>
      <c r="N83" s="247"/>
      <c r="O83" s="176"/>
      <c r="P83" s="240"/>
      <c r="Q83" s="246"/>
      <c r="R83" s="247"/>
      <c r="S83" s="176"/>
      <c r="T83" s="240"/>
      <c r="U83" s="246"/>
      <c r="V83" s="247"/>
      <c r="W83" s="176"/>
      <c r="X83" s="240"/>
      <c r="Y83" s="246"/>
      <c r="Z83" s="247"/>
      <c r="AA83" s="176"/>
      <c r="AB83" s="240"/>
      <c r="AC83" s="246"/>
      <c r="AD83" s="247"/>
      <c r="AE83" s="176"/>
      <c r="AF83" s="240"/>
      <c r="AG83" s="246"/>
      <c r="AH83" s="247"/>
      <c r="AI83" s="176"/>
      <c r="AJ83" s="240"/>
      <c r="AK83" s="246"/>
      <c r="AL83" s="247"/>
      <c r="AM83" s="176"/>
      <c r="AN83" s="240"/>
      <c r="AO83" s="246"/>
      <c r="AP83" s="247"/>
      <c r="AQ83" s="176"/>
      <c r="AR83" s="240"/>
      <c r="AS83" s="246"/>
      <c r="AT83" s="247"/>
      <c r="AU83" s="237"/>
      <c r="AV83" s="295"/>
      <c r="AW83" s="240"/>
      <c r="AX83" s="246"/>
      <c r="AY83" s="247"/>
      <c r="AZ83" s="176"/>
      <c r="BA83" s="240"/>
      <c r="BB83" s="246">
        <v>1</v>
      </c>
      <c r="BC83" s="247"/>
      <c r="BD83" s="176">
        <v>1</v>
      </c>
      <c r="BE83" s="240"/>
      <c r="BF83" s="246"/>
      <c r="BG83" s="247"/>
      <c r="BH83" s="176"/>
      <c r="BI83" s="240"/>
      <c r="BJ83" s="246"/>
      <c r="BK83" s="247"/>
      <c r="BL83" s="176"/>
      <c r="BM83" s="240"/>
      <c r="BN83" s="246"/>
      <c r="BO83" s="247"/>
      <c r="BP83" s="176"/>
      <c r="BQ83" s="240">
        <v>1</v>
      </c>
      <c r="BR83" s="246"/>
      <c r="BS83" s="247">
        <v>1</v>
      </c>
      <c r="BT83" s="176"/>
      <c r="BU83" s="240"/>
      <c r="BV83" s="246"/>
      <c r="BW83" s="247"/>
      <c r="BX83" s="176"/>
      <c r="BY83" s="240">
        <v>3</v>
      </c>
      <c r="BZ83" s="246"/>
      <c r="CA83" s="247">
        <v>3</v>
      </c>
      <c r="CB83" s="176"/>
      <c r="CC83" s="240">
        <v>2</v>
      </c>
      <c r="CD83" s="246"/>
      <c r="CE83" s="247">
        <v>2</v>
      </c>
      <c r="CF83" s="176"/>
      <c r="CG83" s="240"/>
      <c r="CH83" s="246"/>
      <c r="CI83" s="247"/>
      <c r="CJ83" s="176"/>
      <c r="CK83" s="240"/>
      <c r="CL83" s="246"/>
      <c r="CM83" s="247"/>
      <c r="CN83" s="176"/>
      <c r="CO83" s="181"/>
      <c r="CP83" s="171"/>
      <c r="CQ83" s="171"/>
      <c r="CR83" s="172"/>
      <c r="CS83" s="240"/>
      <c r="CT83" s="246"/>
      <c r="CU83" s="247"/>
      <c r="CV83" s="237"/>
      <c r="CW83" s="155"/>
      <c r="CX83" s="157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83" t="s">
        <v>682</v>
      </c>
      <c r="EB83" s="149">
        <v>0.2608695652173913</v>
      </c>
      <c r="EC83" s="149">
        <v>0</v>
      </c>
      <c r="ED83" s="149"/>
      <c r="EE83" s="149"/>
    </row>
    <row r="84" spans="1:391" ht="15" hidden="1" customHeight="1" x14ac:dyDescent="0.25">
      <c r="A84" s="352"/>
      <c r="B84" s="186" t="s">
        <v>121</v>
      </c>
      <c r="C84" s="187"/>
      <c r="D84" s="247"/>
      <c r="E84" s="246"/>
      <c r="F84" s="247"/>
      <c r="G84" s="246"/>
      <c r="H84" s="247"/>
      <c r="I84" s="246"/>
      <c r="J84" s="247"/>
      <c r="K84" s="246"/>
      <c r="L84" s="247"/>
      <c r="M84" s="246"/>
      <c r="N84" s="247"/>
      <c r="O84" s="246"/>
      <c r="P84" s="247"/>
      <c r="Q84" s="246"/>
      <c r="R84" s="247"/>
      <c r="S84" s="246"/>
      <c r="T84" s="247"/>
      <c r="U84" s="246"/>
      <c r="V84" s="247"/>
      <c r="W84" s="246"/>
      <c r="X84" s="247"/>
      <c r="Y84" s="246"/>
      <c r="Z84" s="247"/>
      <c r="AA84" s="246"/>
      <c r="AB84" s="247"/>
      <c r="AC84" s="246"/>
      <c r="AD84" s="247"/>
      <c r="AE84" s="246"/>
      <c r="AF84" s="247"/>
      <c r="AG84" s="246"/>
      <c r="AH84" s="247"/>
      <c r="AI84" s="246"/>
      <c r="AJ84" s="247"/>
      <c r="AK84" s="246"/>
      <c r="AL84" s="247"/>
      <c r="AM84" s="246"/>
      <c r="AN84" s="247"/>
      <c r="AO84" s="246"/>
      <c r="AP84" s="247"/>
      <c r="AQ84" s="246"/>
      <c r="AR84" s="247"/>
      <c r="AS84" s="246"/>
      <c r="AT84" s="247"/>
      <c r="AU84" s="237"/>
      <c r="AV84" s="295"/>
      <c r="AW84" s="240"/>
      <c r="AX84" s="246"/>
      <c r="AY84" s="247"/>
      <c r="AZ84" s="246"/>
      <c r="BA84" s="247"/>
      <c r="BB84" s="246"/>
      <c r="BC84" s="247"/>
      <c r="BD84" s="246"/>
      <c r="BE84" s="247"/>
      <c r="BF84" s="246"/>
      <c r="BG84" s="247"/>
      <c r="BH84" s="176"/>
      <c r="BI84" s="240"/>
      <c r="BJ84" s="246"/>
      <c r="BK84" s="247"/>
      <c r="BL84" s="176"/>
      <c r="BM84" s="240"/>
      <c r="BN84" s="246"/>
      <c r="BO84" s="247"/>
      <c r="BP84" s="176"/>
      <c r="BQ84" s="240"/>
      <c r="BR84" s="246"/>
      <c r="BS84" s="247"/>
      <c r="BT84" s="176"/>
      <c r="BU84" s="240"/>
      <c r="BV84" s="246"/>
      <c r="BW84" s="247"/>
      <c r="BX84" s="176"/>
      <c r="BY84" s="240"/>
      <c r="BZ84" s="246"/>
      <c r="CA84" s="247"/>
      <c r="CB84" s="176"/>
      <c r="CC84" s="240"/>
      <c r="CD84" s="246"/>
      <c r="CE84" s="247"/>
      <c r="CF84" s="176"/>
      <c r="CG84" s="240"/>
      <c r="CH84" s="246"/>
      <c r="CI84" s="247"/>
      <c r="CJ84" s="176"/>
      <c r="CK84" s="240"/>
      <c r="CL84" s="246"/>
      <c r="CM84" s="247"/>
      <c r="CN84" s="176"/>
      <c r="CO84" s="240"/>
      <c r="CP84" s="246"/>
      <c r="CQ84" s="247"/>
      <c r="CR84" s="176"/>
      <c r="CS84" s="181"/>
      <c r="CT84" s="171"/>
      <c r="CU84" s="171"/>
      <c r="CV84" s="182"/>
      <c r="CW84" s="155"/>
      <c r="CX84" s="157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83" t="s">
        <v>683</v>
      </c>
      <c r="EB84" s="149">
        <v>4.3478260869565216E-2</v>
      </c>
      <c r="EC84" s="149">
        <v>4.3478260869565216E-2</v>
      </c>
      <c r="ED84" s="149"/>
      <c r="EE84" s="149"/>
    </row>
    <row r="85" spans="1:391" ht="15" x14ac:dyDescent="0.25">
      <c r="A85" s="352"/>
      <c r="B85" s="186"/>
      <c r="C85" s="187"/>
      <c r="D85" s="279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0"/>
      <c r="AV85" s="295"/>
      <c r="AW85" s="280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1"/>
      <c r="CW85" s="155"/>
      <c r="CX85" s="157"/>
      <c r="DE85" s="157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 t="s">
        <v>891</v>
      </c>
      <c r="EB85" s="149">
        <v>8.6956521739130432E-2</v>
      </c>
      <c r="EC85" s="149">
        <v>4.3478260869565216E-2</v>
      </c>
      <c r="ED85" s="149"/>
      <c r="EE85" s="149"/>
    </row>
    <row r="86" spans="1:391" s="157" customFormat="1" ht="15" x14ac:dyDescent="0.25">
      <c r="A86" s="352"/>
      <c r="B86" s="186" t="s">
        <v>865</v>
      </c>
      <c r="C86" s="187"/>
      <c r="D86" s="248">
        <f>COUNTIF(D60:D84,"&gt;0")</f>
        <v>1</v>
      </c>
      <c r="E86" s="248">
        <f t="shared" ref="E86:BP86" si="128">COUNTIF(E60:E84,"&gt;0")</f>
        <v>5</v>
      </c>
      <c r="F86" s="248">
        <f t="shared" si="128"/>
        <v>4</v>
      </c>
      <c r="G86" s="248">
        <f t="shared" si="128"/>
        <v>5</v>
      </c>
      <c r="H86" s="248">
        <f t="shared" si="128"/>
        <v>0</v>
      </c>
      <c r="I86" s="248">
        <f t="shared" si="128"/>
        <v>3</v>
      </c>
      <c r="J86" s="248">
        <f t="shared" si="128"/>
        <v>1</v>
      </c>
      <c r="K86" s="248">
        <f t="shared" si="128"/>
        <v>1</v>
      </c>
      <c r="L86" s="248">
        <f t="shared" si="128"/>
        <v>2</v>
      </c>
      <c r="M86" s="248">
        <f t="shared" si="128"/>
        <v>0</v>
      </c>
      <c r="N86" s="248">
        <f t="shared" si="128"/>
        <v>1</v>
      </c>
      <c r="O86" s="248">
        <f t="shared" si="128"/>
        <v>1</v>
      </c>
      <c r="P86" s="248">
        <f t="shared" si="128"/>
        <v>2</v>
      </c>
      <c r="Q86" s="248">
        <f t="shared" si="128"/>
        <v>0</v>
      </c>
      <c r="R86" s="248">
        <f t="shared" si="128"/>
        <v>1</v>
      </c>
      <c r="S86" s="248">
        <f t="shared" si="128"/>
        <v>0</v>
      </c>
      <c r="T86" s="248">
        <f t="shared" si="128"/>
        <v>0</v>
      </c>
      <c r="U86" s="248">
        <f t="shared" si="128"/>
        <v>4</v>
      </c>
      <c r="V86" s="248">
        <f t="shared" si="128"/>
        <v>1</v>
      </c>
      <c r="W86" s="248">
        <f t="shared" si="128"/>
        <v>1</v>
      </c>
      <c r="X86" s="248">
        <f t="shared" si="128"/>
        <v>2</v>
      </c>
      <c r="Y86" s="248">
        <f t="shared" si="128"/>
        <v>0</v>
      </c>
      <c r="Z86" s="248">
        <f t="shared" si="128"/>
        <v>2</v>
      </c>
      <c r="AA86" s="248">
        <f t="shared" si="128"/>
        <v>0</v>
      </c>
      <c r="AB86" s="248">
        <f t="shared" si="128"/>
        <v>3</v>
      </c>
      <c r="AC86" s="248">
        <f t="shared" si="128"/>
        <v>0</v>
      </c>
      <c r="AD86" s="248">
        <f t="shared" si="128"/>
        <v>2</v>
      </c>
      <c r="AE86" s="248">
        <f t="shared" si="128"/>
        <v>0</v>
      </c>
      <c r="AF86" s="248">
        <f t="shared" si="128"/>
        <v>0</v>
      </c>
      <c r="AG86" s="248">
        <f t="shared" si="128"/>
        <v>1</v>
      </c>
      <c r="AH86" s="248">
        <f t="shared" si="128"/>
        <v>0</v>
      </c>
      <c r="AI86" s="248">
        <f t="shared" si="128"/>
        <v>0</v>
      </c>
      <c r="AJ86" s="248">
        <f t="shared" si="128"/>
        <v>2</v>
      </c>
      <c r="AK86" s="248">
        <f t="shared" si="128"/>
        <v>3</v>
      </c>
      <c r="AL86" s="248">
        <f t="shared" si="128"/>
        <v>2</v>
      </c>
      <c r="AM86" s="248">
        <f t="shared" si="128"/>
        <v>5</v>
      </c>
      <c r="AN86" s="248">
        <f t="shared" si="128"/>
        <v>2</v>
      </c>
      <c r="AO86" s="248">
        <f t="shared" si="128"/>
        <v>2</v>
      </c>
      <c r="AP86" s="248">
        <f t="shared" si="128"/>
        <v>3</v>
      </c>
      <c r="AQ86" s="248">
        <f t="shared" si="128"/>
        <v>3</v>
      </c>
      <c r="AR86" s="248">
        <f t="shared" si="128"/>
        <v>0</v>
      </c>
      <c r="AS86" s="248">
        <f t="shared" si="128"/>
        <v>6</v>
      </c>
      <c r="AT86" s="248">
        <f t="shared" si="128"/>
        <v>0</v>
      </c>
      <c r="AU86" s="241">
        <f t="shared" si="128"/>
        <v>7</v>
      </c>
      <c r="AV86" s="295"/>
      <c r="AW86" s="242">
        <f t="shared" si="128"/>
        <v>7</v>
      </c>
      <c r="AX86" s="248">
        <f t="shared" si="128"/>
        <v>0</v>
      </c>
      <c r="AY86" s="248">
        <f t="shared" si="128"/>
        <v>4</v>
      </c>
      <c r="AZ86" s="190">
        <f t="shared" si="128"/>
        <v>0</v>
      </c>
      <c r="BA86" s="242">
        <f t="shared" si="128"/>
        <v>2</v>
      </c>
      <c r="BB86" s="248">
        <f t="shared" si="128"/>
        <v>1</v>
      </c>
      <c r="BC86" s="248">
        <f t="shared" si="128"/>
        <v>0</v>
      </c>
      <c r="BD86" s="211">
        <f t="shared" si="128"/>
        <v>1</v>
      </c>
      <c r="BE86" s="242">
        <f t="shared" si="128"/>
        <v>1</v>
      </c>
      <c r="BF86" s="248">
        <f t="shared" si="128"/>
        <v>0</v>
      </c>
      <c r="BG86" s="248">
        <f t="shared" si="128"/>
        <v>1</v>
      </c>
      <c r="BH86" s="190">
        <f t="shared" si="128"/>
        <v>0</v>
      </c>
      <c r="BI86" s="242">
        <f t="shared" si="128"/>
        <v>0</v>
      </c>
      <c r="BJ86" s="248">
        <f t="shared" si="128"/>
        <v>1</v>
      </c>
      <c r="BK86" s="248">
        <f t="shared" si="128"/>
        <v>0</v>
      </c>
      <c r="BL86" s="190">
        <f t="shared" si="128"/>
        <v>2</v>
      </c>
      <c r="BM86" s="242">
        <f t="shared" si="128"/>
        <v>1</v>
      </c>
      <c r="BN86" s="248">
        <f t="shared" si="128"/>
        <v>0</v>
      </c>
      <c r="BO86" s="248">
        <f t="shared" si="128"/>
        <v>1</v>
      </c>
      <c r="BP86" s="190">
        <f t="shared" si="128"/>
        <v>0</v>
      </c>
      <c r="BQ86" s="242">
        <f t="shared" ref="BQ86:CV86" si="129">COUNTIF(BQ60:BQ84,"&gt;0")</f>
        <v>2</v>
      </c>
      <c r="BR86" s="248">
        <f t="shared" si="129"/>
        <v>0</v>
      </c>
      <c r="BS86" s="248">
        <f t="shared" si="129"/>
        <v>3</v>
      </c>
      <c r="BT86" s="190">
        <f t="shared" si="129"/>
        <v>0</v>
      </c>
      <c r="BU86" s="242">
        <f t="shared" si="129"/>
        <v>1</v>
      </c>
      <c r="BV86" s="248">
        <f t="shared" si="129"/>
        <v>0</v>
      </c>
      <c r="BW86" s="248">
        <f t="shared" si="129"/>
        <v>1</v>
      </c>
      <c r="BX86" s="190">
        <f t="shared" si="129"/>
        <v>0</v>
      </c>
      <c r="BY86" s="242">
        <f t="shared" si="129"/>
        <v>2</v>
      </c>
      <c r="BZ86" s="248">
        <f t="shared" si="129"/>
        <v>0</v>
      </c>
      <c r="CA86" s="248">
        <f t="shared" si="129"/>
        <v>4</v>
      </c>
      <c r="CB86" s="190">
        <f t="shared" si="129"/>
        <v>0</v>
      </c>
      <c r="CC86" s="242">
        <f t="shared" si="129"/>
        <v>3</v>
      </c>
      <c r="CD86" s="248">
        <f t="shared" si="129"/>
        <v>0</v>
      </c>
      <c r="CE86" s="248">
        <f t="shared" si="129"/>
        <v>3</v>
      </c>
      <c r="CF86" s="190">
        <f t="shared" si="129"/>
        <v>0</v>
      </c>
      <c r="CG86" s="242">
        <f t="shared" si="129"/>
        <v>6</v>
      </c>
      <c r="CH86" s="248">
        <f t="shared" si="129"/>
        <v>0</v>
      </c>
      <c r="CI86" s="248">
        <f t="shared" si="129"/>
        <v>4</v>
      </c>
      <c r="CJ86" s="190">
        <f t="shared" si="129"/>
        <v>0</v>
      </c>
      <c r="CK86" s="242">
        <f t="shared" si="129"/>
        <v>5</v>
      </c>
      <c r="CL86" s="248">
        <f t="shared" si="129"/>
        <v>0</v>
      </c>
      <c r="CM86" s="248">
        <f t="shared" si="129"/>
        <v>5</v>
      </c>
      <c r="CN86" s="190">
        <f t="shared" si="129"/>
        <v>0</v>
      </c>
      <c r="CO86" s="242">
        <f t="shared" si="129"/>
        <v>1</v>
      </c>
      <c r="CP86" s="248">
        <f t="shared" si="129"/>
        <v>1</v>
      </c>
      <c r="CQ86" s="248">
        <f t="shared" si="129"/>
        <v>0</v>
      </c>
      <c r="CR86" s="190">
        <f t="shared" si="129"/>
        <v>0</v>
      </c>
      <c r="CS86" s="242">
        <f t="shared" si="129"/>
        <v>2</v>
      </c>
      <c r="CT86" s="248">
        <f t="shared" si="129"/>
        <v>1</v>
      </c>
      <c r="CU86" s="248">
        <f t="shared" si="129"/>
        <v>0</v>
      </c>
      <c r="CV86" s="241">
        <f t="shared" si="129"/>
        <v>0</v>
      </c>
      <c r="CW86" s="155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</row>
    <row r="87" spans="1:391" s="157" customFormat="1" ht="15" x14ac:dyDescent="0.25">
      <c r="A87" s="352"/>
      <c r="B87" s="186"/>
      <c r="C87" s="187"/>
      <c r="D87" s="212">
        <f>D86/$C$54</f>
        <v>4.3478260869565216E-2</v>
      </c>
      <c r="E87" s="212">
        <f t="shared" ref="E87:BP87" si="130">E86/$C$54</f>
        <v>0.21739130434782608</v>
      </c>
      <c r="F87" s="212">
        <f t="shared" si="130"/>
        <v>0.17391304347826086</v>
      </c>
      <c r="G87" s="212">
        <f t="shared" si="130"/>
        <v>0.21739130434782608</v>
      </c>
      <c r="H87" s="212">
        <f t="shared" si="130"/>
        <v>0</v>
      </c>
      <c r="I87" s="212">
        <f t="shared" si="130"/>
        <v>0.13043478260869565</v>
      </c>
      <c r="J87" s="212">
        <f t="shared" si="130"/>
        <v>4.3478260869565216E-2</v>
      </c>
      <c r="K87" s="212">
        <f t="shared" si="130"/>
        <v>4.3478260869565216E-2</v>
      </c>
      <c r="L87" s="212">
        <f t="shared" si="130"/>
        <v>8.6956521739130432E-2</v>
      </c>
      <c r="M87" s="212">
        <f t="shared" si="130"/>
        <v>0</v>
      </c>
      <c r="N87" s="212">
        <f t="shared" si="130"/>
        <v>4.3478260869565216E-2</v>
      </c>
      <c r="O87" s="212">
        <f t="shared" si="130"/>
        <v>4.3478260869565216E-2</v>
      </c>
      <c r="P87" s="212">
        <f t="shared" si="130"/>
        <v>8.6956521739130432E-2</v>
      </c>
      <c r="Q87" s="212">
        <f t="shared" si="130"/>
        <v>0</v>
      </c>
      <c r="R87" s="212">
        <f t="shared" si="130"/>
        <v>4.3478260869565216E-2</v>
      </c>
      <c r="S87" s="212">
        <f t="shared" si="130"/>
        <v>0</v>
      </c>
      <c r="T87" s="212">
        <f t="shared" si="130"/>
        <v>0</v>
      </c>
      <c r="U87" s="212">
        <f t="shared" si="130"/>
        <v>0.17391304347826086</v>
      </c>
      <c r="V87" s="212">
        <f t="shared" si="130"/>
        <v>4.3478260869565216E-2</v>
      </c>
      <c r="W87" s="212">
        <f t="shared" si="130"/>
        <v>4.3478260869565216E-2</v>
      </c>
      <c r="X87" s="212">
        <f t="shared" si="130"/>
        <v>8.6956521739130432E-2</v>
      </c>
      <c r="Y87" s="212">
        <f t="shared" si="130"/>
        <v>0</v>
      </c>
      <c r="Z87" s="212">
        <f t="shared" si="130"/>
        <v>8.6956521739130432E-2</v>
      </c>
      <c r="AA87" s="212">
        <f t="shared" si="130"/>
        <v>0</v>
      </c>
      <c r="AB87" s="212">
        <f t="shared" si="130"/>
        <v>0.13043478260869565</v>
      </c>
      <c r="AC87" s="212">
        <f t="shared" si="130"/>
        <v>0</v>
      </c>
      <c r="AD87" s="212">
        <f t="shared" si="130"/>
        <v>8.6956521739130432E-2</v>
      </c>
      <c r="AE87" s="212">
        <f t="shared" si="130"/>
        <v>0</v>
      </c>
      <c r="AF87" s="212">
        <f t="shared" si="130"/>
        <v>0</v>
      </c>
      <c r="AG87" s="212">
        <f t="shared" si="130"/>
        <v>4.3478260869565216E-2</v>
      </c>
      <c r="AH87" s="212">
        <f t="shared" si="130"/>
        <v>0</v>
      </c>
      <c r="AI87" s="212">
        <f t="shared" si="130"/>
        <v>0</v>
      </c>
      <c r="AJ87" s="212">
        <f t="shared" si="130"/>
        <v>8.6956521739130432E-2</v>
      </c>
      <c r="AK87" s="212">
        <f t="shared" si="130"/>
        <v>0.13043478260869565</v>
      </c>
      <c r="AL87" s="212">
        <f t="shared" si="130"/>
        <v>8.6956521739130432E-2</v>
      </c>
      <c r="AM87" s="212">
        <f t="shared" si="130"/>
        <v>0.21739130434782608</v>
      </c>
      <c r="AN87" s="212">
        <f t="shared" si="130"/>
        <v>8.6956521739130432E-2</v>
      </c>
      <c r="AO87" s="212">
        <f t="shared" si="130"/>
        <v>8.6956521739130432E-2</v>
      </c>
      <c r="AP87" s="212">
        <f t="shared" si="130"/>
        <v>0.13043478260869565</v>
      </c>
      <c r="AQ87" s="212">
        <f t="shared" si="130"/>
        <v>0.13043478260869565</v>
      </c>
      <c r="AR87" s="212">
        <f t="shared" si="130"/>
        <v>0</v>
      </c>
      <c r="AS87" s="212">
        <f t="shared" si="130"/>
        <v>0.2608695652173913</v>
      </c>
      <c r="AT87" s="212">
        <f t="shared" si="130"/>
        <v>0</v>
      </c>
      <c r="AU87" s="212">
        <f t="shared" si="130"/>
        <v>0.30434782608695654</v>
      </c>
      <c r="AV87" s="295"/>
      <c r="AW87" s="196">
        <f t="shared" si="130"/>
        <v>0.30434782608695654</v>
      </c>
      <c r="AX87" s="212">
        <f t="shared" si="130"/>
        <v>0</v>
      </c>
      <c r="AY87" s="212">
        <f t="shared" si="130"/>
        <v>0.17391304347826086</v>
      </c>
      <c r="AZ87" s="212">
        <f t="shared" si="130"/>
        <v>0</v>
      </c>
      <c r="BA87" s="212">
        <f t="shared" si="130"/>
        <v>8.6956521739130432E-2</v>
      </c>
      <c r="BB87" s="212">
        <f t="shared" si="130"/>
        <v>4.3478260869565216E-2</v>
      </c>
      <c r="BC87" s="212">
        <f t="shared" si="130"/>
        <v>0</v>
      </c>
      <c r="BD87" s="212">
        <f t="shared" si="130"/>
        <v>4.3478260869565216E-2</v>
      </c>
      <c r="BE87" s="212">
        <f t="shared" si="130"/>
        <v>4.3478260869565216E-2</v>
      </c>
      <c r="BF87" s="212">
        <f t="shared" si="130"/>
        <v>0</v>
      </c>
      <c r="BG87" s="212">
        <f t="shared" si="130"/>
        <v>4.3478260869565216E-2</v>
      </c>
      <c r="BH87" s="212">
        <f t="shared" si="130"/>
        <v>0</v>
      </c>
      <c r="BI87" s="212">
        <f t="shared" si="130"/>
        <v>0</v>
      </c>
      <c r="BJ87" s="212">
        <f t="shared" si="130"/>
        <v>4.3478260869565216E-2</v>
      </c>
      <c r="BK87" s="212">
        <f t="shared" si="130"/>
        <v>0</v>
      </c>
      <c r="BL87" s="212">
        <f t="shared" si="130"/>
        <v>8.6956521739130432E-2</v>
      </c>
      <c r="BM87" s="212">
        <f t="shared" si="130"/>
        <v>4.3478260869565216E-2</v>
      </c>
      <c r="BN87" s="212">
        <f t="shared" si="130"/>
        <v>0</v>
      </c>
      <c r="BO87" s="212">
        <f t="shared" si="130"/>
        <v>4.3478260869565216E-2</v>
      </c>
      <c r="BP87" s="212">
        <f t="shared" si="130"/>
        <v>0</v>
      </c>
      <c r="BQ87" s="212">
        <f t="shared" ref="BQ87:CV87" si="131">BQ86/$C$54</f>
        <v>8.6956521739130432E-2</v>
      </c>
      <c r="BR87" s="212">
        <f t="shared" si="131"/>
        <v>0</v>
      </c>
      <c r="BS87" s="212">
        <f t="shared" si="131"/>
        <v>0.13043478260869565</v>
      </c>
      <c r="BT87" s="212">
        <f t="shared" si="131"/>
        <v>0</v>
      </c>
      <c r="BU87" s="212">
        <f t="shared" si="131"/>
        <v>4.3478260869565216E-2</v>
      </c>
      <c r="BV87" s="212">
        <f t="shared" si="131"/>
        <v>0</v>
      </c>
      <c r="BW87" s="212">
        <f t="shared" si="131"/>
        <v>4.3478260869565216E-2</v>
      </c>
      <c r="BX87" s="212">
        <f t="shared" si="131"/>
        <v>0</v>
      </c>
      <c r="BY87" s="212">
        <f t="shared" si="131"/>
        <v>8.6956521739130432E-2</v>
      </c>
      <c r="BZ87" s="212">
        <f t="shared" si="131"/>
        <v>0</v>
      </c>
      <c r="CA87" s="212">
        <f t="shared" si="131"/>
        <v>0.17391304347826086</v>
      </c>
      <c r="CB87" s="212">
        <f t="shared" si="131"/>
        <v>0</v>
      </c>
      <c r="CC87" s="212">
        <f t="shared" si="131"/>
        <v>0.13043478260869565</v>
      </c>
      <c r="CD87" s="212">
        <f t="shared" si="131"/>
        <v>0</v>
      </c>
      <c r="CE87" s="212">
        <f t="shared" si="131"/>
        <v>0.13043478260869565</v>
      </c>
      <c r="CF87" s="212">
        <f t="shared" si="131"/>
        <v>0</v>
      </c>
      <c r="CG87" s="212">
        <f t="shared" si="131"/>
        <v>0.2608695652173913</v>
      </c>
      <c r="CH87" s="212">
        <f t="shared" si="131"/>
        <v>0</v>
      </c>
      <c r="CI87" s="212">
        <f t="shared" si="131"/>
        <v>0.17391304347826086</v>
      </c>
      <c r="CJ87" s="212">
        <f t="shared" si="131"/>
        <v>0</v>
      </c>
      <c r="CK87" s="212">
        <f t="shared" si="131"/>
        <v>0.21739130434782608</v>
      </c>
      <c r="CL87" s="212">
        <f t="shared" si="131"/>
        <v>0</v>
      </c>
      <c r="CM87" s="212">
        <f t="shared" si="131"/>
        <v>0.21739130434782608</v>
      </c>
      <c r="CN87" s="212">
        <f t="shared" si="131"/>
        <v>0</v>
      </c>
      <c r="CO87" s="212">
        <f t="shared" si="131"/>
        <v>4.3478260869565216E-2</v>
      </c>
      <c r="CP87" s="212">
        <f t="shared" si="131"/>
        <v>4.3478260869565216E-2</v>
      </c>
      <c r="CQ87" s="212">
        <f t="shared" si="131"/>
        <v>0</v>
      </c>
      <c r="CR87" s="212">
        <f t="shared" si="131"/>
        <v>0</v>
      </c>
      <c r="CS87" s="212">
        <f t="shared" si="131"/>
        <v>8.6956521739130432E-2</v>
      </c>
      <c r="CT87" s="212">
        <f t="shared" si="131"/>
        <v>4.3478260869565216E-2</v>
      </c>
      <c r="CU87" s="212">
        <f t="shared" si="131"/>
        <v>0</v>
      </c>
      <c r="CV87" s="212">
        <f t="shared" si="131"/>
        <v>0</v>
      </c>
      <c r="CW87" s="155"/>
    </row>
    <row r="88" spans="1:391" s="157" customFormat="1" ht="15" x14ac:dyDescent="0.25">
      <c r="A88" s="352"/>
      <c r="B88" s="197" t="s">
        <v>753</v>
      </c>
      <c r="C88" s="213"/>
      <c r="D88" s="276">
        <f>+D86+F86</f>
        <v>5</v>
      </c>
      <c r="E88" s="277"/>
      <c r="F88" s="277"/>
      <c r="G88" s="278"/>
      <c r="H88" s="276">
        <f t="shared" ref="H88" si="132">+H86+J86</f>
        <v>1</v>
      </c>
      <c r="I88" s="277"/>
      <c r="J88" s="277"/>
      <c r="K88" s="278"/>
      <c r="L88" s="276">
        <f t="shared" ref="L88" si="133">+L86+N86</f>
        <v>3</v>
      </c>
      <c r="M88" s="277"/>
      <c r="N88" s="277"/>
      <c r="O88" s="278"/>
      <c r="P88" s="276">
        <f t="shared" ref="P88" si="134">+P86+R86</f>
        <v>3</v>
      </c>
      <c r="Q88" s="277"/>
      <c r="R88" s="277"/>
      <c r="S88" s="278"/>
      <c r="T88" s="276">
        <f t="shared" ref="T88" si="135">+T86+V86</f>
        <v>1</v>
      </c>
      <c r="U88" s="277"/>
      <c r="V88" s="277"/>
      <c r="W88" s="278"/>
      <c r="X88" s="276">
        <f t="shared" ref="X88" si="136">+X86+Z86</f>
        <v>4</v>
      </c>
      <c r="Y88" s="277"/>
      <c r="Z88" s="277"/>
      <c r="AA88" s="278"/>
      <c r="AB88" s="276">
        <f t="shared" ref="AB88" si="137">+AB86+AD86</f>
        <v>5</v>
      </c>
      <c r="AC88" s="277"/>
      <c r="AD88" s="277"/>
      <c r="AE88" s="278"/>
      <c r="AF88" s="276">
        <f t="shared" ref="AF88" si="138">+AF86+AH86</f>
        <v>0</v>
      </c>
      <c r="AG88" s="277"/>
      <c r="AH88" s="277"/>
      <c r="AI88" s="278"/>
      <c r="AJ88" s="276">
        <f t="shared" ref="AJ88" si="139">+AJ86+AL86</f>
        <v>4</v>
      </c>
      <c r="AK88" s="277"/>
      <c r="AL88" s="277"/>
      <c r="AM88" s="278"/>
      <c r="AN88" s="276">
        <f t="shared" ref="AN88" si="140">+AN86+AP86</f>
        <v>5</v>
      </c>
      <c r="AO88" s="277"/>
      <c r="AP88" s="277"/>
      <c r="AQ88" s="278"/>
      <c r="AR88" s="276">
        <f t="shared" ref="AR88" si="141">+AR86+AT86</f>
        <v>0</v>
      </c>
      <c r="AS88" s="277"/>
      <c r="AT88" s="277"/>
      <c r="AU88" s="277"/>
      <c r="AV88" s="295"/>
      <c r="AW88" s="277">
        <f t="shared" ref="AW88" si="142">+AW86+AY86</f>
        <v>11</v>
      </c>
      <c r="AX88" s="277"/>
      <c r="AY88" s="277"/>
      <c r="AZ88" s="278"/>
      <c r="BA88" s="276">
        <f t="shared" ref="BA88" si="143">+BA86+BC86</f>
        <v>2</v>
      </c>
      <c r="BB88" s="277"/>
      <c r="BC88" s="277"/>
      <c r="BD88" s="278"/>
      <c r="BE88" s="276">
        <f t="shared" ref="BE88" si="144">+BE86+BG86</f>
        <v>2</v>
      </c>
      <c r="BF88" s="277"/>
      <c r="BG88" s="277"/>
      <c r="BH88" s="278"/>
      <c r="BI88" s="276">
        <f t="shared" ref="BI88" si="145">+BI86+BK86</f>
        <v>0</v>
      </c>
      <c r="BJ88" s="277"/>
      <c r="BK88" s="277"/>
      <c r="BL88" s="278"/>
      <c r="BM88" s="276">
        <f t="shared" ref="BM88" si="146">+BM86+BO86</f>
        <v>2</v>
      </c>
      <c r="BN88" s="277"/>
      <c r="BO88" s="277"/>
      <c r="BP88" s="278"/>
      <c r="BQ88" s="276">
        <f t="shared" ref="BQ88" si="147">+BQ86+BS86</f>
        <v>5</v>
      </c>
      <c r="BR88" s="277"/>
      <c r="BS88" s="277"/>
      <c r="BT88" s="278"/>
      <c r="BU88" s="276">
        <f t="shared" ref="BU88" si="148">+BU86+BW86</f>
        <v>2</v>
      </c>
      <c r="BV88" s="277"/>
      <c r="BW88" s="277"/>
      <c r="BX88" s="278"/>
      <c r="BY88" s="276">
        <f t="shared" ref="BY88" si="149">+BY86+CA86</f>
        <v>6</v>
      </c>
      <c r="BZ88" s="277"/>
      <c r="CA88" s="277"/>
      <c r="CB88" s="278"/>
      <c r="CC88" s="276">
        <f t="shared" ref="CC88" si="150">+CC86+CE86</f>
        <v>6</v>
      </c>
      <c r="CD88" s="277"/>
      <c r="CE88" s="277"/>
      <c r="CF88" s="278"/>
      <c r="CG88" s="276">
        <f t="shared" ref="CG88" si="151">+CG86+CI86</f>
        <v>10</v>
      </c>
      <c r="CH88" s="277"/>
      <c r="CI88" s="277"/>
      <c r="CJ88" s="278"/>
      <c r="CK88" s="276">
        <f t="shared" ref="CK88" si="152">+CK86+CM86</f>
        <v>10</v>
      </c>
      <c r="CL88" s="277"/>
      <c r="CM88" s="277"/>
      <c r="CN88" s="278"/>
      <c r="CO88" s="276">
        <f t="shared" ref="CO88" si="153">+CO86+CQ86</f>
        <v>1</v>
      </c>
      <c r="CP88" s="277"/>
      <c r="CQ88" s="277"/>
      <c r="CR88" s="278"/>
      <c r="CS88" s="276">
        <f t="shared" ref="CS88" si="154">+CS86+CU86</f>
        <v>2</v>
      </c>
      <c r="CT88" s="277"/>
      <c r="CU88" s="277"/>
      <c r="CV88" s="278"/>
      <c r="CW88" s="155"/>
    </row>
    <row r="89" spans="1:391" s="157" customFormat="1" ht="15" x14ac:dyDescent="0.25">
      <c r="A89" s="352"/>
      <c r="B89" s="199" t="s">
        <v>753</v>
      </c>
      <c r="C89" s="214"/>
      <c r="D89" s="262">
        <f>+E86+G86</f>
        <v>10</v>
      </c>
      <c r="E89" s="263"/>
      <c r="F89" s="263"/>
      <c r="G89" s="264"/>
      <c r="H89" s="262">
        <f t="shared" ref="H89" si="155">+I86+K86</f>
        <v>4</v>
      </c>
      <c r="I89" s="263"/>
      <c r="J89" s="263"/>
      <c r="K89" s="264"/>
      <c r="L89" s="262">
        <f t="shared" ref="L89" si="156">+M86+O86</f>
        <v>1</v>
      </c>
      <c r="M89" s="263"/>
      <c r="N89" s="263"/>
      <c r="O89" s="264"/>
      <c r="P89" s="262">
        <f t="shared" ref="P89" si="157">+Q86+S86</f>
        <v>0</v>
      </c>
      <c r="Q89" s="263"/>
      <c r="R89" s="263"/>
      <c r="S89" s="264"/>
      <c r="T89" s="262">
        <f t="shared" ref="T89" si="158">+U86+W86</f>
        <v>5</v>
      </c>
      <c r="U89" s="263"/>
      <c r="V89" s="263"/>
      <c r="W89" s="264"/>
      <c r="X89" s="262">
        <f t="shared" ref="X89" si="159">+Y86+AA86</f>
        <v>0</v>
      </c>
      <c r="Y89" s="263"/>
      <c r="Z89" s="263"/>
      <c r="AA89" s="264"/>
      <c r="AB89" s="262">
        <f t="shared" ref="AB89" si="160">+AC86+AE86</f>
        <v>0</v>
      </c>
      <c r="AC89" s="263"/>
      <c r="AD89" s="263"/>
      <c r="AE89" s="264"/>
      <c r="AF89" s="262">
        <f t="shared" ref="AF89" si="161">+AG86+AI86</f>
        <v>1</v>
      </c>
      <c r="AG89" s="263"/>
      <c r="AH89" s="263"/>
      <c r="AI89" s="264"/>
      <c r="AJ89" s="262">
        <f t="shared" ref="AJ89" si="162">+AK86+AM86</f>
        <v>8</v>
      </c>
      <c r="AK89" s="263"/>
      <c r="AL89" s="263"/>
      <c r="AM89" s="264"/>
      <c r="AN89" s="262">
        <f t="shared" ref="AN89" si="163">+AO86+AQ86</f>
        <v>5</v>
      </c>
      <c r="AO89" s="263"/>
      <c r="AP89" s="263"/>
      <c r="AQ89" s="264"/>
      <c r="AR89" s="262">
        <f t="shared" ref="AR89" si="164">+AS86+AU86</f>
        <v>13</v>
      </c>
      <c r="AS89" s="263"/>
      <c r="AT89" s="263"/>
      <c r="AU89" s="263"/>
      <c r="AV89" s="295"/>
      <c r="AW89" s="263">
        <f t="shared" ref="AW89" si="165">+AX86+AZ86</f>
        <v>0</v>
      </c>
      <c r="AX89" s="263"/>
      <c r="AY89" s="263"/>
      <c r="AZ89" s="264"/>
      <c r="BA89" s="262">
        <f t="shared" ref="BA89" si="166">+BB86+BD86</f>
        <v>2</v>
      </c>
      <c r="BB89" s="263"/>
      <c r="BC89" s="263"/>
      <c r="BD89" s="264"/>
      <c r="BE89" s="262">
        <f t="shared" ref="BE89" si="167">+BF86+BH86</f>
        <v>0</v>
      </c>
      <c r="BF89" s="263"/>
      <c r="BG89" s="263"/>
      <c r="BH89" s="264"/>
      <c r="BI89" s="262">
        <f t="shared" ref="BI89" si="168">+BJ86+BL86</f>
        <v>3</v>
      </c>
      <c r="BJ89" s="263"/>
      <c r="BK89" s="263"/>
      <c r="BL89" s="264"/>
      <c r="BM89" s="262">
        <f t="shared" ref="BM89" si="169">+BN86+BP86</f>
        <v>0</v>
      </c>
      <c r="BN89" s="263"/>
      <c r="BO89" s="263"/>
      <c r="BP89" s="264"/>
      <c r="BQ89" s="262">
        <f t="shared" ref="BQ89" si="170">+BR86+BT86</f>
        <v>0</v>
      </c>
      <c r="BR89" s="263"/>
      <c r="BS89" s="263"/>
      <c r="BT89" s="264"/>
      <c r="BU89" s="262">
        <f t="shared" ref="BU89" si="171">+BV86+BX86</f>
        <v>0</v>
      </c>
      <c r="BV89" s="263"/>
      <c r="BW89" s="263"/>
      <c r="BX89" s="264"/>
      <c r="BY89" s="262">
        <f t="shared" ref="BY89" si="172">+BZ86+CB86</f>
        <v>0</v>
      </c>
      <c r="BZ89" s="263"/>
      <c r="CA89" s="263"/>
      <c r="CB89" s="264"/>
      <c r="CC89" s="262">
        <f t="shared" ref="CC89" si="173">+CD86+CF86</f>
        <v>0</v>
      </c>
      <c r="CD89" s="263"/>
      <c r="CE89" s="263"/>
      <c r="CF89" s="264"/>
      <c r="CG89" s="262">
        <f t="shared" ref="CG89" si="174">+CH86+CJ86</f>
        <v>0</v>
      </c>
      <c r="CH89" s="263"/>
      <c r="CI89" s="263"/>
      <c r="CJ89" s="264"/>
      <c r="CK89" s="262">
        <f t="shared" ref="CK89" si="175">+CL86+CN86</f>
        <v>0</v>
      </c>
      <c r="CL89" s="263"/>
      <c r="CM89" s="263"/>
      <c r="CN89" s="264"/>
      <c r="CO89" s="262">
        <f t="shared" ref="CO89" si="176">+CP86+CR86</f>
        <v>1</v>
      </c>
      <c r="CP89" s="263"/>
      <c r="CQ89" s="263"/>
      <c r="CR89" s="264"/>
      <c r="CS89" s="262">
        <f t="shared" ref="CS89" si="177">+CT86+CV86</f>
        <v>1</v>
      </c>
      <c r="CT89" s="263"/>
      <c r="CU89" s="263"/>
      <c r="CV89" s="264"/>
      <c r="CW89" s="155"/>
    </row>
    <row r="90" spans="1:391" s="157" customFormat="1" ht="15" x14ac:dyDescent="0.25">
      <c r="A90" s="352"/>
      <c r="B90" s="284"/>
      <c r="C90" s="285"/>
      <c r="D90" s="279"/>
      <c r="E90" s="280"/>
      <c r="F90" s="280"/>
      <c r="G90" s="281"/>
      <c r="H90" s="279"/>
      <c r="I90" s="280"/>
      <c r="J90" s="280"/>
      <c r="K90" s="281"/>
      <c r="L90" s="279"/>
      <c r="M90" s="280"/>
      <c r="N90" s="280"/>
      <c r="O90" s="281"/>
      <c r="P90" s="279"/>
      <c r="Q90" s="280"/>
      <c r="R90" s="280"/>
      <c r="S90" s="281"/>
      <c r="T90" s="279"/>
      <c r="U90" s="280"/>
      <c r="V90" s="280"/>
      <c r="W90" s="281"/>
      <c r="X90" s="279"/>
      <c r="Y90" s="280"/>
      <c r="Z90" s="280"/>
      <c r="AA90" s="281"/>
      <c r="AB90" s="279"/>
      <c r="AC90" s="280"/>
      <c r="AD90" s="280"/>
      <c r="AE90" s="281"/>
      <c r="AF90" s="279"/>
      <c r="AG90" s="280"/>
      <c r="AH90" s="280"/>
      <c r="AI90" s="281"/>
      <c r="AJ90" s="279"/>
      <c r="AK90" s="280"/>
      <c r="AL90" s="280"/>
      <c r="AM90" s="281"/>
      <c r="AN90" s="279"/>
      <c r="AO90" s="280"/>
      <c r="AP90" s="280"/>
      <c r="AQ90" s="281"/>
      <c r="AR90" s="279"/>
      <c r="AS90" s="280"/>
      <c r="AT90" s="280"/>
      <c r="AU90" s="280"/>
      <c r="AV90" s="295"/>
      <c r="AW90" s="280"/>
      <c r="AX90" s="280"/>
      <c r="AY90" s="280"/>
      <c r="AZ90" s="281"/>
      <c r="BA90" s="279"/>
      <c r="BB90" s="280"/>
      <c r="BC90" s="280"/>
      <c r="BD90" s="281"/>
      <c r="BE90" s="279"/>
      <c r="BF90" s="280"/>
      <c r="BG90" s="280"/>
      <c r="BH90" s="281"/>
      <c r="BI90" s="279"/>
      <c r="BJ90" s="280"/>
      <c r="BK90" s="280"/>
      <c r="BL90" s="281"/>
      <c r="BM90" s="279"/>
      <c r="BN90" s="280"/>
      <c r="BO90" s="280"/>
      <c r="BP90" s="281"/>
      <c r="BQ90" s="279"/>
      <c r="BR90" s="280"/>
      <c r="BS90" s="280"/>
      <c r="BT90" s="281"/>
      <c r="BU90" s="279"/>
      <c r="BV90" s="280"/>
      <c r="BW90" s="280"/>
      <c r="BX90" s="281"/>
      <c r="BY90" s="279"/>
      <c r="BZ90" s="280"/>
      <c r="CA90" s="280"/>
      <c r="CB90" s="281"/>
      <c r="CC90" s="279"/>
      <c r="CD90" s="280"/>
      <c r="CE90" s="280"/>
      <c r="CF90" s="281"/>
      <c r="CG90" s="279"/>
      <c r="CH90" s="280"/>
      <c r="CI90" s="280"/>
      <c r="CJ90" s="281"/>
      <c r="CK90" s="279"/>
      <c r="CL90" s="280"/>
      <c r="CM90" s="280"/>
      <c r="CN90" s="281"/>
      <c r="CO90" s="279"/>
      <c r="CP90" s="280"/>
      <c r="CQ90" s="280"/>
      <c r="CR90" s="281"/>
      <c r="CS90" s="279"/>
      <c r="CT90" s="280"/>
      <c r="CU90" s="280"/>
      <c r="CV90" s="281"/>
      <c r="CW90" s="155"/>
    </row>
    <row r="91" spans="1:391" s="157" customFormat="1" ht="14.25" customHeight="1" x14ac:dyDescent="0.2">
      <c r="A91" s="352"/>
      <c r="B91" s="272" t="s">
        <v>863</v>
      </c>
      <c r="C91" s="273"/>
      <c r="D91" s="276">
        <v>4</v>
      </c>
      <c r="E91" s="277"/>
      <c r="F91" s="277"/>
      <c r="G91" s="278"/>
      <c r="H91" s="276">
        <v>1</v>
      </c>
      <c r="I91" s="277"/>
      <c r="J91" s="277"/>
      <c r="K91" s="278"/>
      <c r="L91" s="276">
        <v>3</v>
      </c>
      <c r="M91" s="277"/>
      <c r="N91" s="277"/>
      <c r="O91" s="278"/>
      <c r="P91" s="276">
        <v>2</v>
      </c>
      <c r="Q91" s="277"/>
      <c r="R91" s="277"/>
      <c r="S91" s="278"/>
      <c r="T91" s="276">
        <v>1</v>
      </c>
      <c r="U91" s="277"/>
      <c r="V91" s="277"/>
      <c r="W91" s="278"/>
      <c r="X91" s="276">
        <v>2</v>
      </c>
      <c r="Y91" s="277"/>
      <c r="Z91" s="277"/>
      <c r="AA91" s="278"/>
      <c r="AB91" s="276">
        <v>3</v>
      </c>
      <c r="AC91" s="277"/>
      <c r="AD91" s="277"/>
      <c r="AE91" s="278"/>
      <c r="AF91" s="276">
        <v>0</v>
      </c>
      <c r="AG91" s="277"/>
      <c r="AH91" s="277"/>
      <c r="AI91" s="278"/>
      <c r="AJ91" s="276">
        <v>3</v>
      </c>
      <c r="AK91" s="277"/>
      <c r="AL91" s="277"/>
      <c r="AM91" s="278"/>
      <c r="AN91" s="276">
        <v>3</v>
      </c>
      <c r="AO91" s="277"/>
      <c r="AP91" s="277"/>
      <c r="AQ91" s="278"/>
      <c r="AR91" s="276">
        <v>0</v>
      </c>
      <c r="AS91" s="277"/>
      <c r="AT91" s="277"/>
      <c r="AU91" s="277"/>
      <c r="AV91" s="295"/>
      <c r="AW91" s="277">
        <v>7</v>
      </c>
      <c r="AX91" s="277"/>
      <c r="AY91" s="277"/>
      <c r="AZ91" s="278"/>
      <c r="BA91" s="276">
        <v>2</v>
      </c>
      <c r="BB91" s="277"/>
      <c r="BC91" s="277"/>
      <c r="BD91" s="278"/>
      <c r="BE91" s="276">
        <v>1</v>
      </c>
      <c r="BF91" s="277"/>
      <c r="BG91" s="277"/>
      <c r="BH91" s="278"/>
      <c r="BI91" s="276">
        <v>0</v>
      </c>
      <c r="BJ91" s="277"/>
      <c r="BK91" s="277"/>
      <c r="BL91" s="278"/>
      <c r="BM91" s="276">
        <v>2</v>
      </c>
      <c r="BN91" s="277"/>
      <c r="BO91" s="277"/>
      <c r="BP91" s="278"/>
      <c r="BQ91" s="276">
        <v>3</v>
      </c>
      <c r="BR91" s="277"/>
      <c r="BS91" s="277"/>
      <c r="BT91" s="278"/>
      <c r="BU91" s="276">
        <v>2</v>
      </c>
      <c r="BV91" s="277"/>
      <c r="BW91" s="277"/>
      <c r="BX91" s="278"/>
      <c r="BY91" s="276">
        <v>4</v>
      </c>
      <c r="BZ91" s="277"/>
      <c r="CA91" s="277"/>
      <c r="CB91" s="278"/>
      <c r="CC91" s="276">
        <v>4</v>
      </c>
      <c r="CD91" s="277"/>
      <c r="CE91" s="277"/>
      <c r="CF91" s="278"/>
      <c r="CG91" s="276">
        <v>6</v>
      </c>
      <c r="CH91" s="277"/>
      <c r="CI91" s="277"/>
      <c r="CJ91" s="278"/>
      <c r="CK91" s="276">
        <v>6</v>
      </c>
      <c r="CL91" s="277"/>
      <c r="CM91" s="277"/>
      <c r="CN91" s="278"/>
      <c r="CO91" s="276">
        <v>1</v>
      </c>
      <c r="CP91" s="277"/>
      <c r="CQ91" s="277"/>
      <c r="CR91" s="278"/>
      <c r="CS91" s="276">
        <v>2</v>
      </c>
      <c r="CT91" s="277"/>
      <c r="CU91" s="277"/>
      <c r="CV91" s="278"/>
      <c r="CW91" s="155"/>
      <c r="NH91" s="145"/>
      <c r="NI91" s="145"/>
      <c r="NJ91" s="145"/>
      <c r="NK91" s="145"/>
      <c r="NL91" s="145"/>
      <c r="NM91" s="145"/>
      <c r="NN91" s="145"/>
      <c r="NO91" s="145"/>
      <c r="NP91" s="145"/>
      <c r="NQ91" s="145"/>
      <c r="NR91" s="145"/>
      <c r="NS91" s="145"/>
      <c r="NT91" s="145"/>
      <c r="NU91" s="145"/>
      <c r="NV91" s="145"/>
      <c r="NW91" s="145"/>
      <c r="NX91" s="145"/>
      <c r="NY91" s="145"/>
      <c r="NZ91" s="145"/>
      <c r="OA91" s="145"/>
    </row>
    <row r="92" spans="1:391" s="157" customFormat="1" ht="14.25" customHeight="1" x14ac:dyDescent="0.2">
      <c r="A92" s="352"/>
      <c r="B92" s="274"/>
      <c r="C92" s="275"/>
      <c r="D92" s="265">
        <f>D91/$C$54</f>
        <v>0.17391304347826086</v>
      </c>
      <c r="E92" s="266"/>
      <c r="F92" s="266"/>
      <c r="G92" s="267"/>
      <c r="H92" s="265">
        <f t="shared" ref="H92" si="178">H91/$C$54</f>
        <v>4.3478260869565216E-2</v>
      </c>
      <c r="I92" s="266"/>
      <c r="J92" s="266"/>
      <c r="K92" s="267"/>
      <c r="L92" s="265">
        <f t="shared" ref="L92" si="179">L91/$C$54</f>
        <v>0.13043478260869565</v>
      </c>
      <c r="M92" s="266"/>
      <c r="N92" s="266"/>
      <c r="O92" s="267"/>
      <c r="P92" s="265">
        <f t="shared" ref="P92" si="180">P91/$C$54</f>
        <v>8.6956521739130432E-2</v>
      </c>
      <c r="Q92" s="266"/>
      <c r="R92" s="266"/>
      <c r="S92" s="267"/>
      <c r="T92" s="265">
        <f t="shared" ref="T92" si="181">T91/$C$54</f>
        <v>4.3478260869565216E-2</v>
      </c>
      <c r="U92" s="266"/>
      <c r="V92" s="266"/>
      <c r="W92" s="267"/>
      <c r="X92" s="265">
        <f t="shared" ref="X92" si="182">X91/$C$54</f>
        <v>8.6956521739130432E-2</v>
      </c>
      <c r="Y92" s="266"/>
      <c r="Z92" s="266"/>
      <c r="AA92" s="267"/>
      <c r="AB92" s="265">
        <f t="shared" ref="AB92" si="183">AB91/$C$54</f>
        <v>0.13043478260869565</v>
      </c>
      <c r="AC92" s="266"/>
      <c r="AD92" s="266"/>
      <c r="AE92" s="267"/>
      <c r="AF92" s="265">
        <f t="shared" ref="AF92" si="184">AF91/$C$54</f>
        <v>0</v>
      </c>
      <c r="AG92" s="266"/>
      <c r="AH92" s="266"/>
      <c r="AI92" s="267"/>
      <c r="AJ92" s="265">
        <f t="shared" ref="AJ92" si="185">AJ91/$C$54</f>
        <v>0.13043478260869565</v>
      </c>
      <c r="AK92" s="266"/>
      <c r="AL92" s="266"/>
      <c r="AM92" s="267"/>
      <c r="AN92" s="265">
        <f t="shared" ref="AN92" si="186">AN91/$C$54</f>
        <v>0.13043478260869565</v>
      </c>
      <c r="AO92" s="266"/>
      <c r="AP92" s="266"/>
      <c r="AQ92" s="267"/>
      <c r="AR92" s="265">
        <f t="shared" ref="AR92" si="187">AR91/$C$54</f>
        <v>0</v>
      </c>
      <c r="AS92" s="266"/>
      <c r="AT92" s="266"/>
      <c r="AU92" s="266"/>
      <c r="AV92" s="295"/>
      <c r="AW92" s="266">
        <f>AW91/23</f>
        <v>0.30434782608695654</v>
      </c>
      <c r="AX92" s="266"/>
      <c r="AY92" s="266"/>
      <c r="AZ92" s="267"/>
      <c r="BA92" s="265">
        <f>BA91/23</f>
        <v>8.6956521739130432E-2</v>
      </c>
      <c r="BB92" s="266"/>
      <c r="BC92" s="266"/>
      <c r="BD92" s="267"/>
      <c r="BE92" s="265">
        <f>BE91/23</f>
        <v>4.3478260869565216E-2</v>
      </c>
      <c r="BF92" s="266"/>
      <c r="BG92" s="266"/>
      <c r="BH92" s="267"/>
      <c r="BI92" s="265">
        <f>BI91/23</f>
        <v>0</v>
      </c>
      <c r="BJ92" s="266"/>
      <c r="BK92" s="266"/>
      <c r="BL92" s="267"/>
      <c r="BM92" s="265">
        <f>BM91/23</f>
        <v>8.6956521739130432E-2</v>
      </c>
      <c r="BN92" s="266"/>
      <c r="BO92" s="266"/>
      <c r="BP92" s="267"/>
      <c r="BQ92" s="265">
        <f>BQ91/23</f>
        <v>0.13043478260869565</v>
      </c>
      <c r="BR92" s="266"/>
      <c r="BS92" s="266"/>
      <c r="BT92" s="267"/>
      <c r="BU92" s="265">
        <f>BU91/23</f>
        <v>8.6956521739130432E-2</v>
      </c>
      <c r="BV92" s="266"/>
      <c r="BW92" s="266"/>
      <c r="BX92" s="267"/>
      <c r="BY92" s="265">
        <f>BY91/23</f>
        <v>0.17391304347826086</v>
      </c>
      <c r="BZ92" s="266"/>
      <c r="CA92" s="266"/>
      <c r="CB92" s="267"/>
      <c r="CC92" s="265">
        <f>CC91/23</f>
        <v>0.17391304347826086</v>
      </c>
      <c r="CD92" s="266"/>
      <c r="CE92" s="266"/>
      <c r="CF92" s="267"/>
      <c r="CG92" s="265">
        <f>CG91/23</f>
        <v>0.2608695652173913</v>
      </c>
      <c r="CH92" s="266"/>
      <c r="CI92" s="266"/>
      <c r="CJ92" s="267"/>
      <c r="CK92" s="265">
        <f>CK91/23</f>
        <v>0.2608695652173913</v>
      </c>
      <c r="CL92" s="266"/>
      <c r="CM92" s="266"/>
      <c r="CN92" s="267"/>
      <c r="CO92" s="265">
        <f>CO91/23</f>
        <v>4.3478260869565216E-2</v>
      </c>
      <c r="CP92" s="266"/>
      <c r="CQ92" s="266"/>
      <c r="CR92" s="267"/>
      <c r="CS92" s="265">
        <f>CS91/23</f>
        <v>8.6956521739130432E-2</v>
      </c>
      <c r="CT92" s="266"/>
      <c r="CU92" s="266"/>
      <c r="CV92" s="267"/>
      <c r="CW92" s="155"/>
      <c r="NH92" s="145"/>
      <c r="NI92" s="145"/>
      <c r="NJ92" s="145"/>
      <c r="NK92" s="145"/>
      <c r="NL92" s="145"/>
      <c r="NM92" s="145"/>
      <c r="NN92" s="145"/>
      <c r="NO92" s="145"/>
      <c r="NP92" s="145"/>
      <c r="NQ92" s="145"/>
      <c r="NR92" s="145"/>
      <c r="NS92" s="145"/>
      <c r="NT92" s="145"/>
      <c r="NU92" s="145"/>
      <c r="NV92" s="145"/>
      <c r="NW92" s="145"/>
      <c r="NX92" s="145"/>
      <c r="NY92" s="145"/>
      <c r="NZ92" s="145"/>
      <c r="OA92" s="145"/>
    </row>
    <row r="93" spans="1:391" s="157" customFormat="1" ht="14.25" customHeight="1" x14ac:dyDescent="0.2">
      <c r="A93" s="352"/>
      <c r="B93" s="268" t="s">
        <v>864</v>
      </c>
      <c r="C93" s="269"/>
      <c r="D93" s="262">
        <v>6</v>
      </c>
      <c r="E93" s="263"/>
      <c r="F93" s="263"/>
      <c r="G93" s="264"/>
      <c r="H93" s="262">
        <v>3</v>
      </c>
      <c r="I93" s="263"/>
      <c r="J93" s="263"/>
      <c r="K93" s="264"/>
      <c r="L93" s="262">
        <v>1</v>
      </c>
      <c r="M93" s="263"/>
      <c r="N93" s="263"/>
      <c r="O93" s="264"/>
      <c r="P93" s="262">
        <v>0</v>
      </c>
      <c r="Q93" s="263"/>
      <c r="R93" s="263"/>
      <c r="S93" s="264"/>
      <c r="T93" s="262">
        <v>4</v>
      </c>
      <c r="U93" s="263"/>
      <c r="V93" s="263"/>
      <c r="W93" s="264"/>
      <c r="X93" s="262">
        <v>0</v>
      </c>
      <c r="Y93" s="263"/>
      <c r="Z93" s="263"/>
      <c r="AA93" s="264"/>
      <c r="AB93" s="262">
        <v>0</v>
      </c>
      <c r="AC93" s="263"/>
      <c r="AD93" s="263"/>
      <c r="AE93" s="264"/>
      <c r="AF93" s="262">
        <v>1</v>
      </c>
      <c r="AG93" s="263"/>
      <c r="AH93" s="263"/>
      <c r="AI93" s="264"/>
      <c r="AJ93" s="262">
        <v>5</v>
      </c>
      <c r="AK93" s="263"/>
      <c r="AL93" s="263"/>
      <c r="AM93" s="264"/>
      <c r="AN93" s="262">
        <v>3</v>
      </c>
      <c r="AO93" s="263"/>
      <c r="AP93" s="263"/>
      <c r="AQ93" s="264"/>
      <c r="AR93" s="262">
        <v>7</v>
      </c>
      <c r="AS93" s="263"/>
      <c r="AT93" s="263"/>
      <c r="AU93" s="263"/>
      <c r="AV93" s="295"/>
      <c r="AW93" s="263">
        <v>0</v>
      </c>
      <c r="AX93" s="263"/>
      <c r="AY93" s="263"/>
      <c r="AZ93" s="264"/>
      <c r="BA93" s="262">
        <v>1</v>
      </c>
      <c r="BB93" s="263"/>
      <c r="BC93" s="263"/>
      <c r="BD93" s="264"/>
      <c r="BE93" s="262">
        <v>0</v>
      </c>
      <c r="BF93" s="263"/>
      <c r="BG93" s="263"/>
      <c r="BH93" s="264"/>
      <c r="BI93" s="262">
        <v>3</v>
      </c>
      <c r="BJ93" s="263"/>
      <c r="BK93" s="263"/>
      <c r="BL93" s="264"/>
      <c r="BM93" s="262">
        <v>0</v>
      </c>
      <c r="BN93" s="263"/>
      <c r="BO93" s="263"/>
      <c r="BP93" s="264"/>
      <c r="BQ93" s="262">
        <v>0</v>
      </c>
      <c r="BR93" s="263"/>
      <c r="BS93" s="263"/>
      <c r="BT93" s="264"/>
      <c r="BU93" s="262">
        <v>0</v>
      </c>
      <c r="BV93" s="263"/>
      <c r="BW93" s="263"/>
      <c r="BX93" s="264"/>
      <c r="BY93" s="262">
        <v>0</v>
      </c>
      <c r="BZ93" s="263"/>
      <c r="CA93" s="263"/>
      <c r="CB93" s="264"/>
      <c r="CC93" s="262">
        <v>0</v>
      </c>
      <c r="CD93" s="263"/>
      <c r="CE93" s="263"/>
      <c r="CF93" s="264"/>
      <c r="CG93" s="262">
        <v>0</v>
      </c>
      <c r="CH93" s="263"/>
      <c r="CI93" s="263"/>
      <c r="CJ93" s="264"/>
      <c r="CK93" s="262">
        <v>0</v>
      </c>
      <c r="CL93" s="263"/>
      <c r="CM93" s="263"/>
      <c r="CN93" s="264"/>
      <c r="CO93" s="262">
        <v>1</v>
      </c>
      <c r="CP93" s="263"/>
      <c r="CQ93" s="263"/>
      <c r="CR93" s="264"/>
      <c r="CS93" s="262">
        <v>1</v>
      </c>
      <c r="CT93" s="263"/>
      <c r="CU93" s="263"/>
      <c r="CV93" s="264"/>
      <c r="CW93" s="155"/>
      <c r="NH93" s="145"/>
      <c r="NI93" s="145"/>
      <c r="NJ93" s="145"/>
      <c r="NK93" s="145"/>
      <c r="NL93" s="145"/>
      <c r="NM93" s="145"/>
      <c r="NN93" s="145"/>
      <c r="NO93" s="145"/>
      <c r="NP93" s="145"/>
      <c r="NQ93" s="145"/>
      <c r="NR93" s="145"/>
      <c r="NS93" s="145"/>
      <c r="NT93" s="145"/>
      <c r="NU93" s="145"/>
      <c r="NV93" s="145"/>
      <c r="NW93" s="145"/>
      <c r="NX93" s="145"/>
      <c r="NY93" s="145"/>
      <c r="NZ93" s="145"/>
      <c r="OA93" s="145"/>
    </row>
    <row r="94" spans="1:391" s="157" customFormat="1" ht="14.25" customHeight="1" x14ac:dyDescent="0.2">
      <c r="A94" s="353"/>
      <c r="B94" s="270"/>
      <c r="C94" s="271"/>
      <c r="D94" s="259">
        <f>D93/C54</f>
        <v>0.2608695652173913</v>
      </c>
      <c r="E94" s="260"/>
      <c r="F94" s="260"/>
      <c r="G94" s="261"/>
      <c r="H94" s="259">
        <f>H93/C54</f>
        <v>0.13043478260869565</v>
      </c>
      <c r="I94" s="260"/>
      <c r="J94" s="260"/>
      <c r="K94" s="261"/>
      <c r="L94" s="259">
        <f>L93/C54</f>
        <v>4.3478260869565216E-2</v>
      </c>
      <c r="M94" s="260"/>
      <c r="N94" s="260"/>
      <c r="O94" s="261"/>
      <c r="P94" s="259">
        <f>P93/C54</f>
        <v>0</v>
      </c>
      <c r="Q94" s="260"/>
      <c r="R94" s="260"/>
      <c r="S94" s="261"/>
      <c r="T94" s="259">
        <f>T93/C54</f>
        <v>0.17391304347826086</v>
      </c>
      <c r="U94" s="260"/>
      <c r="V94" s="260"/>
      <c r="W94" s="261"/>
      <c r="X94" s="259">
        <f>X93/C54</f>
        <v>0</v>
      </c>
      <c r="Y94" s="260"/>
      <c r="Z94" s="260"/>
      <c r="AA94" s="261"/>
      <c r="AB94" s="259">
        <f>AB93/C54</f>
        <v>0</v>
      </c>
      <c r="AC94" s="260"/>
      <c r="AD94" s="260"/>
      <c r="AE94" s="261"/>
      <c r="AF94" s="259">
        <f>AF93/C54</f>
        <v>4.3478260869565216E-2</v>
      </c>
      <c r="AG94" s="260"/>
      <c r="AH94" s="260"/>
      <c r="AI94" s="261"/>
      <c r="AJ94" s="259">
        <f>AJ93/C54</f>
        <v>0.21739130434782608</v>
      </c>
      <c r="AK94" s="260"/>
      <c r="AL94" s="260"/>
      <c r="AM94" s="261"/>
      <c r="AN94" s="259">
        <f>AN93/C54</f>
        <v>0.13043478260869565</v>
      </c>
      <c r="AO94" s="260"/>
      <c r="AP94" s="260"/>
      <c r="AQ94" s="261"/>
      <c r="AR94" s="259">
        <f>AR93/C54</f>
        <v>0.30434782608695654</v>
      </c>
      <c r="AS94" s="260"/>
      <c r="AT94" s="260"/>
      <c r="AU94" s="260"/>
      <c r="AV94" s="297"/>
      <c r="AW94" s="260">
        <f>AW93/C54</f>
        <v>0</v>
      </c>
      <c r="AX94" s="260"/>
      <c r="AY94" s="260"/>
      <c r="AZ94" s="261"/>
      <c r="BA94" s="259">
        <f>BA93/C54</f>
        <v>4.3478260869565216E-2</v>
      </c>
      <c r="BB94" s="260"/>
      <c r="BC94" s="260"/>
      <c r="BD94" s="261"/>
      <c r="BE94" s="259">
        <f>BE93/C54</f>
        <v>0</v>
      </c>
      <c r="BF94" s="260"/>
      <c r="BG94" s="260"/>
      <c r="BH94" s="261"/>
      <c r="BI94" s="259">
        <f>BI93/C54</f>
        <v>0.13043478260869565</v>
      </c>
      <c r="BJ94" s="260"/>
      <c r="BK94" s="260"/>
      <c r="BL94" s="261"/>
      <c r="BM94" s="259">
        <f>BM93/C54</f>
        <v>0</v>
      </c>
      <c r="BN94" s="260"/>
      <c r="BO94" s="260"/>
      <c r="BP94" s="261"/>
      <c r="BQ94" s="259">
        <f>BQ93/C54</f>
        <v>0</v>
      </c>
      <c r="BR94" s="260"/>
      <c r="BS94" s="260"/>
      <c r="BT94" s="261"/>
      <c r="BU94" s="259">
        <f>BU93/C54</f>
        <v>0</v>
      </c>
      <c r="BV94" s="260"/>
      <c r="BW94" s="260"/>
      <c r="BX94" s="261"/>
      <c r="BY94" s="259">
        <f>BY93/C54</f>
        <v>0</v>
      </c>
      <c r="BZ94" s="260"/>
      <c r="CA94" s="260"/>
      <c r="CB94" s="261"/>
      <c r="CC94" s="259">
        <f>CC93/C54</f>
        <v>0</v>
      </c>
      <c r="CD94" s="260"/>
      <c r="CE94" s="260"/>
      <c r="CF94" s="261"/>
      <c r="CG94" s="259">
        <f>CG93/C54</f>
        <v>0</v>
      </c>
      <c r="CH94" s="260"/>
      <c r="CI94" s="260"/>
      <c r="CJ94" s="261"/>
      <c r="CK94" s="259">
        <f>CK93/C54</f>
        <v>0</v>
      </c>
      <c r="CL94" s="260"/>
      <c r="CM94" s="260"/>
      <c r="CN94" s="261"/>
      <c r="CO94" s="259">
        <f>CO93/C54</f>
        <v>4.3478260869565216E-2</v>
      </c>
      <c r="CP94" s="260"/>
      <c r="CQ94" s="260"/>
      <c r="CR94" s="261"/>
      <c r="CS94" s="259">
        <f>CS93/C54</f>
        <v>4.3478260869565216E-2</v>
      </c>
      <c r="CT94" s="260"/>
      <c r="CU94" s="260"/>
      <c r="CV94" s="261"/>
      <c r="CW94" s="155"/>
      <c r="NH94" s="145"/>
      <c r="NI94" s="145"/>
      <c r="NJ94" s="145"/>
      <c r="NK94" s="145"/>
      <c r="NL94" s="145"/>
      <c r="NM94" s="145"/>
      <c r="NN94" s="145"/>
      <c r="NO94" s="145"/>
      <c r="NP94" s="145"/>
      <c r="NQ94" s="145"/>
      <c r="NR94" s="145"/>
      <c r="NS94" s="145"/>
      <c r="NT94" s="145"/>
      <c r="NU94" s="145"/>
      <c r="NV94" s="145"/>
      <c r="NW94" s="145"/>
      <c r="NX94" s="145"/>
      <c r="NY94" s="145"/>
      <c r="NZ94" s="145"/>
      <c r="OA94" s="145"/>
    </row>
    <row r="95" spans="1:391" s="157" customFormat="1" ht="15" x14ac:dyDescent="0.25">
      <c r="B95" s="202"/>
      <c r="C95" s="202"/>
    </row>
    <row r="96" spans="1:391" ht="15" hidden="1" x14ac:dyDescent="0.25">
      <c r="A96" s="311" t="s">
        <v>752</v>
      </c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/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311"/>
      <c r="BC96" s="311"/>
      <c r="BD96" s="311"/>
      <c r="BE96" s="311"/>
      <c r="BF96" s="311"/>
      <c r="BG96" s="311"/>
      <c r="BH96" s="311"/>
      <c r="BI96" s="311"/>
      <c r="BJ96" s="311"/>
      <c r="BK96" s="311"/>
      <c r="BL96" s="311"/>
      <c r="BM96" s="311"/>
      <c r="BN96" s="311"/>
      <c r="BO96" s="311"/>
      <c r="BP96" s="311"/>
      <c r="BQ96" s="311"/>
      <c r="BR96" s="311"/>
      <c r="BS96" s="311"/>
      <c r="BT96" s="311"/>
      <c r="BU96" s="311"/>
      <c r="BV96" s="311"/>
      <c r="BW96" s="311"/>
      <c r="BX96" s="311"/>
      <c r="BY96" s="311"/>
      <c r="BZ96" s="311"/>
      <c r="CA96" s="311"/>
      <c r="CB96" s="311"/>
      <c r="CC96" s="311"/>
      <c r="CD96" s="311"/>
      <c r="CE96" s="311"/>
      <c r="CF96" s="311"/>
      <c r="CG96" s="311"/>
      <c r="CH96" s="311"/>
      <c r="CI96" s="311"/>
      <c r="CJ96" s="311"/>
      <c r="CK96" s="311"/>
      <c r="CL96" s="311"/>
      <c r="CM96" s="311"/>
      <c r="CN96" s="311"/>
      <c r="CO96" s="311"/>
    </row>
    <row r="97" spans="1:159" ht="15" hidden="1" x14ac:dyDescent="0.25">
      <c r="A97" s="311" t="s">
        <v>756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11"/>
      <c r="AS97" s="311"/>
      <c r="AT97" s="311"/>
      <c r="AU97" s="311"/>
      <c r="AV97" s="311"/>
      <c r="AW97" s="311"/>
      <c r="AX97" s="311"/>
      <c r="AY97" s="311"/>
      <c r="AZ97" s="311"/>
      <c r="BA97" s="311"/>
      <c r="BB97" s="311"/>
      <c r="BC97" s="311"/>
      <c r="BD97" s="311"/>
      <c r="BE97" s="311"/>
      <c r="BF97" s="311"/>
      <c r="BG97" s="311"/>
      <c r="BH97" s="311"/>
      <c r="BI97" s="311"/>
      <c r="BJ97" s="311"/>
      <c r="BK97" s="311"/>
      <c r="BL97" s="311"/>
      <c r="BM97" s="311"/>
      <c r="BN97" s="311"/>
      <c r="BO97" s="311"/>
      <c r="BP97" s="311"/>
      <c r="BQ97" s="311"/>
      <c r="BR97" s="311"/>
      <c r="BS97" s="311"/>
      <c r="BT97" s="311"/>
      <c r="BU97" s="311"/>
      <c r="BV97" s="311"/>
      <c r="BW97" s="311"/>
      <c r="BX97" s="311"/>
      <c r="BY97" s="311"/>
      <c r="BZ97" s="311"/>
      <c r="CA97" s="311"/>
      <c r="CB97" s="311"/>
      <c r="CC97" s="311"/>
      <c r="CD97" s="311"/>
      <c r="CE97" s="311"/>
      <c r="CF97" s="311"/>
      <c r="CG97" s="311"/>
      <c r="CH97" s="311"/>
      <c r="CI97" s="311"/>
      <c r="CJ97" s="311"/>
      <c r="CK97" s="311"/>
      <c r="CL97" s="311"/>
      <c r="CM97" s="311"/>
      <c r="CN97" s="311"/>
      <c r="CO97" s="311"/>
    </row>
    <row r="98" spans="1:159" s="157" customFormat="1" hidden="1" x14ac:dyDescent="0.2">
      <c r="C98" s="203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</row>
    <row r="99" spans="1:159" s="157" customFormat="1" ht="15" hidden="1" x14ac:dyDescent="0.25">
      <c r="A99" s="312" t="s">
        <v>867</v>
      </c>
      <c r="B99" s="313" t="s">
        <v>88</v>
      </c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  <c r="AK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4"/>
      <c r="AX99" s="314"/>
      <c r="AY99" s="314"/>
      <c r="AZ99" s="314"/>
      <c r="BA99" s="314"/>
      <c r="BB99" s="314"/>
      <c r="BC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P99" s="314"/>
      <c r="BQ99" s="314"/>
      <c r="BR99" s="314"/>
      <c r="BS99" s="314"/>
      <c r="BT99" s="314"/>
      <c r="BU99" s="314"/>
      <c r="BV99" s="314"/>
      <c r="BW99" s="314"/>
      <c r="BX99" s="314"/>
      <c r="BY99" s="314"/>
      <c r="BZ99" s="314"/>
      <c r="CA99" s="314"/>
      <c r="CB99" s="314"/>
      <c r="CC99" s="146"/>
      <c r="CD99" s="147"/>
      <c r="CE99" s="147"/>
      <c r="CF99" s="147"/>
      <c r="CG99" s="147"/>
      <c r="CH99" s="147"/>
      <c r="CI99" s="147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</row>
    <row r="100" spans="1:159" s="157" customFormat="1" ht="15" hidden="1" x14ac:dyDescent="0.25">
      <c r="A100" s="312"/>
      <c r="B100" s="313" t="s">
        <v>866</v>
      </c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P100" s="314"/>
      <c r="BQ100" s="314"/>
      <c r="BR100" s="314"/>
      <c r="BS100" s="314"/>
      <c r="BT100" s="314"/>
      <c r="BU100" s="314"/>
      <c r="BV100" s="314"/>
      <c r="BW100" s="314"/>
      <c r="BX100" s="314"/>
      <c r="BY100" s="314"/>
      <c r="BZ100" s="314"/>
      <c r="CA100" s="314"/>
      <c r="CB100" s="314"/>
      <c r="CC100" s="146"/>
      <c r="CD100" s="147"/>
      <c r="CE100" s="147"/>
      <c r="CF100" s="147"/>
      <c r="CG100" s="147"/>
      <c r="CH100" s="147"/>
      <c r="CI100" s="147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</row>
    <row r="101" spans="1:159" s="157" customFormat="1" ht="15" hidden="1" x14ac:dyDescent="0.25">
      <c r="A101" s="312"/>
      <c r="B101" s="153" t="s">
        <v>759</v>
      </c>
      <c r="C101" s="154">
        <f>+C102+C103</f>
        <v>19</v>
      </c>
      <c r="D101" s="303" t="s">
        <v>684</v>
      </c>
      <c r="E101" s="303"/>
      <c r="F101" s="303"/>
      <c r="G101" s="303"/>
      <c r="H101" s="303" t="s">
        <v>685</v>
      </c>
      <c r="I101" s="303"/>
      <c r="J101" s="303"/>
      <c r="K101" s="303"/>
      <c r="L101" s="303" t="s">
        <v>686</v>
      </c>
      <c r="M101" s="303"/>
      <c r="N101" s="303"/>
      <c r="O101" s="303"/>
      <c r="P101" s="303" t="s">
        <v>687</v>
      </c>
      <c r="Q101" s="303"/>
      <c r="R101" s="303"/>
      <c r="S101" s="303"/>
      <c r="T101" s="303" t="s">
        <v>688</v>
      </c>
      <c r="U101" s="303"/>
      <c r="V101" s="303"/>
      <c r="W101" s="303"/>
      <c r="X101" s="303" t="s">
        <v>689</v>
      </c>
      <c r="Y101" s="303"/>
      <c r="Z101" s="303"/>
      <c r="AA101" s="303"/>
      <c r="AB101" s="303" t="s">
        <v>690</v>
      </c>
      <c r="AC101" s="303"/>
      <c r="AD101" s="303"/>
      <c r="AE101" s="303"/>
      <c r="AF101" s="303" t="s">
        <v>691</v>
      </c>
      <c r="AG101" s="303"/>
      <c r="AH101" s="303"/>
      <c r="AI101" s="303"/>
      <c r="AJ101" s="303" t="s">
        <v>692</v>
      </c>
      <c r="AK101" s="303"/>
      <c r="AL101" s="303"/>
      <c r="AM101" s="303"/>
      <c r="AN101" s="286" t="s">
        <v>693</v>
      </c>
      <c r="AO101" s="287"/>
      <c r="AP101" s="287"/>
      <c r="AQ101" s="287"/>
      <c r="AR101" s="323"/>
      <c r="AS101" s="326" t="s">
        <v>694</v>
      </c>
      <c r="AT101" s="304"/>
      <c r="AU101" s="304"/>
      <c r="AV101" s="304"/>
      <c r="AW101" s="304" t="s">
        <v>695</v>
      </c>
      <c r="AX101" s="304"/>
      <c r="AY101" s="304"/>
      <c r="AZ101" s="304"/>
      <c r="BA101" s="304" t="s">
        <v>696</v>
      </c>
      <c r="BB101" s="304"/>
      <c r="BC101" s="304"/>
      <c r="BD101" s="304"/>
      <c r="BE101" s="304" t="s">
        <v>697</v>
      </c>
      <c r="BF101" s="304"/>
      <c r="BG101" s="304"/>
      <c r="BH101" s="304"/>
      <c r="BI101" s="304" t="s">
        <v>698</v>
      </c>
      <c r="BJ101" s="304"/>
      <c r="BK101" s="304"/>
      <c r="BL101" s="304"/>
      <c r="BM101" s="304" t="s">
        <v>699</v>
      </c>
      <c r="BN101" s="304"/>
      <c r="BO101" s="304"/>
      <c r="BP101" s="304"/>
      <c r="BQ101" s="304" t="s">
        <v>700</v>
      </c>
      <c r="BR101" s="304"/>
      <c r="BS101" s="304"/>
      <c r="BT101" s="304"/>
      <c r="BU101" s="304" t="s">
        <v>701</v>
      </c>
      <c r="BV101" s="304"/>
      <c r="BW101" s="304"/>
      <c r="BX101" s="304"/>
      <c r="BY101" s="304" t="s">
        <v>702</v>
      </c>
      <c r="BZ101" s="304"/>
      <c r="CA101" s="304"/>
      <c r="CB101" s="257"/>
      <c r="CC101" s="155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</row>
    <row r="102" spans="1:159" s="157" customFormat="1" ht="15" hidden="1" x14ac:dyDescent="0.25">
      <c r="A102" s="312"/>
      <c r="B102" s="153" t="s">
        <v>757</v>
      </c>
      <c r="C102" s="154">
        <v>10</v>
      </c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288"/>
      <c r="AO102" s="289"/>
      <c r="AP102" s="289"/>
      <c r="AQ102" s="289"/>
      <c r="AR102" s="324"/>
      <c r="AS102" s="326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4"/>
      <c r="BH102" s="304"/>
      <c r="BI102" s="304"/>
      <c r="BJ102" s="304"/>
      <c r="BK102" s="304"/>
      <c r="BL102" s="304"/>
      <c r="BM102" s="304"/>
      <c r="BN102" s="304"/>
      <c r="BO102" s="304"/>
      <c r="BP102" s="304"/>
      <c r="BQ102" s="304"/>
      <c r="BR102" s="304"/>
      <c r="BS102" s="304"/>
      <c r="BT102" s="304"/>
      <c r="BU102" s="304"/>
      <c r="BV102" s="304"/>
      <c r="BW102" s="304"/>
      <c r="BX102" s="304"/>
      <c r="BY102" s="304"/>
      <c r="BZ102" s="304"/>
      <c r="CA102" s="304"/>
      <c r="CB102" s="257"/>
      <c r="CC102" s="155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</row>
    <row r="103" spans="1:159" s="157" customFormat="1" ht="15" hidden="1" x14ac:dyDescent="0.25">
      <c r="A103" s="312"/>
      <c r="B103" s="153" t="s">
        <v>758</v>
      </c>
      <c r="C103" s="154">
        <v>9</v>
      </c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304"/>
      <c r="AC103" s="304"/>
      <c r="AD103" s="304"/>
      <c r="AE103" s="304"/>
      <c r="AF103" s="304"/>
      <c r="AG103" s="304"/>
      <c r="AH103" s="304"/>
      <c r="AI103" s="304"/>
      <c r="AJ103" s="304"/>
      <c r="AK103" s="304"/>
      <c r="AL103" s="304"/>
      <c r="AM103" s="304"/>
      <c r="AN103" s="288"/>
      <c r="AO103" s="289"/>
      <c r="AP103" s="289"/>
      <c r="AQ103" s="289"/>
      <c r="AR103" s="324"/>
      <c r="AS103" s="326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304"/>
      <c r="BG103" s="304"/>
      <c r="BH103" s="304"/>
      <c r="BI103" s="304"/>
      <c r="BJ103" s="304"/>
      <c r="BK103" s="304"/>
      <c r="BL103" s="304"/>
      <c r="BM103" s="304"/>
      <c r="BN103" s="304"/>
      <c r="BO103" s="304"/>
      <c r="BP103" s="304"/>
      <c r="BQ103" s="304"/>
      <c r="BR103" s="304"/>
      <c r="BS103" s="304"/>
      <c r="BT103" s="304"/>
      <c r="BU103" s="304"/>
      <c r="BV103" s="304"/>
      <c r="BW103" s="304"/>
      <c r="BX103" s="304"/>
      <c r="BY103" s="304"/>
      <c r="BZ103" s="304"/>
      <c r="CA103" s="304"/>
      <c r="CB103" s="257"/>
      <c r="CC103" s="155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</row>
    <row r="104" spans="1:159" s="157" customFormat="1" ht="15" hidden="1" x14ac:dyDescent="0.25">
      <c r="A104" s="312"/>
      <c r="B104" s="153"/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288"/>
      <c r="AO104" s="289"/>
      <c r="AP104" s="289"/>
      <c r="AQ104" s="289"/>
      <c r="AR104" s="324"/>
      <c r="AS104" s="326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257"/>
      <c r="CC104" s="155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>
        <v>0.26315789473684209</v>
      </c>
      <c r="DE104" s="149">
        <v>0.21052631578947367</v>
      </c>
      <c r="DF104" s="149">
        <v>0</v>
      </c>
      <c r="DG104" s="149">
        <v>5.2631578947368418E-2</v>
      </c>
      <c r="DH104" s="149">
        <v>0</v>
      </c>
      <c r="DI104" s="149">
        <v>0.10526315789473684</v>
      </c>
      <c r="DJ104" s="149">
        <v>5.2631578947368418E-2</v>
      </c>
      <c r="DK104" s="149">
        <v>0.15789473684210525</v>
      </c>
      <c r="DL104" s="149">
        <v>0.31578947368421051</v>
      </c>
      <c r="DM104" s="149">
        <v>0.15789473684210525</v>
      </c>
      <c r="DN104" s="149">
        <v>0.15789473684210525</v>
      </c>
      <c r="DO104" s="149">
        <v>5.2631578947368418E-2</v>
      </c>
      <c r="DP104" s="149">
        <v>0.15789473684210525</v>
      </c>
      <c r="DQ104" s="149">
        <v>0.10526315789473684</v>
      </c>
      <c r="DR104" s="149">
        <v>5.2631578947368418E-2</v>
      </c>
      <c r="DS104" s="149">
        <v>0.31578947368421051</v>
      </c>
      <c r="DT104" s="149">
        <v>0.15789473684210525</v>
      </c>
      <c r="DU104" s="149">
        <v>5.2631578947368418E-2</v>
      </c>
      <c r="DV104" s="149"/>
      <c r="DW104" s="149"/>
      <c r="EC104" s="145"/>
      <c r="ED104" s="145"/>
      <c r="EE104" s="145"/>
      <c r="EG104" s="145"/>
      <c r="EH104" s="145"/>
      <c r="EI104" s="145"/>
      <c r="EK104" s="145"/>
      <c r="EL104" s="145"/>
      <c r="EM104" s="145"/>
      <c r="ES104" s="145"/>
      <c r="ET104" s="145"/>
      <c r="EU104" s="145"/>
      <c r="EW104" s="145"/>
      <c r="EX104" s="145"/>
      <c r="EY104" s="145"/>
      <c r="FA104" s="145"/>
      <c r="FB104" s="145"/>
      <c r="FC104" s="145"/>
    </row>
    <row r="105" spans="1:159" ht="14.25" hidden="1" customHeight="1" x14ac:dyDescent="0.2">
      <c r="A105" s="312"/>
      <c r="B105" s="158"/>
      <c r="C105" s="157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290"/>
      <c r="AO105" s="291"/>
      <c r="AP105" s="291"/>
      <c r="AQ105" s="291"/>
      <c r="AR105" s="324"/>
      <c r="AS105" s="326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257"/>
      <c r="CC105" s="155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>
        <v>0.26315789473684209</v>
      </c>
      <c r="DE105" s="149">
        <v>0.15789473684210525</v>
      </c>
      <c r="DF105" s="149">
        <v>0.15789473684210525</v>
      </c>
      <c r="DG105" s="149">
        <v>5.2631578947368418E-2</v>
      </c>
      <c r="DH105" s="149">
        <v>0</v>
      </c>
      <c r="DI105" s="149">
        <v>0.31578947368421051</v>
      </c>
      <c r="DJ105" s="149">
        <v>0.36842105263157893</v>
      </c>
      <c r="DK105" s="149">
        <v>5.2631578947368418E-2</v>
      </c>
      <c r="DL105" s="149">
        <v>0</v>
      </c>
      <c r="DM105" s="149">
        <v>5.2631578947368418E-2</v>
      </c>
      <c r="DN105" s="149">
        <v>5.2631578947368418E-2</v>
      </c>
      <c r="DO105" s="149">
        <v>0.10526315789473684</v>
      </c>
      <c r="DP105" s="149">
        <v>5.2631578947368418E-2</v>
      </c>
      <c r="DQ105" s="149">
        <v>0.10526315789473684</v>
      </c>
      <c r="DR105" s="149">
        <v>0.31578947368421051</v>
      </c>
      <c r="DS105" s="149">
        <v>0</v>
      </c>
      <c r="DT105" s="149">
        <v>0</v>
      </c>
      <c r="DU105" s="149">
        <v>0.10526315789473684</v>
      </c>
      <c r="DV105" s="149"/>
      <c r="DW105" s="149"/>
    </row>
    <row r="106" spans="1:159" ht="15" hidden="1" x14ac:dyDescent="0.25">
      <c r="A106" s="312"/>
      <c r="B106" s="159"/>
      <c r="C106" s="160"/>
      <c r="D106" s="161">
        <v>1</v>
      </c>
      <c r="E106" s="162">
        <v>2</v>
      </c>
      <c r="F106" s="161">
        <v>3</v>
      </c>
      <c r="G106" s="162">
        <v>4</v>
      </c>
      <c r="H106" s="161">
        <v>1</v>
      </c>
      <c r="I106" s="162">
        <v>2</v>
      </c>
      <c r="J106" s="161">
        <v>3</v>
      </c>
      <c r="K106" s="162">
        <v>4</v>
      </c>
      <c r="L106" s="161">
        <v>1</v>
      </c>
      <c r="M106" s="162">
        <v>2</v>
      </c>
      <c r="N106" s="161">
        <v>3</v>
      </c>
      <c r="O106" s="162">
        <v>4</v>
      </c>
      <c r="P106" s="161">
        <v>1</v>
      </c>
      <c r="Q106" s="162">
        <v>2</v>
      </c>
      <c r="R106" s="161">
        <v>3</v>
      </c>
      <c r="S106" s="162">
        <v>4</v>
      </c>
      <c r="T106" s="161">
        <v>1</v>
      </c>
      <c r="U106" s="162">
        <v>2</v>
      </c>
      <c r="V106" s="161">
        <v>3</v>
      </c>
      <c r="W106" s="162">
        <v>4</v>
      </c>
      <c r="X106" s="161">
        <v>1</v>
      </c>
      <c r="Y106" s="162">
        <v>2</v>
      </c>
      <c r="Z106" s="161">
        <v>3</v>
      </c>
      <c r="AA106" s="162">
        <v>4</v>
      </c>
      <c r="AB106" s="161">
        <v>1</v>
      </c>
      <c r="AC106" s="162">
        <v>2</v>
      </c>
      <c r="AD106" s="161">
        <v>3</v>
      </c>
      <c r="AE106" s="162">
        <v>4</v>
      </c>
      <c r="AF106" s="161">
        <v>1</v>
      </c>
      <c r="AG106" s="162">
        <v>2</v>
      </c>
      <c r="AH106" s="161">
        <v>3</v>
      </c>
      <c r="AI106" s="162">
        <v>4</v>
      </c>
      <c r="AJ106" s="161">
        <v>1</v>
      </c>
      <c r="AK106" s="162">
        <v>2</v>
      </c>
      <c r="AL106" s="161">
        <v>3</v>
      </c>
      <c r="AM106" s="162">
        <v>4</v>
      </c>
      <c r="AN106" s="161">
        <v>1</v>
      </c>
      <c r="AO106" s="162">
        <v>2</v>
      </c>
      <c r="AP106" s="161">
        <v>3</v>
      </c>
      <c r="AQ106" s="165">
        <v>4</v>
      </c>
      <c r="AR106" s="324"/>
      <c r="AS106" s="164">
        <v>1</v>
      </c>
      <c r="AT106" s="162">
        <v>2</v>
      </c>
      <c r="AU106" s="161">
        <v>3</v>
      </c>
      <c r="AV106" s="162">
        <v>4</v>
      </c>
      <c r="AW106" s="164">
        <v>1</v>
      </c>
      <c r="AX106" s="162">
        <v>2</v>
      </c>
      <c r="AY106" s="161">
        <v>3</v>
      </c>
      <c r="AZ106" s="162">
        <v>4</v>
      </c>
      <c r="BA106" s="164">
        <v>1</v>
      </c>
      <c r="BB106" s="162">
        <v>2</v>
      </c>
      <c r="BC106" s="161">
        <v>3</v>
      </c>
      <c r="BD106" s="162">
        <v>4</v>
      </c>
      <c r="BE106" s="164">
        <v>1</v>
      </c>
      <c r="BF106" s="162">
        <v>2</v>
      </c>
      <c r="BG106" s="161">
        <v>3</v>
      </c>
      <c r="BH106" s="162">
        <v>4</v>
      </c>
      <c r="BI106" s="164">
        <v>1</v>
      </c>
      <c r="BJ106" s="162">
        <v>2</v>
      </c>
      <c r="BK106" s="161">
        <v>3</v>
      </c>
      <c r="BL106" s="162">
        <v>4</v>
      </c>
      <c r="BM106" s="164">
        <v>1</v>
      </c>
      <c r="BN106" s="162">
        <v>2</v>
      </c>
      <c r="BO106" s="161">
        <v>3</v>
      </c>
      <c r="BP106" s="162">
        <v>4</v>
      </c>
      <c r="BQ106" s="164">
        <v>1</v>
      </c>
      <c r="BR106" s="162">
        <v>2</v>
      </c>
      <c r="BS106" s="161">
        <v>3</v>
      </c>
      <c r="BT106" s="162">
        <v>4</v>
      </c>
      <c r="BU106" s="164">
        <v>1</v>
      </c>
      <c r="BV106" s="162">
        <v>2</v>
      </c>
      <c r="BW106" s="161">
        <v>3</v>
      </c>
      <c r="BX106" s="162">
        <v>4</v>
      </c>
      <c r="BY106" s="164">
        <v>1</v>
      </c>
      <c r="BZ106" s="162">
        <v>2</v>
      </c>
      <c r="CA106" s="161">
        <v>3</v>
      </c>
      <c r="CB106" s="165">
        <v>4</v>
      </c>
      <c r="CC106" s="155"/>
      <c r="CJ106" s="149"/>
      <c r="CK106" s="149"/>
      <c r="CL106" s="149"/>
      <c r="CM106" s="149"/>
      <c r="CN106" s="149"/>
      <c r="CO106" s="215"/>
      <c r="CP106" s="215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149"/>
      <c r="DI106" s="149"/>
      <c r="DJ106" s="149"/>
      <c r="DK106" s="149"/>
      <c r="DL106" s="149"/>
      <c r="DM106" s="149"/>
      <c r="DN106" s="149"/>
      <c r="DO106" s="149"/>
      <c r="DP106" s="149"/>
      <c r="DQ106" s="149"/>
      <c r="DR106" s="149"/>
      <c r="DS106" s="149"/>
      <c r="DT106" s="149"/>
      <c r="DU106" s="149"/>
      <c r="DV106" s="149"/>
      <c r="DW106" s="149"/>
    </row>
    <row r="107" spans="1:159" ht="15" hidden="1" customHeight="1" x14ac:dyDescent="0.25">
      <c r="A107" s="312"/>
      <c r="B107" s="168" t="s">
        <v>684</v>
      </c>
      <c r="C107" s="208"/>
      <c r="D107" s="171"/>
      <c r="E107" s="171"/>
      <c r="F107" s="171"/>
      <c r="G107" s="171"/>
      <c r="H107" s="175"/>
      <c r="I107" s="174"/>
      <c r="J107" s="175"/>
      <c r="K107" s="174">
        <v>3</v>
      </c>
      <c r="L107" s="175">
        <v>1</v>
      </c>
      <c r="M107" s="174"/>
      <c r="N107" s="175">
        <v>1</v>
      </c>
      <c r="O107" s="174"/>
      <c r="P107" s="175"/>
      <c r="Q107" s="174"/>
      <c r="R107" s="175"/>
      <c r="S107" s="174"/>
      <c r="T107" s="175"/>
      <c r="U107" s="174"/>
      <c r="V107" s="175"/>
      <c r="W107" s="174"/>
      <c r="X107" s="175"/>
      <c r="Y107" s="174"/>
      <c r="Z107" s="175"/>
      <c r="AA107" s="174"/>
      <c r="AB107" s="175"/>
      <c r="AC107" s="174">
        <v>2</v>
      </c>
      <c r="AD107" s="175"/>
      <c r="AE107" s="174">
        <v>2</v>
      </c>
      <c r="AF107" s="175"/>
      <c r="AG107" s="174">
        <v>1</v>
      </c>
      <c r="AH107" s="175"/>
      <c r="AI107" s="174">
        <v>1</v>
      </c>
      <c r="AJ107" s="175">
        <v>3</v>
      </c>
      <c r="AK107" s="174"/>
      <c r="AL107" s="175"/>
      <c r="AM107" s="174"/>
      <c r="AN107" s="175">
        <v>2</v>
      </c>
      <c r="AO107" s="174"/>
      <c r="AP107" s="175">
        <v>2</v>
      </c>
      <c r="AQ107" s="177"/>
      <c r="AR107" s="324"/>
      <c r="AS107" s="173"/>
      <c r="AT107" s="174"/>
      <c r="AU107" s="175"/>
      <c r="AV107" s="174"/>
      <c r="AW107" s="173"/>
      <c r="AX107" s="174"/>
      <c r="AY107" s="175"/>
      <c r="AZ107" s="174"/>
      <c r="BA107" s="173"/>
      <c r="BB107" s="174"/>
      <c r="BC107" s="175"/>
      <c r="BD107" s="174"/>
      <c r="BE107" s="173"/>
      <c r="BF107" s="174"/>
      <c r="BG107" s="175"/>
      <c r="BH107" s="174"/>
      <c r="BI107" s="173"/>
      <c r="BJ107" s="174"/>
      <c r="BK107" s="175"/>
      <c r="BL107" s="174"/>
      <c r="BM107" s="173"/>
      <c r="BN107" s="174"/>
      <c r="BO107" s="175"/>
      <c r="BP107" s="174"/>
      <c r="BQ107" s="173"/>
      <c r="BR107" s="174"/>
      <c r="BS107" s="175">
        <v>3</v>
      </c>
      <c r="BT107" s="174"/>
      <c r="BU107" s="173"/>
      <c r="BV107" s="174"/>
      <c r="BW107" s="175"/>
      <c r="BX107" s="174"/>
      <c r="BY107" s="173"/>
      <c r="BZ107" s="174">
        <v>3</v>
      </c>
      <c r="CA107" s="175"/>
      <c r="CB107" s="177"/>
      <c r="CC107" s="155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56" t="s">
        <v>684</v>
      </c>
      <c r="CW107" s="149">
        <v>0.15789473684210525</v>
      </c>
      <c r="CX107" s="149">
        <v>0.10526315789473684</v>
      </c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</row>
    <row r="108" spans="1:159" ht="15" hidden="1" x14ac:dyDescent="0.25">
      <c r="A108" s="312"/>
      <c r="B108" s="168" t="s">
        <v>685</v>
      </c>
      <c r="C108" s="208"/>
      <c r="D108" s="175"/>
      <c r="E108" s="174"/>
      <c r="F108" s="175"/>
      <c r="G108" s="174"/>
      <c r="H108" s="171"/>
      <c r="I108" s="171"/>
      <c r="J108" s="171"/>
      <c r="K108" s="171"/>
      <c r="L108" s="175"/>
      <c r="M108" s="174"/>
      <c r="N108" s="175"/>
      <c r="O108" s="174"/>
      <c r="P108" s="175"/>
      <c r="Q108" s="174"/>
      <c r="R108" s="175"/>
      <c r="S108" s="174"/>
      <c r="T108" s="175"/>
      <c r="U108" s="174"/>
      <c r="V108" s="175"/>
      <c r="W108" s="174"/>
      <c r="X108" s="175"/>
      <c r="Y108" s="174"/>
      <c r="Z108" s="175"/>
      <c r="AA108" s="174"/>
      <c r="AB108" s="175">
        <v>2</v>
      </c>
      <c r="AC108" s="174"/>
      <c r="AD108" s="175">
        <v>2</v>
      </c>
      <c r="AE108" s="174"/>
      <c r="AF108" s="175">
        <v>3</v>
      </c>
      <c r="AG108" s="174"/>
      <c r="AH108" s="175">
        <v>3</v>
      </c>
      <c r="AI108" s="174"/>
      <c r="AJ108" s="175"/>
      <c r="AK108" s="174"/>
      <c r="AL108" s="175"/>
      <c r="AM108" s="174"/>
      <c r="AN108" s="175">
        <v>1</v>
      </c>
      <c r="AO108" s="174"/>
      <c r="AP108" s="175">
        <v>1</v>
      </c>
      <c r="AQ108" s="177"/>
      <c r="AR108" s="324"/>
      <c r="AS108" s="173"/>
      <c r="AT108" s="174"/>
      <c r="AU108" s="175"/>
      <c r="AV108" s="174"/>
      <c r="AW108" s="173"/>
      <c r="AX108" s="174"/>
      <c r="AY108" s="175"/>
      <c r="AZ108" s="174"/>
      <c r="BA108" s="173"/>
      <c r="BB108" s="174"/>
      <c r="BC108" s="175"/>
      <c r="BD108" s="174"/>
      <c r="BE108" s="173"/>
      <c r="BF108" s="174"/>
      <c r="BG108" s="175"/>
      <c r="BH108" s="174"/>
      <c r="BI108" s="173"/>
      <c r="BJ108" s="174"/>
      <c r="BK108" s="175"/>
      <c r="BL108" s="174"/>
      <c r="BM108" s="173"/>
      <c r="BN108" s="174"/>
      <c r="BO108" s="175"/>
      <c r="BP108" s="174"/>
      <c r="BQ108" s="173"/>
      <c r="BR108" s="174"/>
      <c r="BS108" s="175"/>
      <c r="BT108" s="174"/>
      <c r="BU108" s="173"/>
      <c r="BV108" s="174"/>
      <c r="BW108" s="175"/>
      <c r="BX108" s="174"/>
      <c r="BY108" s="173"/>
      <c r="BZ108" s="174"/>
      <c r="CA108" s="175"/>
      <c r="CB108" s="177"/>
      <c r="CC108" s="155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56" t="s">
        <v>685</v>
      </c>
      <c r="CW108" s="149">
        <v>0.26315789473684209</v>
      </c>
      <c r="CX108" s="149">
        <v>0.26315789473684209</v>
      </c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</row>
    <row r="109" spans="1:159" ht="15" hidden="1" x14ac:dyDescent="0.25">
      <c r="A109" s="312"/>
      <c r="B109" s="168" t="s">
        <v>686</v>
      </c>
      <c r="C109" s="208"/>
      <c r="D109" s="175"/>
      <c r="E109" s="174"/>
      <c r="F109" s="175"/>
      <c r="G109" s="174"/>
      <c r="H109" s="175">
        <v>2</v>
      </c>
      <c r="I109" s="174"/>
      <c r="J109" s="175">
        <v>3</v>
      </c>
      <c r="K109" s="174"/>
      <c r="L109" s="171"/>
      <c r="M109" s="171"/>
      <c r="N109" s="171"/>
      <c r="O109" s="171"/>
      <c r="P109" s="175"/>
      <c r="Q109" s="174">
        <v>3</v>
      </c>
      <c r="R109" s="175"/>
      <c r="S109" s="174"/>
      <c r="T109" s="175"/>
      <c r="U109" s="174"/>
      <c r="V109" s="175"/>
      <c r="W109" s="174"/>
      <c r="X109" s="175"/>
      <c r="Y109" s="174"/>
      <c r="Z109" s="175"/>
      <c r="AA109" s="174"/>
      <c r="AB109" s="175"/>
      <c r="AC109" s="174"/>
      <c r="AD109" s="175"/>
      <c r="AE109" s="174"/>
      <c r="AF109" s="175"/>
      <c r="AG109" s="174">
        <v>1</v>
      </c>
      <c r="AH109" s="175"/>
      <c r="AI109" s="174">
        <v>3</v>
      </c>
      <c r="AJ109" s="175"/>
      <c r="AK109" s="174"/>
      <c r="AL109" s="175"/>
      <c r="AM109" s="174"/>
      <c r="AN109" s="175"/>
      <c r="AO109" s="174"/>
      <c r="AP109" s="175">
        <v>1</v>
      </c>
      <c r="AQ109" s="177"/>
      <c r="AR109" s="324"/>
      <c r="AS109" s="173"/>
      <c r="AT109" s="174"/>
      <c r="AU109" s="175"/>
      <c r="AV109" s="174"/>
      <c r="AW109" s="173"/>
      <c r="AX109" s="174">
        <v>2</v>
      </c>
      <c r="AY109" s="175"/>
      <c r="AZ109" s="174"/>
      <c r="BA109" s="173"/>
      <c r="BB109" s="174"/>
      <c r="BC109" s="175"/>
      <c r="BD109" s="174"/>
      <c r="BE109" s="173"/>
      <c r="BF109" s="174"/>
      <c r="BG109" s="175"/>
      <c r="BH109" s="174">
        <v>2</v>
      </c>
      <c r="BI109" s="173"/>
      <c r="BJ109" s="174"/>
      <c r="BK109" s="175"/>
      <c r="BL109" s="174"/>
      <c r="BM109" s="173"/>
      <c r="BN109" s="174"/>
      <c r="BO109" s="175"/>
      <c r="BP109" s="174"/>
      <c r="BQ109" s="173">
        <v>1</v>
      </c>
      <c r="BR109" s="174"/>
      <c r="BS109" s="175">
        <v>2</v>
      </c>
      <c r="BT109" s="174"/>
      <c r="BU109" s="173"/>
      <c r="BV109" s="174"/>
      <c r="BW109" s="175"/>
      <c r="BX109" s="174"/>
      <c r="BY109" s="173"/>
      <c r="BZ109" s="174"/>
      <c r="CA109" s="175"/>
      <c r="CB109" s="177">
        <v>1</v>
      </c>
      <c r="CC109" s="155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56" t="s">
        <v>686</v>
      </c>
      <c r="CW109" s="149">
        <v>0.21052631578947367</v>
      </c>
      <c r="CX109" s="149">
        <v>0.15789473684210525</v>
      </c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</row>
    <row r="110" spans="1:159" ht="15" hidden="1" x14ac:dyDescent="0.25">
      <c r="A110" s="312"/>
      <c r="B110" s="168" t="s">
        <v>687</v>
      </c>
      <c r="C110" s="208"/>
      <c r="D110" s="175"/>
      <c r="E110" s="174"/>
      <c r="F110" s="175"/>
      <c r="G110" s="174"/>
      <c r="H110" s="175"/>
      <c r="I110" s="174"/>
      <c r="J110" s="175"/>
      <c r="K110" s="174"/>
      <c r="L110" s="175"/>
      <c r="M110" s="174"/>
      <c r="N110" s="175"/>
      <c r="O110" s="174"/>
      <c r="P110" s="171"/>
      <c r="Q110" s="171"/>
      <c r="R110" s="171"/>
      <c r="S110" s="171"/>
      <c r="T110" s="175"/>
      <c r="U110" s="174"/>
      <c r="V110" s="175"/>
      <c r="W110" s="174"/>
      <c r="X110" s="175"/>
      <c r="Y110" s="174"/>
      <c r="Z110" s="175"/>
      <c r="AA110" s="174"/>
      <c r="AB110" s="175"/>
      <c r="AC110" s="174"/>
      <c r="AD110" s="175"/>
      <c r="AE110" s="174"/>
      <c r="AF110" s="175"/>
      <c r="AG110" s="174"/>
      <c r="AH110" s="175"/>
      <c r="AI110" s="174"/>
      <c r="AJ110" s="175"/>
      <c r="AK110" s="174"/>
      <c r="AL110" s="175"/>
      <c r="AM110" s="174"/>
      <c r="AN110" s="175"/>
      <c r="AO110" s="174"/>
      <c r="AP110" s="175"/>
      <c r="AQ110" s="177"/>
      <c r="AR110" s="324"/>
      <c r="AS110" s="173"/>
      <c r="AT110" s="174"/>
      <c r="AU110" s="175"/>
      <c r="AV110" s="174"/>
      <c r="AW110" s="173"/>
      <c r="AX110" s="174"/>
      <c r="AY110" s="175"/>
      <c r="AZ110" s="174"/>
      <c r="BA110" s="173"/>
      <c r="BB110" s="174"/>
      <c r="BC110" s="175"/>
      <c r="BD110" s="174"/>
      <c r="BE110" s="173"/>
      <c r="BF110" s="174"/>
      <c r="BG110" s="175"/>
      <c r="BH110" s="174"/>
      <c r="BI110" s="173"/>
      <c r="BJ110" s="174"/>
      <c r="BK110" s="175"/>
      <c r="BL110" s="174"/>
      <c r="BM110" s="173"/>
      <c r="BN110" s="174"/>
      <c r="BO110" s="175"/>
      <c r="BP110" s="174"/>
      <c r="BQ110" s="173"/>
      <c r="BR110" s="174"/>
      <c r="BS110" s="175"/>
      <c r="BT110" s="174"/>
      <c r="BU110" s="173"/>
      <c r="BV110" s="174"/>
      <c r="BW110" s="175"/>
      <c r="BX110" s="174"/>
      <c r="BY110" s="173"/>
      <c r="BZ110" s="174"/>
      <c r="CA110" s="175"/>
      <c r="CB110" s="177"/>
      <c r="CC110" s="155"/>
      <c r="CJ110" s="149"/>
      <c r="CK110" s="149"/>
      <c r="CL110" s="149"/>
      <c r="CM110" s="149"/>
      <c r="CN110" s="149"/>
      <c r="CO110" s="149"/>
      <c r="CP110" s="149"/>
      <c r="CQ110" s="149"/>
      <c r="CR110" s="149"/>
      <c r="CS110" s="149"/>
      <c r="CT110" s="149"/>
      <c r="CU110" s="149"/>
      <c r="CV110" s="156" t="s">
        <v>687</v>
      </c>
      <c r="CW110" s="149">
        <v>0</v>
      </c>
      <c r="CX110" s="149">
        <v>0.15789473684210525</v>
      </c>
      <c r="CY110" s="149"/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</row>
    <row r="111" spans="1:159" ht="15" hidden="1" x14ac:dyDescent="0.25">
      <c r="A111" s="312"/>
      <c r="B111" s="168" t="s">
        <v>688</v>
      </c>
      <c r="C111" s="208"/>
      <c r="D111" s="175">
        <v>1</v>
      </c>
      <c r="E111" s="174"/>
      <c r="F111" s="175"/>
      <c r="G111" s="174"/>
      <c r="H111" s="175">
        <v>2</v>
      </c>
      <c r="I111" s="174"/>
      <c r="J111" s="175">
        <v>2</v>
      </c>
      <c r="K111" s="174"/>
      <c r="L111" s="175"/>
      <c r="M111" s="174"/>
      <c r="N111" s="175"/>
      <c r="O111" s="174"/>
      <c r="P111" s="175"/>
      <c r="Q111" s="174"/>
      <c r="R111" s="175"/>
      <c r="S111" s="174"/>
      <c r="T111" s="171"/>
      <c r="U111" s="171"/>
      <c r="V111" s="171"/>
      <c r="W111" s="171"/>
      <c r="X111" s="175"/>
      <c r="Y111" s="174"/>
      <c r="Z111" s="175"/>
      <c r="AA111" s="174"/>
      <c r="AB111" s="175">
        <v>3</v>
      </c>
      <c r="AC111" s="174"/>
      <c r="AD111" s="175">
        <v>1</v>
      </c>
      <c r="AE111" s="174"/>
      <c r="AF111" s="175"/>
      <c r="AG111" s="174"/>
      <c r="AH111" s="175"/>
      <c r="AI111" s="174"/>
      <c r="AJ111" s="175"/>
      <c r="AK111" s="174"/>
      <c r="AL111" s="175"/>
      <c r="AM111" s="174"/>
      <c r="AN111" s="175"/>
      <c r="AO111" s="174"/>
      <c r="AP111" s="175"/>
      <c r="AQ111" s="177"/>
      <c r="AR111" s="324"/>
      <c r="AS111" s="173"/>
      <c r="AT111" s="174"/>
      <c r="AU111" s="175"/>
      <c r="AV111" s="174"/>
      <c r="AW111" s="173"/>
      <c r="AX111" s="174"/>
      <c r="AY111" s="175"/>
      <c r="AZ111" s="174"/>
      <c r="BA111" s="173"/>
      <c r="BB111" s="174"/>
      <c r="BC111" s="175"/>
      <c r="BD111" s="174"/>
      <c r="BE111" s="173"/>
      <c r="BF111" s="174"/>
      <c r="BG111" s="175"/>
      <c r="BH111" s="174"/>
      <c r="BI111" s="173"/>
      <c r="BJ111" s="174"/>
      <c r="BK111" s="175">
        <v>3</v>
      </c>
      <c r="BL111" s="174"/>
      <c r="BM111" s="173"/>
      <c r="BN111" s="174">
        <v>1</v>
      </c>
      <c r="BO111" s="175"/>
      <c r="BP111" s="174">
        <v>1</v>
      </c>
      <c r="BQ111" s="173"/>
      <c r="BR111" s="174"/>
      <c r="BS111" s="175"/>
      <c r="BT111" s="174"/>
      <c r="BU111" s="173"/>
      <c r="BV111" s="174"/>
      <c r="BW111" s="175"/>
      <c r="BX111" s="174"/>
      <c r="BY111" s="173"/>
      <c r="BZ111" s="174"/>
      <c r="CA111" s="175"/>
      <c r="CB111" s="177"/>
      <c r="CC111" s="155"/>
      <c r="CJ111" s="149"/>
      <c r="CK111" s="149"/>
      <c r="CL111" s="149"/>
      <c r="CM111" s="149"/>
      <c r="CN111" s="149"/>
      <c r="CO111" s="149"/>
      <c r="CP111" s="149"/>
      <c r="CQ111" s="149"/>
      <c r="CR111" s="149"/>
      <c r="CS111" s="149"/>
      <c r="CT111" s="149"/>
      <c r="CU111" s="149"/>
      <c r="CV111" s="156" t="s">
        <v>688</v>
      </c>
      <c r="CW111" s="149">
        <v>5.2631578947368418E-2</v>
      </c>
      <c r="CX111" s="149">
        <v>5.2631578947368418E-2</v>
      </c>
      <c r="CY111" s="149"/>
      <c r="CZ111" s="149"/>
      <c r="DA111" s="149"/>
      <c r="DB111" s="149"/>
      <c r="DC111" s="149"/>
      <c r="DD111" s="149"/>
      <c r="DE111" s="149"/>
      <c r="DF111" s="149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49"/>
      <c r="DT111" s="149"/>
      <c r="DU111" s="149"/>
      <c r="DV111" s="149"/>
      <c r="DW111" s="149"/>
    </row>
    <row r="112" spans="1:159" ht="15" hidden="1" x14ac:dyDescent="0.25">
      <c r="A112" s="312"/>
      <c r="B112" s="168" t="s">
        <v>689</v>
      </c>
      <c r="C112" s="208"/>
      <c r="D112" s="175"/>
      <c r="E112" s="174"/>
      <c r="F112" s="175"/>
      <c r="G112" s="174"/>
      <c r="H112" s="175"/>
      <c r="I112" s="174"/>
      <c r="J112" s="175"/>
      <c r="K112" s="174"/>
      <c r="L112" s="175"/>
      <c r="M112" s="174"/>
      <c r="N112" s="175"/>
      <c r="O112" s="174"/>
      <c r="P112" s="175"/>
      <c r="Q112" s="174"/>
      <c r="R112" s="175"/>
      <c r="S112" s="174"/>
      <c r="T112" s="175"/>
      <c r="U112" s="174"/>
      <c r="V112" s="175"/>
      <c r="W112" s="174"/>
      <c r="X112" s="171"/>
      <c r="Y112" s="171"/>
      <c r="Z112" s="171"/>
      <c r="AA112" s="171"/>
      <c r="AB112" s="175"/>
      <c r="AC112" s="174"/>
      <c r="AD112" s="175"/>
      <c r="AE112" s="174"/>
      <c r="AF112" s="175"/>
      <c r="AG112" s="174"/>
      <c r="AH112" s="175"/>
      <c r="AI112" s="174"/>
      <c r="AJ112" s="175"/>
      <c r="AK112" s="174"/>
      <c r="AL112" s="175"/>
      <c r="AM112" s="174"/>
      <c r="AN112" s="175"/>
      <c r="AO112" s="174"/>
      <c r="AP112" s="175"/>
      <c r="AQ112" s="177"/>
      <c r="AR112" s="324"/>
      <c r="AS112" s="173"/>
      <c r="AT112" s="174"/>
      <c r="AU112" s="175"/>
      <c r="AV112" s="174"/>
      <c r="AW112" s="173"/>
      <c r="AX112" s="174"/>
      <c r="AY112" s="175"/>
      <c r="AZ112" s="174"/>
      <c r="BA112" s="173"/>
      <c r="BB112" s="174"/>
      <c r="BC112" s="175"/>
      <c r="BD112" s="174"/>
      <c r="BE112" s="173"/>
      <c r="BF112" s="174"/>
      <c r="BG112" s="175"/>
      <c r="BH112" s="174"/>
      <c r="BI112" s="173"/>
      <c r="BJ112" s="174"/>
      <c r="BK112" s="175"/>
      <c r="BL112" s="174"/>
      <c r="BM112" s="173"/>
      <c r="BN112" s="174"/>
      <c r="BO112" s="175"/>
      <c r="BP112" s="174"/>
      <c r="BQ112" s="173"/>
      <c r="BR112" s="174"/>
      <c r="BS112" s="175"/>
      <c r="BT112" s="174"/>
      <c r="BU112" s="173"/>
      <c r="BV112" s="174"/>
      <c r="BW112" s="175"/>
      <c r="BX112" s="174"/>
      <c r="BY112" s="173"/>
      <c r="BZ112" s="174"/>
      <c r="CA112" s="175"/>
      <c r="CB112" s="177"/>
      <c r="CC112" s="155"/>
      <c r="CJ112" s="149"/>
      <c r="CK112" s="149"/>
      <c r="CL112" s="149"/>
      <c r="CM112" s="149"/>
      <c r="CN112" s="149"/>
      <c r="CO112" s="149"/>
      <c r="CP112" s="149"/>
      <c r="CQ112" s="149"/>
      <c r="CR112" s="149"/>
      <c r="CS112" s="149"/>
      <c r="CT112" s="149"/>
      <c r="CU112" s="149"/>
      <c r="CV112" s="156" t="s">
        <v>689</v>
      </c>
      <c r="CW112" s="149">
        <v>0</v>
      </c>
      <c r="CX112" s="149">
        <v>0</v>
      </c>
      <c r="CY112" s="149"/>
      <c r="CZ112" s="149"/>
      <c r="DA112" s="149"/>
      <c r="DB112" s="149"/>
      <c r="DC112" s="149"/>
      <c r="DD112" s="149"/>
      <c r="DE112" s="149"/>
      <c r="DF112" s="149"/>
      <c r="DG112" s="149"/>
      <c r="DH112" s="149"/>
      <c r="DI112" s="149"/>
      <c r="DJ112" s="149"/>
      <c r="DK112" s="149"/>
      <c r="DL112" s="149"/>
      <c r="DM112" s="149"/>
      <c r="DN112" s="149"/>
      <c r="DO112" s="149"/>
      <c r="DP112" s="149"/>
      <c r="DQ112" s="149"/>
      <c r="DR112" s="149"/>
      <c r="DS112" s="149"/>
      <c r="DT112" s="149"/>
      <c r="DU112" s="149"/>
      <c r="DV112" s="149"/>
      <c r="DW112" s="149"/>
    </row>
    <row r="113" spans="1:127" ht="15" hidden="1" x14ac:dyDescent="0.25">
      <c r="A113" s="312"/>
      <c r="B113" s="168" t="s">
        <v>690</v>
      </c>
      <c r="C113" s="208"/>
      <c r="D113" s="175"/>
      <c r="E113" s="174">
        <v>2</v>
      </c>
      <c r="F113" s="175"/>
      <c r="G113" s="174"/>
      <c r="H113" s="175">
        <v>2</v>
      </c>
      <c r="I113" s="174"/>
      <c r="J113" s="175">
        <v>2</v>
      </c>
      <c r="K113" s="174"/>
      <c r="L113" s="175"/>
      <c r="M113" s="174">
        <v>3</v>
      </c>
      <c r="N113" s="175"/>
      <c r="O113" s="174"/>
      <c r="P113" s="175"/>
      <c r="Q113" s="174"/>
      <c r="R113" s="175"/>
      <c r="S113" s="174"/>
      <c r="T113" s="175">
        <v>1</v>
      </c>
      <c r="U113" s="174"/>
      <c r="V113" s="175">
        <v>1</v>
      </c>
      <c r="W113" s="174"/>
      <c r="X113" s="175"/>
      <c r="Y113" s="174"/>
      <c r="Z113" s="175"/>
      <c r="AA113" s="174"/>
      <c r="AB113" s="171"/>
      <c r="AC113" s="171"/>
      <c r="AD113" s="171"/>
      <c r="AE113" s="171"/>
      <c r="AF113" s="175"/>
      <c r="AG113" s="174">
        <v>1</v>
      </c>
      <c r="AH113" s="175"/>
      <c r="AI113" s="174"/>
      <c r="AJ113" s="175"/>
      <c r="AK113" s="174"/>
      <c r="AL113" s="175"/>
      <c r="AM113" s="174"/>
      <c r="AN113" s="175"/>
      <c r="AO113" s="174"/>
      <c r="AP113" s="175">
        <v>3</v>
      </c>
      <c r="AQ113" s="177"/>
      <c r="AR113" s="324"/>
      <c r="AS113" s="173"/>
      <c r="AT113" s="174"/>
      <c r="AU113" s="175"/>
      <c r="AV113" s="174"/>
      <c r="AW113" s="173"/>
      <c r="AX113" s="174"/>
      <c r="AY113" s="175"/>
      <c r="AZ113" s="174"/>
      <c r="BA113" s="173"/>
      <c r="BB113" s="174"/>
      <c r="BC113" s="175"/>
      <c r="BD113" s="174"/>
      <c r="BE113" s="173"/>
      <c r="BF113" s="174"/>
      <c r="BG113" s="175"/>
      <c r="BH113" s="174"/>
      <c r="BI113" s="173"/>
      <c r="BJ113" s="174"/>
      <c r="BK113" s="175"/>
      <c r="BL113" s="174"/>
      <c r="BM113" s="173"/>
      <c r="BN113" s="174"/>
      <c r="BO113" s="175"/>
      <c r="BP113" s="174"/>
      <c r="BQ113" s="173"/>
      <c r="BR113" s="174"/>
      <c r="BS113" s="175"/>
      <c r="BT113" s="174"/>
      <c r="BU113" s="173">
        <v>3</v>
      </c>
      <c r="BV113" s="174"/>
      <c r="BW113" s="175"/>
      <c r="BX113" s="174"/>
      <c r="BY113" s="173"/>
      <c r="BZ113" s="174"/>
      <c r="CA113" s="175"/>
      <c r="CB113" s="177"/>
      <c r="CC113" s="155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56" t="s">
        <v>690</v>
      </c>
      <c r="CW113" s="149">
        <v>0.10526315789473684</v>
      </c>
      <c r="CX113" s="149">
        <v>0.31578947368421051</v>
      </c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49"/>
      <c r="DT113" s="149"/>
      <c r="DU113" s="149"/>
      <c r="DV113" s="149"/>
      <c r="DW113" s="149"/>
    </row>
    <row r="114" spans="1:127" ht="15" hidden="1" x14ac:dyDescent="0.25">
      <c r="A114" s="312"/>
      <c r="B114" s="168" t="s">
        <v>691</v>
      </c>
      <c r="C114" s="208"/>
      <c r="D114" s="175"/>
      <c r="E114" s="174"/>
      <c r="F114" s="175"/>
      <c r="G114" s="174"/>
      <c r="H114" s="175"/>
      <c r="I114" s="174"/>
      <c r="J114" s="175"/>
      <c r="K114" s="174"/>
      <c r="L114" s="175"/>
      <c r="M114" s="174"/>
      <c r="N114" s="175"/>
      <c r="O114" s="174"/>
      <c r="P114" s="175"/>
      <c r="Q114" s="174"/>
      <c r="R114" s="175"/>
      <c r="S114" s="174"/>
      <c r="T114" s="175"/>
      <c r="U114" s="174"/>
      <c r="V114" s="175"/>
      <c r="W114" s="174"/>
      <c r="X114" s="175"/>
      <c r="Y114" s="174"/>
      <c r="Z114" s="175"/>
      <c r="AA114" s="174"/>
      <c r="AB114" s="175"/>
      <c r="AC114" s="174"/>
      <c r="AD114" s="175"/>
      <c r="AE114" s="174"/>
      <c r="AF114" s="171"/>
      <c r="AG114" s="171"/>
      <c r="AH114" s="171"/>
      <c r="AI114" s="171"/>
      <c r="AJ114" s="175"/>
      <c r="AK114" s="174"/>
      <c r="AL114" s="175"/>
      <c r="AM114" s="174"/>
      <c r="AN114" s="175"/>
      <c r="AO114" s="174"/>
      <c r="AP114" s="175"/>
      <c r="AQ114" s="177"/>
      <c r="AR114" s="324"/>
      <c r="AS114" s="173"/>
      <c r="AT114" s="174"/>
      <c r="AU114" s="175"/>
      <c r="AV114" s="174"/>
      <c r="AW114" s="173"/>
      <c r="AX114" s="174"/>
      <c r="AY114" s="175"/>
      <c r="AZ114" s="174"/>
      <c r="BA114" s="173"/>
      <c r="BB114" s="174"/>
      <c r="BC114" s="175"/>
      <c r="BD114" s="174"/>
      <c r="BE114" s="173"/>
      <c r="BF114" s="174"/>
      <c r="BG114" s="175"/>
      <c r="BH114" s="174"/>
      <c r="BI114" s="173"/>
      <c r="BJ114" s="174"/>
      <c r="BK114" s="175"/>
      <c r="BL114" s="174"/>
      <c r="BM114" s="173"/>
      <c r="BN114" s="174"/>
      <c r="BO114" s="175"/>
      <c r="BP114" s="174"/>
      <c r="BQ114" s="173"/>
      <c r="BR114" s="174"/>
      <c r="BS114" s="175"/>
      <c r="BT114" s="174"/>
      <c r="BU114" s="173"/>
      <c r="BV114" s="174"/>
      <c r="BW114" s="175"/>
      <c r="BX114" s="174"/>
      <c r="BY114" s="173"/>
      <c r="BZ114" s="174"/>
      <c r="CA114" s="175"/>
      <c r="CB114" s="177"/>
      <c r="CC114" s="155"/>
      <c r="CJ114" s="149"/>
      <c r="CK114" s="149"/>
      <c r="CL114" s="149"/>
      <c r="CM114" s="149"/>
      <c r="CN114" s="149"/>
      <c r="CO114" s="149"/>
      <c r="CP114" s="149"/>
      <c r="CQ114" s="149"/>
      <c r="CR114" s="149"/>
      <c r="CS114" s="149"/>
      <c r="CT114" s="149"/>
      <c r="CU114" s="149"/>
      <c r="CV114" s="156" t="s">
        <v>691</v>
      </c>
      <c r="CW114" s="149">
        <v>5.2631578947368418E-2</v>
      </c>
      <c r="CX114" s="149">
        <v>0.36842105263157893</v>
      </c>
      <c r="CY114" s="149"/>
      <c r="CZ114" s="149"/>
      <c r="DA114" s="149"/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/>
      <c r="DR114" s="149"/>
      <c r="DS114" s="149"/>
      <c r="DT114" s="149"/>
      <c r="DU114" s="149"/>
      <c r="DV114" s="149"/>
      <c r="DW114" s="149"/>
    </row>
    <row r="115" spans="1:127" ht="15" hidden="1" x14ac:dyDescent="0.25">
      <c r="A115" s="312"/>
      <c r="B115" s="168" t="s">
        <v>692</v>
      </c>
      <c r="C115" s="208"/>
      <c r="D115" s="175"/>
      <c r="E115" s="174"/>
      <c r="F115" s="175"/>
      <c r="G115" s="174"/>
      <c r="H115" s="175"/>
      <c r="I115" s="174"/>
      <c r="J115" s="175"/>
      <c r="K115" s="174"/>
      <c r="L115" s="175"/>
      <c r="M115" s="174"/>
      <c r="N115" s="175"/>
      <c r="O115" s="174"/>
      <c r="P115" s="175"/>
      <c r="Q115" s="174"/>
      <c r="R115" s="175"/>
      <c r="S115" s="174"/>
      <c r="T115" s="175"/>
      <c r="U115" s="174"/>
      <c r="V115" s="175"/>
      <c r="W115" s="174"/>
      <c r="X115" s="175"/>
      <c r="Y115" s="174"/>
      <c r="Z115" s="175"/>
      <c r="AA115" s="174"/>
      <c r="AB115" s="175"/>
      <c r="AC115" s="174"/>
      <c r="AD115" s="175"/>
      <c r="AE115" s="174"/>
      <c r="AF115" s="175"/>
      <c r="AG115" s="174"/>
      <c r="AH115" s="175"/>
      <c r="AI115" s="174"/>
      <c r="AJ115" s="171"/>
      <c r="AK115" s="171"/>
      <c r="AL115" s="171"/>
      <c r="AM115" s="171"/>
      <c r="AN115" s="175"/>
      <c r="AO115" s="174"/>
      <c r="AP115" s="175"/>
      <c r="AQ115" s="177"/>
      <c r="AR115" s="324"/>
      <c r="AS115" s="173"/>
      <c r="AT115" s="174"/>
      <c r="AU115" s="175"/>
      <c r="AV115" s="174"/>
      <c r="AW115" s="173"/>
      <c r="AX115" s="174"/>
      <c r="AY115" s="175"/>
      <c r="AZ115" s="174"/>
      <c r="BA115" s="173"/>
      <c r="BB115" s="174"/>
      <c r="BC115" s="175"/>
      <c r="BD115" s="174"/>
      <c r="BE115" s="173"/>
      <c r="BF115" s="174"/>
      <c r="BG115" s="175"/>
      <c r="BH115" s="174"/>
      <c r="BI115" s="173"/>
      <c r="BJ115" s="174"/>
      <c r="BK115" s="175"/>
      <c r="BL115" s="174"/>
      <c r="BM115" s="173"/>
      <c r="BN115" s="174"/>
      <c r="BO115" s="175"/>
      <c r="BP115" s="174"/>
      <c r="BQ115" s="173"/>
      <c r="BR115" s="174"/>
      <c r="BS115" s="175"/>
      <c r="BT115" s="174"/>
      <c r="BU115" s="173"/>
      <c r="BV115" s="174"/>
      <c r="BW115" s="175"/>
      <c r="BX115" s="174"/>
      <c r="BY115" s="173"/>
      <c r="BZ115" s="174"/>
      <c r="CA115" s="175"/>
      <c r="CB115" s="177"/>
      <c r="CC115" s="155"/>
      <c r="CJ115" s="149"/>
      <c r="CK115" s="149"/>
      <c r="CL115" s="149"/>
      <c r="CM115" s="149"/>
      <c r="CN115" s="149"/>
      <c r="CO115" s="149"/>
      <c r="CP115" s="149"/>
      <c r="CQ115" s="149"/>
      <c r="CR115" s="149"/>
      <c r="CS115" s="149"/>
      <c r="CT115" s="149"/>
      <c r="CU115" s="149"/>
      <c r="CV115" s="156" t="s">
        <v>692</v>
      </c>
      <c r="CW115" s="149">
        <v>0.15789473684210525</v>
      </c>
      <c r="CX115" s="149">
        <v>5.2631578947368418E-2</v>
      </c>
      <c r="CY115" s="149"/>
      <c r="CZ115" s="149"/>
      <c r="DA115" s="149"/>
      <c r="DB115" s="149"/>
      <c r="DC115" s="149"/>
      <c r="DD115" s="149"/>
      <c r="DE115" s="149"/>
      <c r="DF115" s="149"/>
      <c r="DG115" s="149"/>
      <c r="DH115" s="149"/>
      <c r="DI115" s="149"/>
      <c r="DJ115" s="149"/>
      <c r="DK115" s="149"/>
      <c r="DL115" s="149"/>
      <c r="DM115" s="149"/>
      <c r="DN115" s="149"/>
      <c r="DO115" s="149"/>
      <c r="DP115" s="149"/>
      <c r="DQ115" s="149"/>
      <c r="DR115" s="149"/>
      <c r="DS115" s="149"/>
      <c r="DT115" s="149"/>
      <c r="DU115" s="149"/>
      <c r="DV115" s="149"/>
      <c r="DW115" s="149"/>
    </row>
    <row r="116" spans="1:127" ht="15" hidden="1" x14ac:dyDescent="0.25">
      <c r="A116" s="312"/>
      <c r="B116" s="168" t="s">
        <v>693</v>
      </c>
      <c r="C116" s="208"/>
      <c r="D116" s="175"/>
      <c r="E116" s="174"/>
      <c r="F116" s="175">
        <v>1</v>
      </c>
      <c r="G116" s="174"/>
      <c r="H116" s="175"/>
      <c r="I116" s="174"/>
      <c r="J116" s="175">
        <v>3</v>
      </c>
      <c r="K116" s="174"/>
      <c r="L116" s="175"/>
      <c r="M116" s="174"/>
      <c r="N116" s="175">
        <v>2</v>
      </c>
      <c r="O116" s="174"/>
      <c r="P116" s="175"/>
      <c r="Q116" s="174"/>
      <c r="R116" s="175"/>
      <c r="S116" s="174"/>
      <c r="T116" s="175"/>
      <c r="U116" s="174"/>
      <c r="V116" s="175"/>
      <c r="W116" s="174"/>
      <c r="X116" s="175"/>
      <c r="Y116" s="174"/>
      <c r="Z116" s="175"/>
      <c r="AA116" s="174"/>
      <c r="AB116" s="175"/>
      <c r="AC116" s="174"/>
      <c r="AD116" s="175"/>
      <c r="AE116" s="174"/>
      <c r="AF116" s="175"/>
      <c r="AG116" s="174"/>
      <c r="AH116" s="175"/>
      <c r="AI116" s="174"/>
      <c r="AJ116" s="175">
        <v>3</v>
      </c>
      <c r="AK116" s="174"/>
      <c r="AL116" s="175"/>
      <c r="AM116" s="174"/>
      <c r="AN116" s="171"/>
      <c r="AO116" s="171"/>
      <c r="AP116" s="171"/>
      <c r="AQ116" s="182"/>
      <c r="AR116" s="324"/>
      <c r="AS116" s="173">
        <v>1</v>
      </c>
      <c r="AT116" s="174"/>
      <c r="AU116" s="175"/>
      <c r="AV116" s="174"/>
      <c r="AW116" s="173"/>
      <c r="AX116" s="174"/>
      <c r="AY116" s="175"/>
      <c r="AZ116" s="174"/>
      <c r="BA116" s="173"/>
      <c r="BB116" s="174"/>
      <c r="BC116" s="175"/>
      <c r="BD116" s="174"/>
      <c r="BE116" s="173"/>
      <c r="BF116" s="174"/>
      <c r="BG116" s="175"/>
      <c r="BH116" s="174"/>
      <c r="BI116" s="173"/>
      <c r="BJ116" s="174"/>
      <c r="BK116" s="175"/>
      <c r="BL116" s="174"/>
      <c r="BM116" s="173"/>
      <c r="BN116" s="174"/>
      <c r="BO116" s="175"/>
      <c r="BP116" s="174"/>
      <c r="BQ116" s="173">
        <v>2</v>
      </c>
      <c r="BR116" s="174"/>
      <c r="BS116" s="175"/>
      <c r="BT116" s="174"/>
      <c r="BU116" s="173"/>
      <c r="BV116" s="174"/>
      <c r="BW116" s="175"/>
      <c r="BX116" s="174"/>
      <c r="BY116" s="173"/>
      <c r="BZ116" s="174"/>
      <c r="CA116" s="175"/>
      <c r="CB116" s="177"/>
      <c r="CC116" s="155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56" t="s">
        <v>693</v>
      </c>
      <c r="CW116" s="149">
        <v>0.31578947368421051</v>
      </c>
      <c r="CX116" s="149">
        <v>0</v>
      </c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</row>
    <row r="117" spans="1:127" ht="15" hidden="1" x14ac:dyDescent="0.25">
      <c r="A117" s="312"/>
      <c r="B117" s="168"/>
      <c r="C117" s="208"/>
      <c r="D117" s="282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325"/>
      <c r="AS117" s="283"/>
      <c r="AT117" s="283"/>
      <c r="AU117" s="283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J117" s="283"/>
      <c r="BK117" s="283"/>
      <c r="BL117" s="283"/>
      <c r="BM117" s="283"/>
      <c r="BN117" s="283"/>
      <c r="BO117" s="283"/>
      <c r="BP117" s="283"/>
      <c r="BQ117" s="283"/>
      <c r="BR117" s="283"/>
      <c r="BS117" s="283"/>
      <c r="BT117" s="283"/>
      <c r="BU117" s="283"/>
      <c r="BV117" s="283"/>
      <c r="BW117" s="283"/>
      <c r="BX117" s="283"/>
      <c r="BY117" s="283"/>
      <c r="BZ117" s="283"/>
      <c r="CA117" s="283"/>
      <c r="CB117" s="327"/>
      <c r="CC117" s="155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56" t="s">
        <v>694</v>
      </c>
      <c r="CW117" s="149">
        <v>0.15789473684210525</v>
      </c>
      <c r="CX117" s="149">
        <v>5.2631578947368418E-2</v>
      </c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49"/>
      <c r="DT117" s="149"/>
      <c r="DU117" s="149"/>
      <c r="DV117" s="149"/>
      <c r="DW117" s="149"/>
    </row>
    <row r="118" spans="1:127" ht="15" hidden="1" x14ac:dyDescent="0.25">
      <c r="A118" s="312"/>
      <c r="B118" s="168" t="s">
        <v>694</v>
      </c>
      <c r="C118" s="208"/>
      <c r="D118" s="175"/>
      <c r="E118" s="174"/>
      <c r="F118" s="175"/>
      <c r="G118" s="174"/>
      <c r="H118" s="175"/>
      <c r="I118" s="174"/>
      <c r="J118" s="175"/>
      <c r="K118" s="174">
        <v>3</v>
      </c>
      <c r="L118" s="175">
        <v>3</v>
      </c>
      <c r="M118" s="174"/>
      <c r="N118" s="175"/>
      <c r="O118" s="174"/>
      <c r="P118" s="175"/>
      <c r="Q118" s="174"/>
      <c r="R118" s="175"/>
      <c r="S118" s="174"/>
      <c r="T118" s="175"/>
      <c r="U118" s="174"/>
      <c r="V118" s="175"/>
      <c r="W118" s="174"/>
      <c r="X118" s="175"/>
      <c r="Y118" s="174"/>
      <c r="Z118" s="175"/>
      <c r="AA118" s="174"/>
      <c r="AB118" s="175"/>
      <c r="AC118" s="174">
        <v>2</v>
      </c>
      <c r="AD118" s="175"/>
      <c r="AE118" s="174">
        <v>2</v>
      </c>
      <c r="AF118" s="175"/>
      <c r="AG118" s="174">
        <v>1</v>
      </c>
      <c r="AH118" s="175"/>
      <c r="AI118" s="174">
        <v>1</v>
      </c>
      <c r="AJ118" s="175"/>
      <c r="AK118" s="174"/>
      <c r="AL118" s="175"/>
      <c r="AM118" s="174"/>
      <c r="AN118" s="175"/>
      <c r="AO118" s="174"/>
      <c r="AP118" s="175"/>
      <c r="AQ118" s="177"/>
      <c r="AR118" s="324"/>
      <c r="AS118" s="181"/>
      <c r="AT118" s="171"/>
      <c r="AU118" s="171"/>
      <c r="AV118" s="171"/>
      <c r="AW118" s="173"/>
      <c r="AX118" s="174"/>
      <c r="AY118" s="175"/>
      <c r="AZ118" s="174"/>
      <c r="BA118" s="173"/>
      <c r="BB118" s="174"/>
      <c r="BC118" s="175"/>
      <c r="BD118" s="174"/>
      <c r="BE118" s="173"/>
      <c r="BF118" s="174"/>
      <c r="BG118" s="175">
        <v>2</v>
      </c>
      <c r="BH118" s="174"/>
      <c r="BI118" s="173"/>
      <c r="BJ118" s="174"/>
      <c r="BK118" s="175">
        <v>3</v>
      </c>
      <c r="BL118" s="174"/>
      <c r="BM118" s="173"/>
      <c r="BN118" s="174">
        <v>3</v>
      </c>
      <c r="BO118" s="175"/>
      <c r="BP118" s="174"/>
      <c r="BQ118" s="173">
        <v>2</v>
      </c>
      <c r="BR118" s="174"/>
      <c r="BS118" s="175"/>
      <c r="BT118" s="174"/>
      <c r="BU118" s="173"/>
      <c r="BV118" s="174"/>
      <c r="BW118" s="175"/>
      <c r="BX118" s="174"/>
      <c r="BY118" s="173">
        <v>1</v>
      </c>
      <c r="BZ118" s="174"/>
      <c r="CA118" s="175">
        <v>1</v>
      </c>
      <c r="CB118" s="177"/>
      <c r="CC118" s="155"/>
      <c r="CJ118" s="149"/>
      <c r="CK118" s="149"/>
      <c r="CL118" s="149"/>
      <c r="CM118" s="149"/>
      <c r="CN118" s="149"/>
      <c r="CO118" s="149"/>
      <c r="CP118" s="149"/>
      <c r="CQ118" s="149"/>
      <c r="CR118" s="149"/>
      <c r="CS118" s="149"/>
      <c r="CT118" s="149"/>
      <c r="CU118" s="149"/>
      <c r="CV118" s="156" t="s">
        <v>695</v>
      </c>
      <c r="CW118" s="149">
        <v>0.15789473684210525</v>
      </c>
      <c r="CX118" s="149">
        <v>5.2631578947368418E-2</v>
      </c>
      <c r="CY118" s="149"/>
      <c r="CZ118" s="149"/>
      <c r="DA118" s="149"/>
      <c r="DB118" s="149"/>
      <c r="DC118" s="149"/>
      <c r="DD118" s="149"/>
      <c r="DE118" s="149"/>
      <c r="DF118" s="149"/>
      <c r="DG118" s="149"/>
      <c r="DH118" s="149"/>
      <c r="DI118" s="149"/>
      <c r="DJ118" s="149"/>
      <c r="DK118" s="149"/>
      <c r="DL118" s="149"/>
      <c r="DM118" s="149"/>
      <c r="DN118" s="149"/>
      <c r="DO118" s="149"/>
      <c r="DP118" s="149"/>
      <c r="DQ118" s="149"/>
      <c r="DR118" s="149"/>
      <c r="DS118" s="149"/>
      <c r="DT118" s="149"/>
      <c r="DU118" s="149"/>
      <c r="DV118" s="149"/>
      <c r="DW118" s="149"/>
    </row>
    <row r="119" spans="1:127" ht="15" hidden="1" x14ac:dyDescent="0.25">
      <c r="A119" s="312"/>
      <c r="B119" s="168" t="s">
        <v>695</v>
      </c>
      <c r="C119" s="208"/>
      <c r="D119" s="175"/>
      <c r="E119" s="174"/>
      <c r="F119" s="175"/>
      <c r="G119" s="174"/>
      <c r="H119" s="175"/>
      <c r="I119" s="174"/>
      <c r="J119" s="175"/>
      <c r="K119" s="174"/>
      <c r="L119" s="175"/>
      <c r="M119" s="174"/>
      <c r="N119" s="175"/>
      <c r="O119" s="174"/>
      <c r="P119" s="175"/>
      <c r="Q119" s="174"/>
      <c r="R119" s="175"/>
      <c r="S119" s="174"/>
      <c r="T119" s="175"/>
      <c r="U119" s="174"/>
      <c r="V119" s="175"/>
      <c r="W119" s="174"/>
      <c r="X119" s="175"/>
      <c r="Y119" s="174"/>
      <c r="Z119" s="175"/>
      <c r="AA119" s="174"/>
      <c r="AB119" s="175"/>
      <c r="AC119" s="174"/>
      <c r="AD119" s="175"/>
      <c r="AE119" s="174"/>
      <c r="AF119" s="175"/>
      <c r="AG119" s="174"/>
      <c r="AH119" s="175"/>
      <c r="AI119" s="174"/>
      <c r="AJ119" s="175"/>
      <c r="AK119" s="174"/>
      <c r="AL119" s="175"/>
      <c r="AM119" s="174"/>
      <c r="AN119" s="175"/>
      <c r="AO119" s="174"/>
      <c r="AP119" s="175"/>
      <c r="AQ119" s="177"/>
      <c r="AR119" s="324"/>
      <c r="AS119" s="173"/>
      <c r="AT119" s="174"/>
      <c r="AU119" s="175"/>
      <c r="AV119" s="174"/>
      <c r="AW119" s="171"/>
      <c r="AX119" s="171"/>
      <c r="AY119" s="171"/>
      <c r="AZ119" s="171"/>
      <c r="BA119" s="175"/>
      <c r="BB119" s="174"/>
      <c r="BC119" s="175"/>
      <c r="BD119" s="174"/>
      <c r="BE119" s="175"/>
      <c r="BF119" s="174"/>
      <c r="BG119" s="175"/>
      <c r="BH119" s="174"/>
      <c r="BI119" s="175"/>
      <c r="BJ119" s="174"/>
      <c r="BK119" s="175"/>
      <c r="BL119" s="174"/>
      <c r="BM119" s="175"/>
      <c r="BN119" s="174"/>
      <c r="BO119" s="175"/>
      <c r="BP119" s="174"/>
      <c r="BQ119" s="175"/>
      <c r="BR119" s="174"/>
      <c r="BS119" s="175"/>
      <c r="BT119" s="174"/>
      <c r="BU119" s="175"/>
      <c r="BV119" s="174"/>
      <c r="BW119" s="175"/>
      <c r="BX119" s="174"/>
      <c r="BY119" s="175"/>
      <c r="BZ119" s="174"/>
      <c r="CA119" s="175"/>
      <c r="CB119" s="177"/>
      <c r="CC119" s="155"/>
      <c r="CJ119" s="149"/>
      <c r="CK119" s="149"/>
      <c r="CL119" s="149"/>
      <c r="CM119" s="149"/>
      <c r="CN119" s="149"/>
      <c r="CO119" s="149"/>
      <c r="CP119" s="149"/>
      <c r="CQ119" s="149"/>
      <c r="CR119" s="149"/>
      <c r="CS119" s="149"/>
      <c r="CT119" s="149"/>
      <c r="CU119" s="149"/>
      <c r="CV119" s="156" t="s">
        <v>696</v>
      </c>
      <c r="CW119" s="149">
        <v>5.2631578947368418E-2</v>
      </c>
      <c r="CX119" s="149">
        <v>0.10526315789473684</v>
      </c>
      <c r="CY119" s="149"/>
      <c r="CZ119" s="149"/>
      <c r="DA119" s="149"/>
      <c r="DB119" s="149"/>
      <c r="DC119" s="149"/>
      <c r="DD119" s="149"/>
      <c r="DE119" s="149"/>
      <c r="DF119" s="149"/>
      <c r="DG119" s="149"/>
      <c r="DH119" s="149"/>
      <c r="DI119" s="149"/>
      <c r="DJ119" s="149"/>
      <c r="DK119" s="149"/>
      <c r="DL119" s="149"/>
      <c r="DM119" s="149"/>
      <c r="DN119" s="149"/>
      <c r="DO119" s="149"/>
      <c r="DP119" s="149"/>
      <c r="DQ119" s="149"/>
      <c r="DR119" s="149"/>
      <c r="DS119" s="149"/>
      <c r="DT119" s="149"/>
      <c r="DU119" s="149"/>
      <c r="DV119" s="149"/>
      <c r="DW119" s="149"/>
    </row>
    <row r="120" spans="1:127" ht="15" hidden="1" x14ac:dyDescent="0.25">
      <c r="A120" s="312"/>
      <c r="B120" s="168" t="s">
        <v>696</v>
      </c>
      <c r="C120" s="208"/>
      <c r="D120" s="175"/>
      <c r="E120" s="174"/>
      <c r="F120" s="175"/>
      <c r="G120" s="174"/>
      <c r="H120" s="175"/>
      <c r="I120" s="174"/>
      <c r="J120" s="175"/>
      <c r="K120" s="174"/>
      <c r="L120" s="175"/>
      <c r="M120" s="174"/>
      <c r="N120" s="175"/>
      <c r="O120" s="174"/>
      <c r="P120" s="175"/>
      <c r="Q120" s="174"/>
      <c r="R120" s="175"/>
      <c r="S120" s="174"/>
      <c r="T120" s="175"/>
      <c r="U120" s="174"/>
      <c r="V120" s="175"/>
      <c r="W120" s="174"/>
      <c r="X120" s="175"/>
      <c r="Y120" s="174"/>
      <c r="Z120" s="175"/>
      <c r="AA120" s="174"/>
      <c r="AB120" s="175"/>
      <c r="AC120" s="174"/>
      <c r="AD120" s="175"/>
      <c r="AE120" s="174"/>
      <c r="AF120" s="175"/>
      <c r="AG120" s="174"/>
      <c r="AH120" s="175"/>
      <c r="AI120" s="174"/>
      <c r="AJ120" s="175"/>
      <c r="AK120" s="174"/>
      <c r="AL120" s="175"/>
      <c r="AM120" s="174"/>
      <c r="AN120" s="175"/>
      <c r="AO120" s="174"/>
      <c r="AP120" s="175"/>
      <c r="AQ120" s="177"/>
      <c r="AR120" s="324"/>
      <c r="AS120" s="173"/>
      <c r="AT120" s="174"/>
      <c r="AU120" s="175"/>
      <c r="AV120" s="174"/>
      <c r="AW120" s="175"/>
      <c r="AX120" s="174"/>
      <c r="AY120" s="175"/>
      <c r="AZ120" s="174"/>
      <c r="BA120" s="171"/>
      <c r="BB120" s="171"/>
      <c r="BC120" s="171"/>
      <c r="BD120" s="171"/>
      <c r="BE120" s="175"/>
      <c r="BF120" s="174"/>
      <c r="BG120" s="175"/>
      <c r="BH120" s="174"/>
      <c r="BI120" s="175"/>
      <c r="BJ120" s="174"/>
      <c r="BK120" s="175"/>
      <c r="BL120" s="174"/>
      <c r="BM120" s="175"/>
      <c r="BN120" s="174"/>
      <c r="BO120" s="175"/>
      <c r="BP120" s="174"/>
      <c r="BQ120" s="175"/>
      <c r="BR120" s="174"/>
      <c r="BS120" s="175"/>
      <c r="BT120" s="174"/>
      <c r="BU120" s="175"/>
      <c r="BV120" s="174"/>
      <c r="BW120" s="175"/>
      <c r="BX120" s="174"/>
      <c r="BY120" s="175"/>
      <c r="BZ120" s="174"/>
      <c r="CA120" s="175"/>
      <c r="CB120" s="177"/>
      <c r="CC120" s="155"/>
      <c r="CJ120" s="149"/>
      <c r="CK120" s="149"/>
      <c r="CL120" s="149"/>
      <c r="CM120" s="149"/>
      <c r="CN120" s="149"/>
      <c r="CO120" s="149"/>
      <c r="CP120" s="149"/>
      <c r="CQ120" s="149"/>
      <c r="CR120" s="149"/>
      <c r="CS120" s="149"/>
      <c r="CT120" s="149"/>
      <c r="CU120" s="149"/>
      <c r="CV120" s="156" t="s">
        <v>697</v>
      </c>
      <c r="CW120" s="149">
        <v>0.15789473684210525</v>
      </c>
      <c r="CX120" s="149">
        <v>5.2631578947368418E-2</v>
      </c>
      <c r="CY120" s="149"/>
      <c r="CZ120" s="149"/>
      <c r="DA120" s="149"/>
      <c r="DB120" s="149"/>
      <c r="DC120" s="149"/>
      <c r="DD120" s="149"/>
      <c r="DE120" s="149"/>
      <c r="DF120" s="149"/>
      <c r="DG120" s="149"/>
      <c r="DH120" s="149"/>
      <c r="DI120" s="149"/>
      <c r="DJ120" s="149"/>
      <c r="DK120" s="149"/>
      <c r="DL120" s="149"/>
      <c r="DM120" s="149"/>
      <c r="DN120" s="149"/>
      <c r="DO120" s="149"/>
      <c r="DP120" s="149"/>
      <c r="DQ120" s="149"/>
      <c r="DR120" s="149"/>
      <c r="DS120" s="149"/>
      <c r="DT120" s="149"/>
      <c r="DU120" s="149"/>
      <c r="DV120" s="149"/>
      <c r="DW120" s="149"/>
    </row>
    <row r="121" spans="1:127" ht="15" hidden="1" x14ac:dyDescent="0.25">
      <c r="A121" s="312"/>
      <c r="B121" s="168" t="s">
        <v>697</v>
      </c>
      <c r="C121" s="208"/>
      <c r="D121" s="175"/>
      <c r="E121" s="174"/>
      <c r="F121" s="175"/>
      <c r="G121" s="174"/>
      <c r="H121" s="175"/>
      <c r="I121" s="174"/>
      <c r="J121" s="175"/>
      <c r="K121" s="174">
        <v>1</v>
      </c>
      <c r="L121" s="175"/>
      <c r="M121" s="174"/>
      <c r="N121" s="175"/>
      <c r="O121" s="174">
        <v>3</v>
      </c>
      <c r="P121" s="175"/>
      <c r="Q121" s="174">
        <v>2</v>
      </c>
      <c r="R121" s="175"/>
      <c r="S121" s="174"/>
      <c r="T121" s="175"/>
      <c r="U121" s="174"/>
      <c r="V121" s="175"/>
      <c r="W121" s="174"/>
      <c r="X121" s="175"/>
      <c r="Y121" s="174"/>
      <c r="Z121" s="175"/>
      <c r="AA121" s="174"/>
      <c r="AB121" s="175"/>
      <c r="AC121" s="174">
        <v>3</v>
      </c>
      <c r="AD121" s="175"/>
      <c r="AE121" s="174"/>
      <c r="AF121" s="175"/>
      <c r="AG121" s="174">
        <v>1</v>
      </c>
      <c r="AH121" s="175"/>
      <c r="AI121" s="174"/>
      <c r="AJ121" s="175">
        <v>3</v>
      </c>
      <c r="AK121" s="174"/>
      <c r="AL121" s="175"/>
      <c r="AM121" s="174">
        <v>2</v>
      </c>
      <c r="AN121" s="175">
        <v>2</v>
      </c>
      <c r="AO121" s="174"/>
      <c r="AP121" s="175"/>
      <c r="AQ121" s="177"/>
      <c r="AR121" s="324"/>
      <c r="AS121" s="173"/>
      <c r="AT121" s="174"/>
      <c r="AU121" s="175"/>
      <c r="AV121" s="174"/>
      <c r="AW121" s="175"/>
      <c r="AX121" s="174"/>
      <c r="AY121" s="175">
        <v>2</v>
      </c>
      <c r="AZ121" s="174"/>
      <c r="BA121" s="175"/>
      <c r="BB121" s="174"/>
      <c r="BC121" s="175"/>
      <c r="BD121" s="174"/>
      <c r="BE121" s="171"/>
      <c r="BF121" s="171"/>
      <c r="BG121" s="171"/>
      <c r="BH121" s="171"/>
      <c r="BI121" s="175"/>
      <c r="BJ121" s="174"/>
      <c r="BK121" s="175"/>
      <c r="BL121" s="174"/>
      <c r="BM121" s="175"/>
      <c r="BN121" s="174"/>
      <c r="BO121" s="175"/>
      <c r="BP121" s="174"/>
      <c r="BQ121" s="175">
        <v>1</v>
      </c>
      <c r="BR121" s="174"/>
      <c r="BS121" s="175">
        <v>3</v>
      </c>
      <c r="BT121" s="174"/>
      <c r="BU121" s="175"/>
      <c r="BV121" s="174"/>
      <c r="BW121" s="175">
        <v>1</v>
      </c>
      <c r="BX121" s="174"/>
      <c r="BY121" s="175"/>
      <c r="BZ121" s="174"/>
      <c r="CA121" s="175"/>
      <c r="CB121" s="177"/>
      <c r="CC121" s="155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56" t="s">
        <v>698</v>
      </c>
      <c r="CW121" s="149">
        <v>0.10526315789473684</v>
      </c>
      <c r="CX121" s="149">
        <v>0.10526315789473684</v>
      </c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49"/>
      <c r="DT121" s="149"/>
      <c r="DU121" s="149"/>
      <c r="DV121" s="149"/>
      <c r="DW121" s="149"/>
    </row>
    <row r="122" spans="1:127" ht="15" hidden="1" x14ac:dyDescent="0.25">
      <c r="A122" s="312"/>
      <c r="B122" s="168" t="s">
        <v>698</v>
      </c>
      <c r="C122" s="208"/>
      <c r="D122" s="175"/>
      <c r="E122" s="174"/>
      <c r="F122" s="175"/>
      <c r="G122" s="174"/>
      <c r="H122" s="175"/>
      <c r="I122" s="174">
        <v>3</v>
      </c>
      <c r="J122" s="175"/>
      <c r="K122" s="174"/>
      <c r="L122" s="175"/>
      <c r="M122" s="174"/>
      <c r="N122" s="175"/>
      <c r="O122" s="174">
        <v>1</v>
      </c>
      <c r="P122" s="175"/>
      <c r="Q122" s="174"/>
      <c r="R122" s="175"/>
      <c r="S122" s="174"/>
      <c r="T122" s="175"/>
      <c r="U122" s="174">
        <v>1</v>
      </c>
      <c r="V122" s="175"/>
      <c r="W122" s="174">
        <v>2</v>
      </c>
      <c r="X122" s="175"/>
      <c r="Y122" s="174"/>
      <c r="Z122" s="175"/>
      <c r="AA122" s="174"/>
      <c r="AB122" s="175"/>
      <c r="AC122" s="174">
        <v>2</v>
      </c>
      <c r="AD122" s="175"/>
      <c r="AE122" s="174">
        <v>3</v>
      </c>
      <c r="AF122" s="175"/>
      <c r="AG122" s="174"/>
      <c r="AH122" s="175"/>
      <c r="AI122" s="174"/>
      <c r="AJ122" s="175"/>
      <c r="AK122" s="174"/>
      <c r="AL122" s="175"/>
      <c r="AM122" s="174"/>
      <c r="AN122" s="175"/>
      <c r="AO122" s="174"/>
      <c r="AP122" s="175"/>
      <c r="AQ122" s="177"/>
      <c r="AR122" s="324"/>
      <c r="AS122" s="173">
        <v>2</v>
      </c>
      <c r="AT122" s="174"/>
      <c r="AU122" s="175">
        <v>2</v>
      </c>
      <c r="AV122" s="174"/>
      <c r="AW122" s="175"/>
      <c r="AX122" s="174"/>
      <c r="AY122" s="175"/>
      <c r="AZ122" s="174"/>
      <c r="BA122" s="175">
        <v>1</v>
      </c>
      <c r="BB122" s="174"/>
      <c r="BC122" s="175"/>
      <c r="BD122" s="174"/>
      <c r="BE122" s="175"/>
      <c r="BF122" s="174"/>
      <c r="BG122" s="175"/>
      <c r="BH122" s="174"/>
      <c r="BI122" s="171"/>
      <c r="BJ122" s="171"/>
      <c r="BK122" s="171"/>
      <c r="BL122" s="171"/>
      <c r="BM122" s="175">
        <v>3</v>
      </c>
      <c r="BN122" s="174"/>
      <c r="BO122" s="175">
        <v>1</v>
      </c>
      <c r="BP122" s="174"/>
      <c r="BQ122" s="175"/>
      <c r="BR122" s="174"/>
      <c r="BS122" s="175"/>
      <c r="BT122" s="174"/>
      <c r="BU122" s="175"/>
      <c r="BV122" s="174"/>
      <c r="BW122" s="175"/>
      <c r="BX122" s="174"/>
      <c r="BY122" s="175"/>
      <c r="BZ122" s="174"/>
      <c r="CA122" s="175"/>
      <c r="CB122" s="177"/>
      <c r="CC122" s="155"/>
      <c r="CJ122" s="149"/>
      <c r="CK122" s="149"/>
      <c r="CL122" s="149"/>
      <c r="CM122" s="149"/>
      <c r="CN122" s="149"/>
      <c r="CO122" s="149"/>
      <c r="CP122" s="149"/>
      <c r="CQ122" s="149"/>
      <c r="CR122" s="149"/>
      <c r="CS122" s="149"/>
      <c r="CT122" s="149"/>
      <c r="CU122" s="149"/>
      <c r="CV122" s="156" t="s">
        <v>699</v>
      </c>
      <c r="CW122" s="149">
        <v>5.2631578947368418E-2</v>
      </c>
      <c r="CX122" s="149">
        <v>0.31578947368421051</v>
      </c>
      <c r="CY122" s="149"/>
      <c r="CZ122" s="149"/>
      <c r="DA122" s="149"/>
      <c r="DB122" s="149"/>
      <c r="DC122" s="149"/>
      <c r="DD122" s="149"/>
      <c r="DE122" s="149"/>
      <c r="DF122" s="149"/>
      <c r="DG122" s="149"/>
      <c r="DH122" s="149"/>
      <c r="DI122" s="149"/>
      <c r="DJ122" s="149"/>
      <c r="DK122" s="149"/>
      <c r="DL122" s="149"/>
      <c r="DM122" s="149"/>
      <c r="DN122" s="149"/>
      <c r="DO122" s="149"/>
      <c r="DP122" s="149"/>
      <c r="DQ122" s="149"/>
      <c r="DR122" s="149"/>
      <c r="DS122" s="149"/>
      <c r="DT122" s="149"/>
      <c r="DU122" s="149"/>
      <c r="DV122" s="149"/>
      <c r="DW122" s="149"/>
    </row>
    <row r="123" spans="1:127" ht="15" hidden="1" x14ac:dyDescent="0.25">
      <c r="A123" s="312"/>
      <c r="B123" s="168" t="s">
        <v>699</v>
      </c>
      <c r="C123" s="208"/>
      <c r="D123" s="175"/>
      <c r="E123" s="174"/>
      <c r="F123" s="175"/>
      <c r="G123" s="174"/>
      <c r="H123" s="175"/>
      <c r="I123" s="174"/>
      <c r="J123" s="175"/>
      <c r="K123" s="174"/>
      <c r="L123" s="175"/>
      <c r="M123" s="174"/>
      <c r="N123" s="175"/>
      <c r="O123" s="174"/>
      <c r="P123" s="175"/>
      <c r="Q123" s="174"/>
      <c r="R123" s="175"/>
      <c r="S123" s="174"/>
      <c r="T123" s="175"/>
      <c r="U123" s="174"/>
      <c r="V123" s="175"/>
      <c r="W123" s="174"/>
      <c r="X123" s="175"/>
      <c r="Y123" s="174"/>
      <c r="Z123" s="175"/>
      <c r="AA123" s="174"/>
      <c r="AB123" s="175"/>
      <c r="AC123" s="174"/>
      <c r="AD123" s="175"/>
      <c r="AE123" s="174"/>
      <c r="AF123" s="175"/>
      <c r="AG123" s="174"/>
      <c r="AH123" s="175"/>
      <c r="AI123" s="174"/>
      <c r="AJ123" s="175"/>
      <c r="AK123" s="174"/>
      <c r="AL123" s="175"/>
      <c r="AM123" s="174"/>
      <c r="AN123" s="175"/>
      <c r="AO123" s="174"/>
      <c r="AP123" s="175"/>
      <c r="AQ123" s="177"/>
      <c r="AR123" s="324"/>
      <c r="AS123" s="173"/>
      <c r="AT123" s="174"/>
      <c r="AU123" s="175"/>
      <c r="AV123" s="174"/>
      <c r="AW123" s="175"/>
      <c r="AX123" s="174"/>
      <c r="AY123" s="175"/>
      <c r="AZ123" s="174"/>
      <c r="BA123" s="175"/>
      <c r="BB123" s="174"/>
      <c r="BC123" s="175"/>
      <c r="BD123" s="174"/>
      <c r="BE123" s="175"/>
      <c r="BF123" s="174"/>
      <c r="BG123" s="175"/>
      <c r="BH123" s="174"/>
      <c r="BI123" s="175"/>
      <c r="BJ123" s="174"/>
      <c r="BK123" s="175"/>
      <c r="BL123" s="174"/>
      <c r="BM123" s="171"/>
      <c r="BN123" s="171"/>
      <c r="BO123" s="171"/>
      <c r="BP123" s="171"/>
      <c r="BQ123" s="175"/>
      <c r="BR123" s="174"/>
      <c r="BS123" s="175"/>
      <c r="BT123" s="174"/>
      <c r="BU123" s="175"/>
      <c r="BV123" s="174"/>
      <c r="BW123" s="175"/>
      <c r="BX123" s="174"/>
      <c r="BY123" s="175"/>
      <c r="BZ123" s="174"/>
      <c r="CA123" s="175"/>
      <c r="CB123" s="177"/>
      <c r="CC123" s="155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49"/>
      <c r="CU123" s="149"/>
      <c r="CV123" s="156" t="s">
        <v>700</v>
      </c>
      <c r="CW123" s="149">
        <v>0.31578947368421051</v>
      </c>
      <c r="CX123" s="149">
        <v>0</v>
      </c>
      <c r="CY123" s="149"/>
      <c r="CZ123" s="149"/>
      <c r="DA123" s="149"/>
      <c r="DB123" s="149"/>
      <c r="DC123" s="149"/>
      <c r="DD123" s="149"/>
      <c r="DE123" s="149"/>
      <c r="DF123" s="149"/>
      <c r="DG123" s="149"/>
      <c r="DH123" s="149"/>
      <c r="DI123" s="149"/>
      <c r="DJ123" s="149"/>
      <c r="DK123" s="149"/>
      <c r="DL123" s="149"/>
      <c r="DM123" s="149"/>
      <c r="DN123" s="149"/>
      <c r="DO123" s="149"/>
      <c r="DP123" s="149"/>
      <c r="DQ123" s="149"/>
      <c r="DR123" s="149"/>
      <c r="DS123" s="149"/>
      <c r="DT123" s="149"/>
      <c r="DU123" s="149"/>
      <c r="DV123" s="149"/>
      <c r="DW123" s="149"/>
    </row>
    <row r="124" spans="1:127" ht="15" hidden="1" x14ac:dyDescent="0.25">
      <c r="A124" s="312"/>
      <c r="B124" s="168" t="s">
        <v>700</v>
      </c>
      <c r="C124" s="208"/>
      <c r="D124" s="175"/>
      <c r="E124" s="174"/>
      <c r="F124" s="175"/>
      <c r="G124" s="174"/>
      <c r="H124" s="175"/>
      <c r="I124" s="174"/>
      <c r="J124" s="175"/>
      <c r="K124" s="174"/>
      <c r="L124" s="175"/>
      <c r="M124" s="174"/>
      <c r="N124" s="175"/>
      <c r="O124" s="174"/>
      <c r="P124" s="175"/>
      <c r="Q124" s="174">
        <v>2</v>
      </c>
      <c r="R124" s="175"/>
      <c r="S124" s="174">
        <v>2</v>
      </c>
      <c r="T124" s="175"/>
      <c r="U124" s="174"/>
      <c r="V124" s="175"/>
      <c r="W124" s="174"/>
      <c r="X124" s="175"/>
      <c r="Y124" s="174"/>
      <c r="Z124" s="175"/>
      <c r="AA124" s="174"/>
      <c r="AB124" s="175"/>
      <c r="AC124" s="174"/>
      <c r="AD124" s="175"/>
      <c r="AE124" s="174">
        <v>3</v>
      </c>
      <c r="AF124" s="175"/>
      <c r="AG124" s="174">
        <v>1</v>
      </c>
      <c r="AH124" s="175"/>
      <c r="AI124" s="174">
        <v>1</v>
      </c>
      <c r="AJ124" s="175"/>
      <c r="AK124" s="174"/>
      <c r="AL124" s="175"/>
      <c r="AM124" s="174"/>
      <c r="AN124" s="175"/>
      <c r="AO124" s="174"/>
      <c r="AP124" s="175"/>
      <c r="AQ124" s="177"/>
      <c r="AR124" s="324"/>
      <c r="AS124" s="173"/>
      <c r="AT124" s="174"/>
      <c r="AU124" s="175"/>
      <c r="AV124" s="174"/>
      <c r="AW124" s="175">
        <v>3</v>
      </c>
      <c r="AX124" s="174"/>
      <c r="AY124" s="175">
        <v>3</v>
      </c>
      <c r="AZ124" s="174"/>
      <c r="BA124" s="175"/>
      <c r="BB124" s="174"/>
      <c r="BC124" s="175"/>
      <c r="BD124" s="174"/>
      <c r="BE124" s="175">
        <v>1</v>
      </c>
      <c r="BF124" s="174"/>
      <c r="BG124" s="175">
        <v>1</v>
      </c>
      <c r="BH124" s="174"/>
      <c r="BI124" s="175"/>
      <c r="BJ124" s="174"/>
      <c r="BK124" s="175"/>
      <c r="BL124" s="174"/>
      <c r="BM124" s="175"/>
      <c r="BN124" s="174"/>
      <c r="BO124" s="175"/>
      <c r="BP124" s="174"/>
      <c r="BQ124" s="171"/>
      <c r="BR124" s="171"/>
      <c r="BS124" s="171"/>
      <c r="BT124" s="171"/>
      <c r="BU124" s="175">
        <v>2</v>
      </c>
      <c r="BV124" s="174"/>
      <c r="BW124" s="175">
        <v>2</v>
      </c>
      <c r="BX124" s="174"/>
      <c r="BY124" s="175"/>
      <c r="BZ124" s="174"/>
      <c r="CA124" s="175"/>
      <c r="CB124" s="177"/>
      <c r="CC124" s="155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83" t="s">
        <v>701</v>
      </c>
      <c r="CW124" s="149">
        <v>0.15789473684210525</v>
      </c>
      <c r="CX124" s="149">
        <v>0</v>
      </c>
      <c r="CY124" s="149"/>
      <c r="CZ124" s="149"/>
      <c r="DA124" s="149"/>
      <c r="DB124" s="149"/>
      <c r="DC124" s="149"/>
      <c r="DD124" s="149"/>
      <c r="DE124" s="149"/>
      <c r="DF124" s="149"/>
      <c r="DG124" s="149"/>
      <c r="DH124" s="149"/>
      <c r="DI124" s="149"/>
      <c r="DJ124" s="149"/>
      <c r="DK124" s="149"/>
      <c r="DL124" s="149"/>
      <c r="DM124" s="149"/>
      <c r="DN124" s="149"/>
      <c r="DO124" s="149"/>
      <c r="DP124" s="149"/>
      <c r="DQ124" s="149"/>
      <c r="DR124" s="149"/>
      <c r="DS124" s="149"/>
      <c r="DT124" s="149"/>
      <c r="DU124" s="149"/>
      <c r="DV124" s="149"/>
      <c r="DW124" s="149"/>
    </row>
    <row r="125" spans="1:127" ht="15" hidden="1" x14ac:dyDescent="0.25">
      <c r="A125" s="312"/>
      <c r="B125" s="184" t="s">
        <v>701</v>
      </c>
      <c r="C125" s="187"/>
      <c r="D125" s="175"/>
      <c r="E125" s="174">
        <v>1</v>
      </c>
      <c r="F125" s="175"/>
      <c r="G125" s="174"/>
      <c r="H125" s="175"/>
      <c r="I125" s="174"/>
      <c r="J125" s="175"/>
      <c r="K125" s="174">
        <v>2</v>
      </c>
      <c r="L125" s="175"/>
      <c r="M125" s="174"/>
      <c r="N125" s="175"/>
      <c r="O125" s="174"/>
      <c r="P125" s="175"/>
      <c r="Q125" s="174"/>
      <c r="R125" s="175"/>
      <c r="S125" s="174"/>
      <c r="T125" s="175"/>
      <c r="U125" s="174"/>
      <c r="V125" s="175"/>
      <c r="W125" s="174"/>
      <c r="X125" s="175"/>
      <c r="Y125" s="174"/>
      <c r="Z125" s="175"/>
      <c r="AA125" s="174"/>
      <c r="AB125" s="175"/>
      <c r="AC125" s="174"/>
      <c r="AD125" s="175"/>
      <c r="AE125" s="174">
        <v>3</v>
      </c>
      <c r="AF125" s="175"/>
      <c r="AG125" s="174"/>
      <c r="AH125" s="175"/>
      <c r="AI125" s="174">
        <v>1</v>
      </c>
      <c r="AJ125" s="175"/>
      <c r="AK125" s="174"/>
      <c r="AL125" s="175"/>
      <c r="AM125" s="174"/>
      <c r="AN125" s="175"/>
      <c r="AO125" s="174"/>
      <c r="AP125" s="175"/>
      <c r="AQ125" s="177"/>
      <c r="AR125" s="324"/>
      <c r="AS125" s="173"/>
      <c r="AT125" s="174"/>
      <c r="AU125" s="175">
        <v>2</v>
      </c>
      <c r="AV125" s="174"/>
      <c r="AW125" s="175">
        <v>3</v>
      </c>
      <c r="AX125" s="174"/>
      <c r="AY125" s="175"/>
      <c r="AZ125" s="174"/>
      <c r="BA125" s="175"/>
      <c r="BB125" s="174">
        <v>2</v>
      </c>
      <c r="BC125" s="175"/>
      <c r="BD125" s="174"/>
      <c r="BE125" s="175">
        <v>2</v>
      </c>
      <c r="BF125" s="174"/>
      <c r="BG125" s="175">
        <v>3</v>
      </c>
      <c r="BH125" s="174"/>
      <c r="BI125" s="175"/>
      <c r="BJ125" s="174">
        <v>3</v>
      </c>
      <c r="BK125" s="175"/>
      <c r="BL125" s="174"/>
      <c r="BM125" s="175"/>
      <c r="BN125" s="174"/>
      <c r="BO125" s="175"/>
      <c r="BP125" s="174"/>
      <c r="BQ125" s="175">
        <v>1</v>
      </c>
      <c r="BR125" s="174"/>
      <c r="BS125" s="175">
        <v>1</v>
      </c>
      <c r="BT125" s="174"/>
      <c r="BU125" s="171"/>
      <c r="BV125" s="171"/>
      <c r="BW125" s="171"/>
      <c r="BX125" s="171"/>
      <c r="BY125" s="175"/>
      <c r="BZ125" s="174"/>
      <c r="CA125" s="175"/>
      <c r="CB125" s="177"/>
      <c r="CC125" s="155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83" t="s">
        <v>702</v>
      </c>
      <c r="CW125" s="149">
        <v>5.2631578947368418E-2</v>
      </c>
      <c r="CX125" s="149">
        <v>0.10526315789473684</v>
      </c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/>
      <c r="DO125" s="149"/>
      <c r="DP125" s="149"/>
      <c r="DQ125" s="149"/>
      <c r="DR125" s="149"/>
      <c r="DS125" s="149"/>
      <c r="DT125" s="149"/>
      <c r="DU125" s="149"/>
      <c r="DV125" s="149"/>
      <c r="DW125" s="149"/>
    </row>
    <row r="126" spans="1:127" ht="15" hidden="1" x14ac:dyDescent="0.25">
      <c r="A126" s="312"/>
      <c r="B126" s="184" t="s">
        <v>702</v>
      </c>
      <c r="C126" s="187"/>
      <c r="D126" s="175">
        <v>2</v>
      </c>
      <c r="E126" s="174"/>
      <c r="F126" s="175"/>
      <c r="G126" s="174"/>
      <c r="H126" s="175">
        <v>3</v>
      </c>
      <c r="I126" s="174"/>
      <c r="J126" s="175">
        <v>3</v>
      </c>
      <c r="K126" s="174"/>
      <c r="L126" s="175"/>
      <c r="M126" s="174"/>
      <c r="N126" s="175">
        <v>2</v>
      </c>
      <c r="O126" s="174"/>
      <c r="P126" s="175"/>
      <c r="Q126" s="174"/>
      <c r="R126" s="175"/>
      <c r="S126" s="174"/>
      <c r="T126" s="175"/>
      <c r="U126" s="174"/>
      <c r="V126" s="175"/>
      <c r="W126" s="174"/>
      <c r="X126" s="175"/>
      <c r="Y126" s="174"/>
      <c r="Z126" s="175"/>
      <c r="AA126" s="174"/>
      <c r="AB126" s="175"/>
      <c r="AC126" s="174"/>
      <c r="AD126" s="175"/>
      <c r="AE126" s="174"/>
      <c r="AF126" s="175"/>
      <c r="AG126" s="174"/>
      <c r="AH126" s="175"/>
      <c r="AI126" s="174"/>
      <c r="AJ126" s="175"/>
      <c r="AK126" s="174"/>
      <c r="AL126" s="175"/>
      <c r="AM126" s="174"/>
      <c r="AN126" s="175">
        <v>1</v>
      </c>
      <c r="AO126" s="174"/>
      <c r="AP126" s="175">
        <v>1</v>
      </c>
      <c r="AQ126" s="177"/>
      <c r="AR126" s="324"/>
      <c r="AS126" s="173"/>
      <c r="AT126" s="174">
        <v>3</v>
      </c>
      <c r="AU126" s="175"/>
      <c r="AV126" s="174">
        <v>2</v>
      </c>
      <c r="AW126" s="175"/>
      <c r="AX126" s="174"/>
      <c r="AY126" s="175"/>
      <c r="AZ126" s="174"/>
      <c r="BA126" s="175"/>
      <c r="BB126" s="174">
        <v>2</v>
      </c>
      <c r="BC126" s="175"/>
      <c r="BD126" s="174">
        <v>3</v>
      </c>
      <c r="BE126" s="175"/>
      <c r="BF126" s="174"/>
      <c r="BG126" s="175"/>
      <c r="BH126" s="174"/>
      <c r="BI126" s="175"/>
      <c r="BJ126" s="174">
        <v>1</v>
      </c>
      <c r="BK126" s="175"/>
      <c r="BL126" s="174">
        <v>1</v>
      </c>
      <c r="BM126" s="175"/>
      <c r="BN126" s="174"/>
      <c r="BO126" s="175"/>
      <c r="BP126" s="174"/>
      <c r="BQ126" s="175"/>
      <c r="BR126" s="174"/>
      <c r="BS126" s="175"/>
      <c r="BT126" s="174"/>
      <c r="BU126" s="175"/>
      <c r="BV126" s="174"/>
      <c r="BW126" s="175"/>
      <c r="BX126" s="174"/>
      <c r="BY126" s="171"/>
      <c r="BZ126" s="171"/>
      <c r="CA126" s="171"/>
      <c r="CB126" s="182"/>
      <c r="CC126" s="155"/>
      <c r="CJ126" s="149"/>
      <c r="CK126" s="149"/>
      <c r="CL126" s="149"/>
      <c r="CM126" s="149"/>
      <c r="CN126" s="149"/>
      <c r="CO126" s="149"/>
      <c r="CP126" s="149"/>
      <c r="CQ126" s="149"/>
      <c r="CR126" s="149"/>
      <c r="CS126" s="149"/>
      <c r="CT126" s="149"/>
      <c r="CU126" s="149"/>
      <c r="CV126" s="149"/>
      <c r="CW126" s="149"/>
      <c r="CX126" s="149"/>
      <c r="CY126" s="149"/>
      <c r="CZ126" s="149"/>
      <c r="DA126" s="149"/>
      <c r="DB126" s="149"/>
      <c r="DC126" s="149"/>
      <c r="DD126" s="149"/>
      <c r="DE126" s="149"/>
      <c r="DF126" s="149"/>
      <c r="DG126" s="149"/>
      <c r="DH126" s="149"/>
      <c r="DI126" s="149"/>
      <c r="DJ126" s="149"/>
      <c r="DK126" s="149"/>
      <c r="DL126" s="149"/>
      <c r="DM126" s="149"/>
      <c r="DN126" s="149"/>
      <c r="DO126" s="149"/>
      <c r="DP126" s="149"/>
      <c r="DQ126" s="149"/>
      <c r="DR126" s="149"/>
      <c r="DS126" s="149"/>
      <c r="DT126" s="149"/>
      <c r="DU126" s="149"/>
      <c r="DV126" s="149"/>
      <c r="DW126" s="149"/>
    </row>
    <row r="127" spans="1:127" ht="15" hidden="1" x14ac:dyDescent="0.25">
      <c r="A127" s="312"/>
      <c r="B127" s="186"/>
      <c r="C127" s="187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92"/>
      <c r="AR127" s="324"/>
      <c r="AS127" s="191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92"/>
      <c r="CC127" s="155"/>
      <c r="CJ127" s="149"/>
      <c r="CK127" s="149"/>
      <c r="CL127" s="149"/>
      <c r="CM127" s="149"/>
      <c r="CN127" s="149"/>
      <c r="CO127" s="149"/>
      <c r="CP127" s="149"/>
      <c r="CQ127" s="149"/>
      <c r="CR127" s="149"/>
      <c r="CS127" s="149"/>
      <c r="CT127" s="149"/>
      <c r="CU127" s="149"/>
      <c r="CV127" s="149"/>
      <c r="CW127" s="149"/>
      <c r="CX127" s="149"/>
      <c r="CY127" s="149"/>
      <c r="CZ127" s="149"/>
      <c r="DA127" s="149"/>
      <c r="DB127" s="149"/>
      <c r="DC127" s="149"/>
      <c r="DD127" s="149"/>
      <c r="DE127" s="149"/>
      <c r="DF127" s="149"/>
      <c r="DG127" s="149"/>
      <c r="DH127" s="149"/>
      <c r="DI127" s="149"/>
      <c r="DJ127" s="149"/>
      <c r="DK127" s="149"/>
      <c r="DL127" s="149"/>
      <c r="DM127" s="149"/>
      <c r="DN127" s="149"/>
      <c r="DO127" s="149"/>
      <c r="DP127" s="149"/>
      <c r="DQ127" s="149"/>
      <c r="DR127" s="149"/>
      <c r="DS127" s="149"/>
      <c r="DT127" s="149"/>
      <c r="DU127" s="149"/>
      <c r="DV127" s="149"/>
      <c r="DW127" s="149"/>
    </row>
    <row r="128" spans="1:127" ht="15" hidden="1" x14ac:dyDescent="0.25">
      <c r="A128" s="312"/>
      <c r="B128" s="193" t="s">
        <v>865</v>
      </c>
      <c r="C128" s="193"/>
      <c r="D128" s="189">
        <f>COUNTIF(D107:D126,"&gt;0")</f>
        <v>2</v>
      </c>
      <c r="E128" s="189">
        <f t="shared" ref="E128:BP128" si="188">COUNTIF(E107:E126,"&gt;0")</f>
        <v>2</v>
      </c>
      <c r="F128" s="189">
        <f t="shared" si="188"/>
        <v>1</v>
      </c>
      <c r="G128" s="189">
        <f t="shared" si="188"/>
        <v>0</v>
      </c>
      <c r="H128" s="189">
        <f t="shared" si="188"/>
        <v>4</v>
      </c>
      <c r="I128" s="189">
        <f t="shared" si="188"/>
        <v>1</v>
      </c>
      <c r="J128" s="189">
        <f t="shared" si="188"/>
        <v>5</v>
      </c>
      <c r="K128" s="189">
        <f t="shared" si="188"/>
        <v>4</v>
      </c>
      <c r="L128" s="189">
        <f t="shared" si="188"/>
        <v>2</v>
      </c>
      <c r="M128" s="189">
        <f t="shared" si="188"/>
        <v>1</v>
      </c>
      <c r="N128" s="189">
        <f t="shared" si="188"/>
        <v>3</v>
      </c>
      <c r="O128" s="189">
        <f t="shared" si="188"/>
        <v>2</v>
      </c>
      <c r="P128" s="189">
        <f t="shared" si="188"/>
        <v>0</v>
      </c>
      <c r="Q128" s="189">
        <f t="shared" si="188"/>
        <v>3</v>
      </c>
      <c r="R128" s="189">
        <f t="shared" si="188"/>
        <v>0</v>
      </c>
      <c r="S128" s="189">
        <f t="shared" si="188"/>
        <v>1</v>
      </c>
      <c r="T128" s="189">
        <f t="shared" si="188"/>
        <v>1</v>
      </c>
      <c r="U128" s="189">
        <f t="shared" si="188"/>
        <v>1</v>
      </c>
      <c r="V128" s="189">
        <f t="shared" si="188"/>
        <v>1</v>
      </c>
      <c r="W128" s="189">
        <f t="shared" si="188"/>
        <v>1</v>
      </c>
      <c r="X128" s="189">
        <f t="shared" si="188"/>
        <v>0</v>
      </c>
      <c r="Y128" s="189">
        <f t="shared" si="188"/>
        <v>0</v>
      </c>
      <c r="Z128" s="189">
        <f t="shared" si="188"/>
        <v>0</v>
      </c>
      <c r="AA128" s="189">
        <f t="shared" si="188"/>
        <v>0</v>
      </c>
      <c r="AB128" s="189">
        <f t="shared" si="188"/>
        <v>2</v>
      </c>
      <c r="AC128" s="189">
        <f t="shared" si="188"/>
        <v>4</v>
      </c>
      <c r="AD128" s="189">
        <f t="shared" si="188"/>
        <v>2</v>
      </c>
      <c r="AE128" s="189">
        <f t="shared" si="188"/>
        <v>5</v>
      </c>
      <c r="AF128" s="189">
        <f t="shared" si="188"/>
        <v>1</v>
      </c>
      <c r="AG128" s="189">
        <f t="shared" si="188"/>
        <v>6</v>
      </c>
      <c r="AH128" s="189">
        <f t="shared" si="188"/>
        <v>1</v>
      </c>
      <c r="AI128" s="189">
        <f t="shared" si="188"/>
        <v>5</v>
      </c>
      <c r="AJ128" s="189">
        <f t="shared" si="188"/>
        <v>3</v>
      </c>
      <c r="AK128" s="189">
        <f t="shared" si="188"/>
        <v>0</v>
      </c>
      <c r="AL128" s="189">
        <f t="shared" si="188"/>
        <v>0</v>
      </c>
      <c r="AM128" s="189">
        <f t="shared" si="188"/>
        <v>1</v>
      </c>
      <c r="AN128" s="189">
        <f t="shared" si="188"/>
        <v>4</v>
      </c>
      <c r="AO128" s="189">
        <f t="shared" si="188"/>
        <v>0</v>
      </c>
      <c r="AP128" s="189">
        <f t="shared" si="188"/>
        <v>5</v>
      </c>
      <c r="AQ128" s="192">
        <f t="shared" si="188"/>
        <v>0</v>
      </c>
      <c r="AR128" s="324"/>
      <c r="AS128" s="191">
        <f t="shared" si="188"/>
        <v>2</v>
      </c>
      <c r="AT128" s="189">
        <f t="shared" si="188"/>
        <v>1</v>
      </c>
      <c r="AU128" s="189">
        <f t="shared" si="188"/>
        <v>2</v>
      </c>
      <c r="AV128" s="189">
        <f t="shared" si="188"/>
        <v>1</v>
      </c>
      <c r="AW128" s="189">
        <f t="shared" si="188"/>
        <v>2</v>
      </c>
      <c r="AX128" s="189">
        <f t="shared" si="188"/>
        <v>1</v>
      </c>
      <c r="AY128" s="189">
        <f t="shared" si="188"/>
        <v>2</v>
      </c>
      <c r="AZ128" s="189">
        <f t="shared" si="188"/>
        <v>0</v>
      </c>
      <c r="BA128" s="189">
        <f t="shared" si="188"/>
        <v>1</v>
      </c>
      <c r="BB128" s="189">
        <f t="shared" si="188"/>
        <v>2</v>
      </c>
      <c r="BC128" s="189">
        <f t="shared" si="188"/>
        <v>0</v>
      </c>
      <c r="BD128" s="189">
        <f t="shared" si="188"/>
        <v>1</v>
      </c>
      <c r="BE128" s="189">
        <f t="shared" si="188"/>
        <v>2</v>
      </c>
      <c r="BF128" s="189">
        <f t="shared" si="188"/>
        <v>0</v>
      </c>
      <c r="BG128" s="189">
        <f t="shared" si="188"/>
        <v>3</v>
      </c>
      <c r="BH128" s="189">
        <f t="shared" si="188"/>
        <v>1</v>
      </c>
      <c r="BI128" s="189">
        <f t="shared" si="188"/>
        <v>0</v>
      </c>
      <c r="BJ128" s="189">
        <f t="shared" si="188"/>
        <v>2</v>
      </c>
      <c r="BK128" s="189">
        <f t="shared" si="188"/>
        <v>2</v>
      </c>
      <c r="BL128" s="189">
        <f t="shared" si="188"/>
        <v>1</v>
      </c>
      <c r="BM128" s="189">
        <f t="shared" si="188"/>
        <v>1</v>
      </c>
      <c r="BN128" s="189">
        <f t="shared" si="188"/>
        <v>2</v>
      </c>
      <c r="BO128" s="189">
        <f t="shared" si="188"/>
        <v>1</v>
      </c>
      <c r="BP128" s="189">
        <f t="shared" si="188"/>
        <v>1</v>
      </c>
      <c r="BQ128" s="189">
        <f t="shared" ref="BQ128:CB128" si="189">COUNTIF(BQ107:BQ126,"&gt;0")</f>
        <v>5</v>
      </c>
      <c r="BR128" s="189">
        <f t="shared" si="189"/>
        <v>0</v>
      </c>
      <c r="BS128" s="189">
        <f t="shared" si="189"/>
        <v>4</v>
      </c>
      <c r="BT128" s="189">
        <f t="shared" si="189"/>
        <v>0</v>
      </c>
      <c r="BU128" s="189">
        <f t="shared" si="189"/>
        <v>2</v>
      </c>
      <c r="BV128" s="189">
        <f t="shared" si="189"/>
        <v>0</v>
      </c>
      <c r="BW128" s="189">
        <f t="shared" si="189"/>
        <v>2</v>
      </c>
      <c r="BX128" s="189">
        <f t="shared" si="189"/>
        <v>0</v>
      </c>
      <c r="BY128" s="189">
        <f t="shared" si="189"/>
        <v>1</v>
      </c>
      <c r="BZ128" s="189">
        <f t="shared" si="189"/>
        <v>1</v>
      </c>
      <c r="CA128" s="189">
        <f t="shared" si="189"/>
        <v>1</v>
      </c>
      <c r="CB128" s="192">
        <f t="shared" si="189"/>
        <v>1</v>
      </c>
      <c r="CC128" s="155"/>
      <c r="CJ128" s="149"/>
      <c r="CK128" s="149"/>
      <c r="CL128" s="149"/>
      <c r="CM128" s="149"/>
      <c r="CN128" s="149"/>
      <c r="CO128" s="149"/>
      <c r="CP128" s="149"/>
      <c r="CQ128" s="149"/>
      <c r="CR128" s="149"/>
      <c r="CS128" s="149"/>
      <c r="CT128" s="149"/>
      <c r="CU128" s="149"/>
      <c r="CV128" s="149"/>
      <c r="CW128" s="149"/>
      <c r="CX128" s="149"/>
      <c r="CY128" s="149"/>
      <c r="CZ128" s="149"/>
      <c r="DA128" s="149"/>
      <c r="DB128" s="149"/>
      <c r="DC128" s="149"/>
      <c r="DD128" s="149"/>
      <c r="DE128" s="149"/>
      <c r="DF128" s="149"/>
      <c r="DG128" s="149"/>
      <c r="DH128" s="149"/>
      <c r="DI128" s="149"/>
      <c r="DJ128" s="149"/>
      <c r="DK128" s="149"/>
      <c r="DL128" s="149"/>
      <c r="DM128" s="149"/>
      <c r="DN128" s="149"/>
      <c r="DO128" s="149"/>
      <c r="DP128" s="149"/>
      <c r="DQ128" s="149"/>
      <c r="DR128" s="149"/>
      <c r="DS128" s="149"/>
      <c r="DT128" s="149"/>
      <c r="DU128" s="149"/>
      <c r="DV128" s="149"/>
      <c r="DW128" s="149"/>
    </row>
    <row r="129" spans="1:136" ht="15" hidden="1" x14ac:dyDescent="0.25">
      <c r="A129" s="312"/>
      <c r="B129" s="186"/>
      <c r="C129" s="187"/>
      <c r="D129" s="212">
        <f>D128/$C$101</f>
        <v>0.10526315789473684</v>
      </c>
      <c r="E129" s="212">
        <f t="shared" ref="E129:BP129" si="190">E128/$C$101</f>
        <v>0.10526315789473684</v>
      </c>
      <c r="F129" s="212">
        <f t="shared" si="190"/>
        <v>5.2631578947368418E-2</v>
      </c>
      <c r="G129" s="212">
        <f t="shared" si="190"/>
        <v>0</v>
      </c>
      <c r="H129" s="212">
        <f t="shared" si="190"/>
        <v>0.21052631578947367</v>
      </c>
      <c r="I129" s="212">
        <f t="shared" si="190"/>
        <v>5.2631578947368418E-2</v>
      </c>
      <c r="J129" s="212">
        <f t="shared" si="190"/>
        <v>0.26315789473684209</v>
      </c>
      <c r="K129" s="212">
        <f t="shared" si="190"/>
        <v>0.21052631578947367</v>
      </c>
      <c r="L129" s="212">
        <f t="shared" si="190"/>
        <v>0.10526315789473684</v>
      </c>
      <c r="M129" s="212">
        <f t="shared" si="190"/>
        <v>5.2631578947368418E-2</v>
      </c>
      <c r="N129" s="212">
        <f t="shared" si="190"/>
        <v>0.15789473684210525</v>
      </c>
      <c r="O129" s="212">
        <f t="shared" si="190"/>
        <v>0.10526315789473684</v>
      </c>
      <c r="P129" s="212">
        <f t="shared" si="190"/>
        <v>0</v>
      </c>
      <c r="Q129" s="212">
        <f t="shared" si="190"/>
        <v>0.15789473684210525</v>
      </c>
      <c r="R129" s="212">
        <f t="shared" si="190"/>
        <v>0</v>
      </c>
      <c r="S129" s="212">
        <f t="shared" si="190"/>
        <v>5.2631578947368418E-2</v>
      </c>
      <c r="T129" s="212">
        <f t="shared" si="190"/>
        <v>5.2631578947368418E-2</v>
      </c>
      <c r="U129" s="212">
        <f t="shared" si="190"/>
        <v>5.2631578947368418E-2</v>
      </c>
      <c r="V129" s="212">
        <f t="shared" si="190"/>
        <v>5.2631578947368418E-2</v>
      </c>
      <c r="W129" s="212">
        <f t="shared" si="190"/>
        <v>5.2631578947368418E-2</v>
      </c>
      <c r="X129" s="212">
        <f t="shared" si="190"/>
        <v>0</v>
      </c>
      <c r="Y129" s="212">
        <f t="shared" si="190"/>
        <v>0</v>
      </c>
      <c r="Z129" s="212">
        <f t="shared" si="190"/>
        <v>0</v>
      </c>
      <c r="AA129" s="212">
        <f t="shared" si="190"/>
        <v>0</v>
      </c>
      <c r="AB129" s="212">
        <f t="shared" si="190"/>
        <v>0.10526315789473684</v>
      </c>
      <c r="AC129" s="212">
        <f t="shared" si="190"/>
        <v>0.21052631578947367</v>
      </c>
      <c r="AD129" s="212">
        <f t="shared" si="190"/>
        <v>0.10526315789473684</v>
      </c>
      <c r="AE129" s="212">
        <f t="shared" si="190"/>
        <v>0.26315789473684209</v>
      </c>
      <c r="AF129" s="212">
        <f t="shared" si="190"/>
        <v>5.2631578947368418E-2</v>
      </c>
      <c r="AG129" s="212">
        <f t="shared" si="190"/>
        <v>0.31578947368421051</v>
      </c>
      <c r="AH129" s="212">
        <f t="shared" si="190"/>
        <v>5.2631578947368418E-2</v>
      </c>
      <c r="AI129" s="212">
        <f t="shared" si="190"/>
        <v>0.26315789473684209</v>
      </c>
      <c r="AJ129" s="212">
        <f t="shared" si="190"/>
        <v>0.15789473684210525</v>
      </c>
      <c r="AK129" s="212">
        <f t="shared" si="190"/>
        <v>0</v>
      </c>
      <c r="AL129" s="212">
        <f t="shared" si="190"/>
        <v>0</v>
      </c>
      <c r="AM129" s="212">
        <f t="shared" si="190"/>
        <v>5.2631578947368418E-2</v>
      </c>
      <c r="AN129" s="212">
        <f t="shared" si="190"/>
        <v>0.21052631578947367</v>
      </c>
      <c r="AO129" s="212">
        <f t="shared" si="190"/>
        <v>0</v>
      </c>
      <c r="AP129" s="212">
        <f t="shared" si="190"/>
        <v>0.26315789473684209</v>
      </c>
      <c r="AQ129" s="212">
        <f t="shared" si="190"/>
        <v>0</v>
      </c>
      <c r="AR129" s="324"/>
      <c r="AS129" s="196">
        <f t="shared" si="190"/>
        <v>0.10526315789473684</v>
      </c>
      <c r="AT129" s="212">
        <f t="shared" si="190"/>
        <v>5.2631578947368418E-2</v>
      </c>
      <c r="AU129" s="212">
        <f t="shared" si="190"/>
        <v>0.10526315789473684</v>
      </c>
      <c r="AV129" s="212">
        <f t="shared" si="190"/>
        <v>5.2631578947368418E-2</v>
      </c>
      <c r="AW129" s="212">
        <f t="shared" si="190"/>
        <v>0.10526315789473684</v>
      </c>
      <c r="AX129" s="212">
        <f t="shared" si="190"/>
        <v>5.2631578947368418E-2</v>
      </c>
      <c r="AY129" s="212">
        <f t="shared" si="190"/>
        <v>0.10526315789473684</v>
      </c>
      <c r="AZ129" s="212">
        <f t="shared" si="190"/>
        <v>0</v>
      </c>
      <c r="BA129" s="212">
        <f t="shared" si="190"/>
        <v>5.2631578947368418E-2</v>
      </c>
      <c r="BB129" s="212">
        <f t="shared" si="190"/>
        <v>0.10526315789473684</v>
      </c>
      <c r="BC129" s="212">
        <f t="shared" si="190"/>
        <v>0</v>
      </c>
      <c r="BD129" s="212">
        <f t="shared" si="190"/>
        <v>5.2631578947368418E-2</v>
      </c>
      <c r="BE129" s="212">
        <f t="shared" si="190"/>
        <v>0.10526315789473684</v>
      </c>
      <c r="BF129" s="212">
        <f t="shared" si="190"/>
        <v>0</v>
      </c>
      <c r="BG129" s="212">
        <f t="shared" si="190"/>
        <v>0.15789473684210525</v>
      </c>
      <c r="BH129" s="212">
        <f t="shared" si="190"/>
        <v>5.2631578947368418E-2</v>
      </c>
      <c r="BI129" s="212">
        <f t="shared" si="190"/>
        <v>0</v>
      </c>
      <c r="BJ129" s="212">
        <f t="shared" si="190"/>
        <v>0.10526315789473684</v>
      </c>
      <c r="BK129" s="212">
        <f t="shared" si="190"/>
        <v>0.10526315789473684</v>
      </c>
      <c r="BL129" s="212">
        <f t="shared" si="190"/>
        <v>5.2631578947368418E-2</v>
      </c>
      <c r="BM129" s="212">
        <f t="shared" si="190"/>
        <v>5.2631578947368418E-2</v>
      </c>
      <c r="BN129" s="212">
        <f t="shared" si="190"/>
        <v>0.10526315789473684</v>
      </c>
      <c r="BO129" s="212">
        <f t="shared" si="190"/>
        <v>5.2631578947368418E-2</v>
      </c>
      <c r="BP129" s="212">
        <f t="shared" si="190"/>
        <v>5.2631578947368418E-2</v>
      </c>
      <c r="BQ129" s="212">
        <f t="shared" ref="BQ129:CB129" si="191">BQ128/$C$101</f>
        <v>0.26315789473684209</v>
      </c>
      <c r="BR129" s="212">
        <f t="shared" si="191"/>
        <v>0</v>
      </c>
      <c r="BS129" s="212">
        <f t="shared" si="191"/>
        <v>0.21052631578947367</v>
      </c>
      <c r="BT129" s="212">
        <f t="shared" si="191"/>
        <v>0</v>
      </c>
      <c r="BU129" s="212">
        <f t="shared" si="191"/>
        <v>0.10526315789473684</v>
      </c>
      <c r="BV129" s="212">
        <f t="shared" si="191"/>
        <v>0</v>
      </c>
      <c r="BW129" s="212">
        <f t="shared" si="191"/>
        <v>0.10526315789473684</v>
      </c>
      <c r="BX129" s="212">
        <f t="shared" si="191"/>
        <v>0</v>
      </c>
      <c r="BY129" s="212">
        <f t="shared" si="191"/>
        <v>5.2631578947368418E-2</v>
      </c>
      <c r="BZ129" s="212">
        <f t="shared" si="191"/>
        <v>5.2631578947368418E-2</v>
      </c>
      <c r="CA129" s="212">
        <f t="shared" si="191"/>
        <v>5.2631578947368418E-2</v>
      </c>
      <c r="CB129" s="212">
        <f t="shared" si="191"/>
        <v>5.2631578947368418E-2</v>
      </c>
      <c r="CC129" s="155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/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</row>
    <row r="130" spans="1:136" ht="15" hidden="1" x14ac:dyDescent="0.25">
      <c r="A130" s="312"/>
      <c r="B130" s="197" t="s">
        <v>753</v>
      </c>
      <c r="C130" s="213"/>
      <c r="D130" s="276">
        <f>+D128+F128</f>
        <v>3</v>
      </c>
      <c r="E130" s="277"/>
      <c r="F130" s="277"/>
      <c r="G130" s="278"/>
      <c r="H130" s="276">
        <f t="shared" ref="H130" si="192">+H128+J128</f>
        <v>9</v>
      </c>
      <c r="I130" s="277"/>
      <c r="J130" s="277"/>
      <c r="K130" s="278"/>
      <c r="L130" s="276">
        <f t="shared" ref="L130" si="193">+L128+N128</f>
        <v>5</v>
      </c>
      <c r="M130" s="277"/>
      <c r="N130" s="277"/>
      <c r="O130" s="278"/>
      <c r="P130" s="276">
        <f t="shared" ref="P130" si="194">+P128+R128</f>
        <v>0</v>
      </c>
      <c r="Q130" s="277"/>
      <c r="R130" s="277"/>
      <c r="S130" s="278"/>
      <c r="T130" s="276">
        <f t="shared" ref="T130" si="195">+T128+V128</f>
        <v>2</v>
      </c>
      <c r="U130" s="277"/>
      <c r="V130" s="277"/>
      <c r="W130" s="278"/>
      <c r="X130" s="276">
        <f t="shared" ref="X130" si="196">+X128+Z128</f>
        <v>0</v>
      </c>
      <c r="Y130" s="277"/>
      <c r="Z130" s="277"/>
      <c r="AA130" s="278"/>
      <c r="AB130" s="276">
        <f t="shared" ref="AB130" si="197">+AB128+AD128</f>
        <v>4</v>
      </c>
      <c r="AC130" s="277"/>
      <c r="AD130" s="277"/>
      <c r="AE130" s="278"/>
      <c r="AF130" s="276">
        <f t="shared" ref="AF130" si="198">+AF128+AH128</f>
        <v>2</v>
      </c>
      <c r="AG130" s="277"/>
      <c r="AH130" s="277"/>
      <c r="AI130" s="278"/>
      <c r="AJ130" s="276">
        <f t="shared" ref="AJ130" si="199">+AJ128+AL128</f>
        <v>3</v>
      </c>
      <c r="AK130" s="277"/>
      <c r="AL130" s="277"/>
      <c r="AM130" s="278"/>
      <c r="AN130" s="276">
        <f t="shared" ref="AN130" si="200">+AN128+AP128</f>
        <v>9</v>
      </c>
      <c r="AO130" s="277"/>
      <c r="AP130" s="277"/>
      <c r="AQ130" s="277"/>
      <c r="AR130" s="324"/>
      <c r="AS130" s="277">
        <f t="shared" ref="AS130" si="201">+AS128+AU128</f>
        <v>4</v>
      </c>
      <c r="AT130" s="277"/>
      <c r="AU130" s="277"/>
      <c r="AV130" s="278"/>
      <c r="AW130" s="276">
        <f t="shared" ref="AW130" si="202">+AW128+AY128</f>
        <v>4</v>
      </c>
      <c r="AX130" s="277"/>
      <c r="AY130" s="277"/>
      <c r="AZ130" s="278"/>
      <c r="BA130" s="276">
        <f t="shared" ref="BA130" si="203">+BA128+BC128</f>
        <v>1</v>
      </c>
      <c r="BB130" s="277"/>
      <c r="BC130" s="277"/>
      <c r="BD130" s="278"/>
      <c r="BE130" s="276">
        <f t="shared" ref="BE130" si="204">+BE128+BG128</f>
        <v>5</v>
      </c>
      <c r="BF130" s="277"/>
      <c r="BG130" s="277"/>
      <c r="BH130" s="278"/>
      <c r="BI130" s="276">
        <f t="shared" ref="BI130" si="205">+BI128+BK128</f>
        <v>2</v>
      </c>
      <c r="BJ130" s="277"/>
      <c r="BK130" s="277"/>
      <c r="BL130" s="278"/>
      <c r="BM130" s="276">
        <f t="shared" ref="BM130" si="206">+BM128+BO128</f>
        <v>2</v>
      </c>
      <c r="BN130" s="277"/>
      <c r="BO130" s="277"/>
      <c r="BP130" s="278"/>
      <c r="BQ130" s="276">
        <f t="shared" ref="BQ130" si="207">+BQ128+BS128</f>
        <v>9</v>
      </c>
      <c r="BR130" s="277"/>
      <c r="BS130" s="277"/>
      <c r="BT130" s="278"/>
      <c r="BU130" s="276">
        <f t="shared" ref="BU130" si="208">+BU128+BW128</f>
        <v>4</v>
      </c>
      <c r="BV130" s="277"/>
      <c r="BW130" s="277"/>
      <c r="BX130" s="278"/>
      <c r="BY130" s="276">
        <f t="shared" ref="BY130" si="209">+BY128+CA128</f>
        <v>2</v>
      </c>
      <c r="BZ130" s="277"/>
      <c r="CA130" s="277"/>
      <c r="CB130" s="277"/>
      <c r="CC130" s="155"/>
      <c r="CJ130" s="149"/>
      <c r="CK130" s="149"/>
      <c r="CL130" s="149"/>
      <c r="CM130" s="149"/>
      <c r="CN130" s="149"/>
      <c r="CO130" s="149"/>
      <c r="CP130" s="149"/>
      <c r="CQ130" s="149"/>
      <c r="CR130" s="149"/>
      <c r="CS130" s="149"/>
      <c r="CT130" s="149"/>
      <c r="CU130" s="149"/>
      <c r="CV130" s="149"/>
      <c r="CW130" s="149"/>
      <c r="CX130" s="149"/>
      <c r="CY130" s="149"/>
      <c r="CZ130" s="149"/>
      <c r="DA130" s="149"/>
      <c r="DB130" s="149"/>
      <c r="DC130" s="149"/>
      <c r="DD130" s="149"/>
      <c r="DE130" s="149"/>
      <c r="DF130" s="149"/>
      <c r="DG130" s="149"/>
      <c r="DH130" s="149"/>
      <c r="DI130" s="149"/>
      <c r="DJ130" s="149"/>
      <c r="DK130" s="149"/>
      <c r="DL130" s="149"/>
      <c r="DM130" s="149"/>
      <c r="DN130" s="149"/>
      <c r="DO130" s="149"/>
      <c r="DP130" s="149"/>
      <c r="DQ130" s="149"/>
      <c r="DR130" s="149"/>
      <c r="DS130" s="149"/>
      <c r="DT130" s="149"/>
      <c r="DU130" s="149"/>
      <c r="DV130" s="149"/>
      <c r="DW130" s="149"/>
    </row>
    <row r="131" spans="1:136" ht="15" hidden="1" x14ac:dyDescent="0.25">
      <c r="A131" s="312"/>
      <c r="B131" s="199" t="s">
        <v>753</v>
      </c>
      <c r="C131" s="214"/>
      <c r="D131" s="262">
        <f>+E128+G128</f>
        <v>2</v>
      </c>
      <c r="E131" s="263"/>
      <c r="F131" s="263"/>
      <c r="G131" s="264"/>
      <c r="H131" s="262">
        <f t="shared" ref="H131" si="210">+I128+K128</f>
        <v>5</v>
      </c>
      <c r="I131" s="263"/>
      <c r="J131" s="263"/>
      <c r="K131" s="264"/>
      <c r="L131" s="262">
        <f t="shared" ref="L131" si="211">+M128+O128</f>
        <v>3</v>
      </c>
      <c r="M131" s="263"/>
      <c r="N131" s="263"/>
      <c r="O131" s="264"/>
      <c r="P131" s="262">
        <f t="shared" ref="P131" si="212">+Q128+S128</f>
        <v>4</v>
      </c>
      <c r="Q131" s="263"/>
      <c r="R131" s="263"/>
      <c r="S131" s="264"/>
      <c r="T131" s="262">
        <f t="shared" ref="T131" si="213">+U128+W128</f>
        <v>2</v>
      </c>
      <c r="U131" s="263"/>
      <c r="V131" s="263"/>
      <c r="W131" s="264"/>
      <c r="X131" s="262">
        <f t="shared" ref="X131" si="214">+Y128+AA128</f>
        <v>0</v>
      </c>
      <c r="Y131" s="263"/>
      <c r="Z131" s="263"/>
      <c r="AA131" s="264"/>
      <c r="AB131" s="262">
        <f t="shared" ref="AB131" si="215">+AC128+AE128</f>
        <v>9</v>
      </c>
      <c r="AC131" s="263"/>
      <c r="AD131" s="263"/>
      <c r="AE131" s="264"/>
      <c r="AF131" s="262">
        <f t="shared" ref="AF131" si="216">+AG128+AI128</f>
        <v>11</v>
      </c>
      <c r="AG131" s="263"/>
      <c r="AH131" s="263"/>
      <c r="AI131" s="264"/>
      <c r="AJ131" s="262">
        <f t="shared" ref="AJ131" si="217">+AK128+AM128</f>
        <v>1</v>
      </c>
      <c r="AK131" s="263"/>
      <c r="AL131" s="263"/>
      <c r="AM131" s="264"/>
      <c r="AN131" s="262">
        <f t="shared" ref="AN131" si="218">+AO128+AQ128</f>
        <v>0</v>
      </c>
      <c r="AO131" s="263"/>
      <c r="AP131" s="263"/>
      <c r="AQ131" s="263"/>
      <c r="AR131" s="324"/>
      <c r="AS131" s="263">
        <f t="shared" ref="AS131" si="219">+AT128+AV128</f>
        <v>2</v>
      </c>
      <c r="AT131" s="263"/>
      <c r="AU131" s="263"/>
      <c r="AV131" s="264"/>
      <c r="AW131" s="262">
        <f t="shared" ref="AW131" si="220">+AX128+AZ128</f>
        <v>1</v>
      </c>
      <c r="AX131" s="263"/>
      <c r="AY131" s="263"/>
      <c r="AZ131" s="264"/>
      <c r="BA131" s="262">
        <f t="shared" ref="BA131" si="221">+BB128+BD128</f>
        <v>3</v>
      </c>
      <c r="BB131" s="263"/>
      <c r="BC131" s="263"/>
      <c r="BD131" s="264"/>
      <c r="BE131" s="262">
        <f t="shared" ref="BE131" si="222">+BF128+BH128</f>
        <v>1</v>
      </c>
      <c r="BF131" s="263"/>
      <c r="BG131" s="263"/>
      <c r="BH131" s="264"/>
      <c r="BI131" s="262">
        <f t="shared" ref="BI131" si="223">+BJ128+BL128</f>
        <v>3</v>
      </c>
      <c r="BJ131" s="263"/>
      <c r="BK131" s="263"/>
      <c r="BL131" s="264"/>
      <c r="BM131" s="262">
        <f t="shared" ref="BM131" si="224">+BN128+BP128</f>
        <v>3</v>
      </c>
      <c r="BN131" s="263"/>
      <c r="BO131" s="263"/>
      <c r="BP131" s="264"/>
      <c r="BQ131" s="262">
        <f t="shared" ref="BQ131" si="225">+BR128+BT128</f>
        <v>0</v>
      </c>
      <c r="BR131" s="263"/>
      <c r="BS131" s="263"/>
      <c r="BT131" s="264"/>
      <c r="BU131" s="262">
        <f t="shared" ref="BU131" si="226">+BV128+BX128</f>
        <v>0</v>
      </c>
      <c r="BV131" s="263"/>
      <c r="BW131" s="263"/>
      <c r="BX131" s="264"/>
      <c r="BY131" s="262">
        <f t="shared" ref="BY131" si="227">+BZ128+CB128</f>
        <v>2</v>
      </c>
      <c r="BZ131" s="263"/>
      <c r="CA131" s="263"/>
      <c r="CB131" s="263"/>
      <c r="CC131" s="155"/>
    </row>
    <row r="132" spans="1:136" ht="15" hidden="1" x14ac:dyDescent="0.25">
      <c r="A132" s="312"/>
      <c r="B132" s="284"/>
      <c r="C132" s="285"/>
      <c r="D132" s="279"/>
      <c r="E132" s="280"/>
      <c r="F132" s="280"/>
      <c r="G132" s="281"/>
      <c r="H132" s="279"/>
      <c r="I132" s="280"/>
      <c r="J132" s="280"/>
      <c r="K132" s="281"/>
      <c r="L132" s="279"/>
      <c r="M132" s="280"/>
      <c r="N132" s="280"/>
      <c r="O132" s="281"/>
      <c r="P132" s="279"/>
      <c r="Q132" s="280"/>
      <c r="R132" s="280"/>
      <c r="S132" s="281"/>
      <c r="T132" s="279"/>
      <c r="U132" s="280"/>
      <c r="V132" s="280"/>
      <c r="W132" s="281"/>
      <c r="X132" s="279"/>
      <c r="Y132" s="280"/>
      <c r="Z132" s="280"/>
      <c r="AA132" s="281"/>
      <c r="AB132" s="279"/>
      <c r="AC132" s="280"/>
      <c r="AD132" s="280"/>
      <c r="AE132" s="281"/>
      <c r="AF132" s="279"/>
      <c r="AG132" s="280"/>
      <c r="AH132" s="280"/>
      <c r="AI132" s="281"/>
      <c r="AJ132" s="279"/>
      <c r="AK132" s="280"/>
      <c r="AL132" s="280"/>
      <c r="AM132" s="281"/>
      <c r="AN132" s="279"/>
      <c r="AO132" s="280"/>
      <c r="AP132" s="280"/>
      <c r="AQ132" s="280"/>
      <c r="AR132" s="324"/>
      <c r="AS132" s="280"/>
      <c r="AT132" s="280"/>
      <c r="AU132" s="280"/>
      <c r="AV132" s="281"/>
      <c r="AW132" s="279"/>
      <c r="AX132" s="280"/>
      <c r="AY132" s="280"/>
      <c r="AZ132" s="281"/>
      <c r="BA132" s="279"/>
      <c r="BB132" s="280"/>
      <c r="BC132" s="280"/>
      <c r="BD132" s="281"/>
      <c r="BE132" s="279"/>
      <c r="BF132" s="280"/>
      <c r="BG132" s="280"/>
      <c r="BH132" s="281"/>
      <c r="BI132" s="279"/>
      <c r="BJ132" s="280"/>
      <c r="BK132" s="280"/>
      <c r="BL132" s="281"/>
      <c r="BM132" s="279"/>
      <c r="BN132" s="280"/>
      <c r="BO132" s="280"/>
      <c r="BP132" s="281"/>
      <c r="BQ132" s="279"/>
      <c r="BR132" s="280"/>
      <c r="BS132" s="280"/>
      <c r="BT132" s="281"/>
      <c r="BU132" s="279"/>
      <c r="BV132" s="280"/>
      <c r="BW132" s="280"/>
      <c r="BX132" s="281"/>
      <c r="BY132" s="279"/>
      <c r="BZ132" s="280"/>
      <c r="CA132" s="280"/>
      <c r="CB132" s="281"/>
      <c r="CC132" s="155"/>
    </row>
    <row r="133" spans="1:136" hidden="1" x14ac:dyDescent="0.2">
      <c r="A133" s="312"/>
      <c r="B133" s="272" t="s">
        <v>863</v>
      </c>
      <c r="C133" s="273"/>
      <c r="D133" s="276">
        <v>3</v>
      </c>
      <c r="E133" s="277"/>
      <c r="F133" s="277"/>
      <c r="G133" s="278"/>
      <c r="H133" s="276">
        <v>5</v>
      </c>
      <c r="I133" s="277"/>
      <c r="J133" s="277"/>
      <c r="K133" s="278"/>
      <c r="L133" s="276">
        <v>4</v>
      </c>
      <c r="M133" s="277"/>
      <c r="N133" s="277"/>
      <c r="O133" s="278"/>
      <c r="P133" s="276">
        <v>0</v>
      </c>
      <c r="Q133" s="277"/>
      <c r="R133" s="277"/>
      <c r="S133" s="278"/>
      <c r="T133" s="276">
        <v>1</v>
      </c>
      <c r="U133" s="277"/>
      <c r="V133" s="277"/>
      <c r="W133" s="278"/>
      <c r="X133" s="276">
        <v>0</v>
      </c>
      <c r="Y133" s="277"/>
      <c r="Z133" s="277"/>
      <c r="AA133" s="278"/>
      <c r="AB133" s="276">
        <v>2</v>
      </c>
      <c r="AC133" s="277"/>
      <c r="AD133" s="277"/>
      <c r="AE133" s="278"/>
      <c r="AF133" s="276">
        <v>1</v>
      </c>
      <c r="AG133" s="277"/>
      <c r="AH133" s="277"/>
      <c r="AI133" s="278"/>
      <c r="AJ133" s="276">
        <v>3</v>
      </c>
      <c r="AK133" s="277"/>
      <c r="AL133" s="277"/>
      <c r="AM133" s="278"/>
      <c r="AN133" s="276">
        <v>6</v>
      </c>
      <c r="AO133" s="277"/>
      <c r="AP133" s="277"/>
      <c r="AQ133" s="277"/>
      <c r="AR133" s="324"/>
      <c r="AS133" s="277">
        <v>3</v>
      </c>
      <c r="AT133" s="277"/>
      <c r="AU133" s="277"/>
      <c r="AV133" s="278"/>
      <c r="AW133" s="276">
        <v>3</v>
      </c>
      <c r="AX133" s="277"/>
      <c r="AY133" s="277"/>
      <c r="AZ133" s="278"/>
      <c r="BA133" s="276">
        <v>1</v>
      </c>
      <c r="BB133" s="277"/>
      <c r="BC133" s="277"/>
      <c r="BD133" s="278"/>
      <c r="BE133" s="276">
        <v>3</v>
      </c>
      <c r="BF133" s="277"/>
      <c r="BG133" s="277"/>
      <c r="BH133" s="278"/>
      <c r="BI133" s="276">
        <v>2</v>
      </c>
      <c r="BJ133" s="277"/>
      <c r="BK133" s="277"/>
      <c r="BL133" s="278"/>
      <c r="BM133" s="276">
        <v>1</v>
      </c>
      <c r="BN133" s="277"/>
      <c r="BO133" s="277"/>
      <c r="BP133" s="278"/>
      <c r="BQ133" s="276">
        <v>6</v>
      </c>
      <c r="BR133" s="277"/>
      <c r="BS133" s="277"/>
      <c r="BT133" s="278"/>
      <c r="BU133" s="276">
        <v>3</v>
      </c>
      <c r="BV133" s="277"/>
      <c r="BW133" s="277"/>
      <c r="BX133" s="278"/>
      <c r="BY133" s="276">
        <v>1</v>
      </c>
      <c r="BZ133" s="277"/>
      <c r="CA133" s="277"/>
      <c r="CB133" s="277"/>
      <c r="CC133" s="155"/>
      <c r="CO133" s="149"/>
      <c r="CP133" s="149"/>
      <c r="CQ133" s="149"/>
      <c r="CR133" s="149"/>
      <c r="CS133" s="149"/>
      <c r="CT133" s="149"/>
      <c r="CU133" s="149"/>
      <c r="CV133" s="149"/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9"/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49"/>
      <c r="DZ133" s="149"/>
      <c r="EA133" s="149"/>
      <c r="EB133" s="149"/>
      <c r="EC133" s="149"/>
      <c r="ED133" s="149"/>
      <c r="EE133" s="149"/>
      <c r="EF133" s="149"/>
    </row>
    <row r="134" spans="1:136" hidden="1" x14ac:dyDescent="0.2">
      <c r="A134" s="312"/>
      <c r="B134" s="274"/>
      <c r="C134" s="275"/>
      <c r="D134" s="265">
        <f>D133/19</f>
        <v>0.15789473684210525</v>
      </c>
      <c r="E134" s="266"/>
      <c r="F134" s="266"/>
      <c r="G134" s="267"/>
      <c r="H134" s="265">
        <f>H133/19</f>
        <v>0.26315789473684209</v>
      </c>
      <c r="I134" s="266"/>
      <c r="J134" s="266"/>
      <c r="K134" s="267"/>
      <c r="L134" s="265">
        <f>L133/19</f>
        <v>0.21052631578947367</v>
      </c>
      <c r="M134" s="266"/>
      <c r="N134" s="266"/>
      <c r="O134" s="267"/>
      <c r="P134" s="265">
        <f>P133/19</f>
        <v>0</v>
      </c>
      <c r="Q134" s="266"/>
      <c r="R134" s="266"/>
      <c r="S134" s="267"/>
      <c r="T134" s="265">
        <f>T133/19</f>
        <v>5.2631578947368418E-2</v>
      </c>
      <c r="U134" s="266"/>
      <c r="V134" s="266"/>
      <c r="W134" s="267"/>
      <c r="X134" s="265">
        <f>X133/19</f>
        <v>0</v>
      </c>
      <c r="Y134" s="266"/>
      <c r="Z134" s="266"/>
      <c r="AA134" s="267"/>
      <c r="AB134" s="265">
        <f>AB133/19</f>
        <v>0.10526315789473684</v>
      </c>
      <c r="AC134" s="266"/>
      <c r="AD134" s="266"/>
      <c r="AE134" s="267"/>
      <c r="AF134" s="265">
        <f>AF133/19</f>
        <v>5.2631578947368418E-2</v>
      </c>
      <c r="AG134" s="266"/>
      <c r="AH134" s="266"/>
      <c r="AI134" s="267"/>
      <c r="AJ134" s="265">
        <f>AJ133/19</f>
        <v>0.15789473684210525</v>
      </c>
      <c r="AK134" s="266"/>
      <c r="AL134" s="266"/>
      <c r="AM134" s="267"/>
      <c r="AN134" s="265">
        <f>AN133/19</f>
        <v>0.31578947368421051</v>
      </c>
      <c r="AO134" s="266"/>
      <c r="AP134" s="266"/>
      <c r="AQ134" s="266"/>
      <c r="AR134" s="324"/>
      <c r="AS134" s="266">
        <f>AS133/19</f>
        <v>0.15789473684210525</v>
      </c>
      <c r="AT134" s="266"/>
      <c r="AU134" s="266"/>
      <c r="AV134" s="267"/>
      <c r="AW134" s="265">
        <f>AW133/19</f>
        <v>0.15789473684210525</v>
      </c>
      <c r="AX134" s="266"/>
      <c r="AY134" s="266"/>
      <c r="AZ134" s="267"/>
      <c r="BA134" s="265">
        <f>BA133/19</f>
        <v>5.2631578947368418E-2</v>
      </c>
      <c r="BB134" s="266"/>
      <c r="BC134" s="266"/>
      <c r="BD134" s="267"/>
      <c r="BE134" s="265">
        <f>BE133/19</f>
        <v>0.15789473684210525</v>
      </c>
      <c r="BF134" s="266"/>
      <c r="BG134" s="266"/>
      <c r="BH134" s="267"/>
      <c r="BI134" s="265">
        <f>BI133/19</f>
        <v>0.10526315789473684</v>
      </c>
      <c r="BJ134" s="266"/>
      <c r="BK134" s="266"/>
      <c r="BL134" s="267"/>
      <c r="BM134" s="265">
        <f>BM133/19</f>
        <v>5.2631578947368418E-2</v>
      </c>
      <c r="BN134" s="266"/>
      <c r="BO134" s="266"/>
      <c r="BP134" s="267"/>
      <c r="BQ134" s="265">
        <f>BQ133/19</f>
        <v>0.31578947368421051</v>
      </c>
      <c r="BR134" s="266"/>
      <c r="BS134" s="266"/>
      <c r="BT134" s="267"/>
      <c r="BU134" s="265">
        <f>BU133/19</f>
        <v>0.15789473684210525</v>
      </c>
      <c r="BV134" s="266"/>
      <c r="BW134" s="266"/>
      <c r="BX134" s="267"/>
      <c r="BY134" s="265">
        <f>BY133/19</f>
        <v>5.2631578947368418E-2</v>
      </c>
      <c r="BZ134" s="266"/>
      <c r="CA134" s="266"/>
      <c r="CB134" s="266"/>
      <c r="CC134" s="155"/>
      <c r="CO134" s="149"/>
      <c r="CP134" s="149"/>
      <c r="CQ134" s="14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149"/>
      <c r="EE134" s="149"/>
      <c r="EF134" s="149"/>
    </row>
    <row r="135" spans="1:136" hidden="1" x14ac:dyDescent="0.2">
      <c r="A135" s="312"/>
      <c r="B135" s="268" t="s">
        <v>864</v>
      </c>
      <c r="C135" s="269"/>
      <c r="D135" s="262">
        <v>2</v>
      </c>
      <c r="E135" s="263"/>
      <c r="F135" s="263"/>
      <c r="G135" s="264"/>
      <c r="H135" s="262">
        <v>5</v>
      </c>
      <c r="I135" s="263"/>
      <c r="J135" s="263"/>
      <c r="K135" s="264"/>
      <c r="L135" s="262">
        <v>3</v>
      </c>
      <c r="M135" s="263"/>
      <c r="N135" s="263"/>
      <c r="O135" s="264"/>
      <c r="P135" s="262">
        <v>3</v>
      </c>
      <c r="Q135" s="263"/>
      <c r="R135" s="263"/>
      <c r="S135" s="264"/>
      <c r="T135" s="262">
        <v>1</v>
      </c>
      <c r="U135" s="263"/>
      <c r="V135" s="263"/>
      <c r="W135" s="264"/>
      <c r="X135" s="262">
        <v>0</v>
      </c>
      <c r="Y135" s="263"/>
      <c r="Z135" s="263"/>
      <c r="AA135" s="264"/>
      <c r="AB135" s="262">
        <v>6</v>
      </c>
      <c r="AC135" s="263"/>
      <c r="AD135" s="263"/>
      <c r="AE135" s="264"/>
      <c r="AF135" s="262">
        <v>7</v>
      </c>
      <c r="AG135" s="263"/>
      <c r="AH135" s="263"/>
      <c r="AI135" s="264"/>
      <c r="AJ135" s="262">
        <v>1</v>
      </c>
      <c r="AK135" s="263"/>
      <c r="AL135" s="263"/>
      <c r="AM135" s="264"/>
      <c r="AN135" s="262">
        <v>0</v>
      </c>
      <c r="AO135" s="263"/>
      <c r="AP135" s="263"/>
      <c r="AQ135" s="263"/>
      <c r="AR135" s="324"/>
      <c r="AS135" s="263">
        <v>1</v>
      </c>
      <c r="AT135" s="263"/>
      <c r="AU135" s="263"/>
      <c r="AV135" s="264"/>
      <c r="AW135" s="262">
        <v>1</v>
      </c>
      <c r="AX135" s="263"/>
      <c r="AY135" s="263"/>
      <c r="AZ135" s="264"/>
      <c r="BA135" s="262">
        <v>2</v>
      </c>
      <c r="BB135" s="263"/>
      <c r="BC135" s="263"/>
      <c r="BD135" s="264"/>
      <c r="BE135" s="262">
        <v>1</v>
      </c>
      <c r="BF135" s="263"/>
      <c r="BG135" s="263"/>
      <c r="BH135" s="264"/>
      <c r="BI135" s="262">
        <v>2</v>
      </c>
      <c r="BJ135" s="263"/>
      <c r="BK135" s="263"/>
      <c r="BL135" s="264"/>
      <c r="BM135" s="262">
        <v>6</v>
      </c>
      <c r="BN135" s="263"/>
      <c r="BO135" s="263"/>
      <c r="BP135" s="264"/>
      <c r="BQ135" s="262">
        <v>0</v>
      </c>
      <c r="BR135" s="263"/>
      <c r="BS135" s="263"/>
      <c r="BT135" s="264"/>
      <c r="BU135" s="262">
        <v>0</v>
      </c>
      <c r="BV135" s="263"/>
      <c r="BW135" s="263"/>
      <c r="BX135" s="264"/>
      <c r="BY135" s="262">
        <v>2</v>
      </c>
      <c r="BZ135" s="263"/>
      <c r="CA135" s="263"/>
      <c r="CB135" s="263"/>
      <c r="CC135" s="155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49"/>
      <c r="DZ135" s="149"/>
      <c r="EA135" s="149"/>
      <c r="EB135" s="149"/>
      <c r="EC135" s="149"/>
      <c r="ED135" s="149"/>
      <c r="EE135" s="149"/>
      <c r="EF135" s="149"/>
    </row>
    <row r="136" spans="1:136" hidden="1" x14ac:dyDescent="0.2">
      <c r="A136" s="312"/>
      <c r="B136" s="270"/>
      <c r="C136" s="271"/>
      <c r="D136" s="259">
        <f>D135/19</f>
        <v>0.10526315789473684</v>
      </c>
      <c r="E136" s="260"/>
      <c r="F136" s="260"/>
      <c r="G136" s="261"/>
      <c r="H136" s="259">
        <f>H135/19</f>
        <v>0.26315789473684209</v>
      </c>
      <c r="I136" s="260"/>
      <c r="J136" s="260"/>
      <c r="K136" s="261"/>
      <c r="L136" s="259">
        <f>L135/19</f>
        <v>0.15789473684210525</v>
      </c>
      <c r="M136" s="260"/>
      <c r="N136" s="260"/>
      <c r="O136" s="261"/>
      <c r="P136" s="259">
        <f>P135/19</f>
        <v>0.15789473684210525</v>
      </c>
      <c r="Q136" s="260"/>
      <c r="R136" s="260"/>
      <c r="S136" s="261"/>
      <c r="T136" s="259">
        <f>T135/19</f>
        <v>5.2631578947368418E-2</v>
      </c>
      <c r="U136" s="260"/>
      <c r="V136" s="260"/>
      <c r="W136" s="261"/>
      <c r="X136" s="259">
        <f>X135/19</f>
        <v>0</v>
      </c>
      <c r="Y136" s="260"/>
      <c r="Z136" s="260"/>
      <c r="AA136" s="261"/>
      <c r="AB136" s="259">
        <f>AB135/19</f>
        <v>0.31578947368421051</v>
      </c>
      <c r="AC136" s="260"/>
      <c r="AD136" s="260"/>
      <c r="AE136" s="261"/>
      <c r="AF136" s="259">
        <f>AF135/19</f>
        <v>0.36842105263157893</v>
      </c>
      <c r="AG136" s="260"/>
      <c r="AH136" s="260"/>
      <c r="AI136" s="261"/>
      <c r="AJ136" s="259">
        <f>AJ135/19</f>
        <v>5.2631578947368418E-2</v>
      </c>
      <c r="AK136" s="260"/>
      <c r="AL136" s="260"/>
      <c r="AM136" s="261"/>
      <c r="AN136" s="259">
        <f>AN135/19</f>
        <v>0</v>
      </c>
      <c r="AO136" s="260"/>
      <c r="AP136" s="260"/>
      <c r="AQ136" s="260"/>
      <c r="AR136" s="324"/>
      <c r="AS136" s="260">
        <f>AS135/19</f>
        <v>5.2631578947368418E-2</v>
      </c>
      <c r="AT136" s="260"/>
      <c r="AU136" s="260"/>
      <c r="AV136" s="261"/>
      <c r="AW136" s="259">
        <f>AW135/19</f>
        <v>5.2631578947368418E-2</v>
      </c>
      <c r="AX136" s="260"/>
      <c r="AY136" s="260"/>
      <c r="AZ136" s="261"/>
      <c r="BA136" s="259">
        <f>BA135/19</f>
        <v>0.10526315789473684</v>
      </c>
      <c r="BB136" s="260"/>
      <c r="BC136" s="260"/>
      <c r="BD136" s="261"/>
      <c r="BE136" s="259">
        <f>BE135/19</f>
        <v>5.2631578947368418E-2</v>
      </c>
      <c r="BF136" s="260"/>
      <c r="BG136" s="260"/>
      <c r="BH136" s="261"/>
      <c r="BI136" s="259">
        <f>BI135/19</f>
        <v>0.10526315789473684</v>
      </c>
      <c r="BJ136" s="260"/>
      <c r="BK136" s="260"/>
      <c r="BL136" s="261"/>
      <c r="BM136" s="259">
        <f>BM135/19</f>
        <v>0.31578947368421051</v>
      </c>
      <c r="BN136" s="260"/>
      <c r="BO136" s="260"/>
      <c r="BP136" s="261"/>
      <c r="BQ136" s="259">
        <f>BQ135/19</f>
        <v>0</v>
      </c>
      <c r="BR136" s="260"/>
      <c r="BS136" s="260"/>
      <c r="BT136" s="261"/>
      <c r="BU136" s="259">
        <f>BU135/19</f>
        <v>0</v>
      </c>
      <c r="BV136" s="260"/>
      <c r="BW136" s="260"/>
      <c r="BX136" s="261"/>
      <c r="BY136" s="259">
        <f>BY135/19</f>
        <v>0.10526315789473684</v>
      </c>
      <c r="BZ136" s="260"/>
      <c r="CA136" s="260"/>
      <c r="CB136" s="260"/>
      <c r="CC136" s="155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9"/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49"/>
      <c r="DZ136" s="149"/>
      <c r="EA136" s="149"/>
      <c r="EB136" s="149"/>
      <c r="EC136" s="149"/>
      <c r="ED136" s="149"/>
      <c r="EE136" s="149"/>
      <c r="EF136" s="149"/>
    </row>
    <row r="137" spans="1:136" hidden="1" x14ac:dyDescent="0.2">
      <c r="B137" s="203"/>
      <c r="C137" s="203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9"/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49"/>
      <c r="DZ137" s="149"/>
      <c r="EA137" s="149"/>
      <c r="EB137" s="149"/>
      <c r="EC137" s="149"/>
      <c r="ED137" s="149"/>
      <c r="EE137" s="149"/>
      <c r="EF137" s="149"/>
    </row>
    <row r="138" spans="1:136" ht="15" hidden="1" x14ac:dyDescent="0.25">
      <c r="A138" s="311" t="s">
        <v>752</v>
      </c>
      <c r="B138" s="311"/>
      <c r="C138" s="311"/>
      <c r="D138" s="311"/>
      <c r="E138" s="311"/>
      <c r="F138" s="311"/>
      <c r="G138" s="311"/>
      <c r="H138" s="311"/>
      <c r="I138" s="311"/>
      <c r="J138" s="311"/>
      <c r="K138" s="311"/>
      <c r="L138" s="311"/>
      <c r="M138" s="311"/>
      <c r="N138" s="311"/>
      <c r="O138" s="311"/>
      <c r="P138" s="311"/>
      <c r="Q138" s="311"/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  <c r="AP138" s="311"/>
      <c r="AQ138" s="311"/>
      <c r="AR138" s="311"/>
      <c r="AS138" s="311"/>
      <c r="AT138" s="311"/>
      <c r="AU138" s="311"/>
      <c r="AV138" s="311"/>
      <c r="AW138" s="311"/>
      <c r="AX138" s="311"/>
      <c r="AY138" s="311"/>
      <c r="AZ138" s="311"/>
      <c r="BA138" s="311"/>
      <c r="BB138" s="311"/>
      <c r="BC138" s="311"/>
      <c r="BD138" s="311"/>
      <c r="BE138" s="311"/>
      <c r="BF138" s="311"/>
      <c r="BG138" s="311"/>
      <c r="BH138" s="311"/>
      <c r="BI138" s="311"/>
      <c r="BJ138" s="311"/>
      <c r="BK138" s="311"/>
      <c r="BL138" s="311"/>
      <c r="BM138" s="311"/>
      <c r="BN138" s="311"/>
      <c r="BO138" s="311"/>
      <c r="BP138" s="311"/>
      <c r="BQ138" s="311"/>
      <c r="BR138" s="311"/>
      <c r="BS138" s="311"/>
      <c r="BT138" s="311"/>
      <c r="BU138" s="311"/>
      <c r="BV138" s="311"/>
      <c r="BW138" s="311"/>
      <c r="BX138" s="311"/>
      <c r="BY138" s="311"/>
      <c r="BZ138" s="311"/>
      <c r="CA138" s="311"/>
      <c r="CB138" s="311"/>
      <c r="CC138" s="311"/>
      <c r="CD138" s="311"/>
      <c r="CE138" s="311"/>
      <c r="CF138" s="311"/>
      <c r="CG138" s="311"/>
      <c r="CH138" s="311"/>
      <c r="CI138" s="311"/>
      <c r="CJ138" s="311"/>
      <c r="CK138" s="311"/>
      <c r="CL138" s="311"/>
      <c r="CM138" s="311"/>
      <c r="CN138" s="311"/>
      <c r="CO138" s="311"/>
    </row>
    <row r="139" spans="1:136" ht="15" hidden="1" x14ac:dyDescent="0.25">
      <c r="A139" s="311" t="s">
        <v>756</v>
      </c>
      <c r="B139" s="311"/>
      <c r="C139" s="311"/>
      <c r="D139" s="311"/>
      <c r="E139" s="311"/>
      <c r="F139" s="311"/>
      <c r="G139" s="311"/>
      <c r="H139" s="311"/>
      <c r="I139" s="311"/>
      <c r="J139" s="311"/>
      <c r="K139" s="311"/>
      <c r="L139" s="311"/>
      <c r="M139" s="311"/>
      <c r="N139" s="311"/>
      <c r="O139" s="311"/>
      <c r="P139" s="311"/>
      <c r="Q139" s="311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/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1"/>
      <c r="BJ139" s="311"/>
      <c r="BK139" s="311"/>
      <c r="BL139" s="311"/>
      <c r="BM139" s="311"/>
      <c r="BN139" s="311"/>
      <c r="BO139" s="311"/>
      <c r="BP139" s="311"/>
      <c r="BQ139" s="311"/>
      <c r="BR139" s="311"/>
      <c r="BS139" s="311"/>
      <c r="BT139" s="311"/>
      <c r="BU139" s="311"/>
      <c r="BV139" s="311"/>
      <c r="BW139" s="311"/>
      <c r="BX139" s="311"/>
      <c r="BY139" s="311"/>
      <c r="BZ139" s="311"/>
      <c r="CA139" s="311"/>
      <c r="CB139" s="311"/>
      <c r="CC139" s="311"/>
      <c r="CD139" s="311"/>
      <c r="CE139" s="311"/>
      <c r="CF139" s="311"/>
      <c r="CG139" s="311"/>
      <c r="CH139" s="311"/>
      <c r="CI139" s="311"/>
      <c r="CJ139" s="311"/>
      <c r="CK139" s="311"/>
      <c r="CL139" s="311"/>
      <c r="CM139" s="311"/>
      <c r="CN139" s="311"/>
      <c r="CO139" s="311"/>
    </row>
    <row r="140" spans="1:136" ht="15" hidden="1" x14ac:dyDescent="0.25">
      <c r="A140" s="205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5"/>
      <c r="BN140" s="205"/>
      <c r="BO140" s="205"/>
      <c r="BP140" s="205"/>
      <c r="BQ140" s="205"/>
      <c r="BR140" s="205"/>
      <c r="BS140" s="205"/>
      <c r="BT140" s="205"/>
      <c r="BU140" s="205"/>
      <c r="BV140" s="205"/>
      <c r="BW140" s="205"/>
      <c r="BX140" s="205"/>
      <c r="BY140" s="205"/>
      <c r="BZ140" s="205"/>
      <c r="CA140" s="205"/>
      <c r="CB140" s="205"/>
      <c r="CC140" s="205"/>
      <c r="CD140" s="205"/>
      <c r="CE140" s="205"/>
      <c r="CF140" s="205"/>
      <c r="CG140" s="205"/>
      <c r="CH140" s="205"/>
      <c r="CI140" s="205"/>
      <c r="CJ140" s="205"/>
      <c r="CK140" s="205"/>
      <c r="CL140" s="205"/>
      <c r="CM140" s="205"/>
      <c r="CN140" s="205"/>
      <c r="CO140" s="205"/>
    </row>
    <row r="141" spans="1:136" ht="15" hidden="1" x14ac:dyDescent="0.25">
      <c r="A141" s="312" t="s">
        <v>867</v>
      </c>
      <c r="B141" s="313" t="s">
        <v>89</v>
      </c>
      <c r="C141" s="314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14"/>
      <c r="AK141" s="314"/>
      <c r="AL141" s="314"/>
      <c r="AM141" s="314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AX141" s="314"/>
      <c r="AY141" s="314"/>
      <c r="AZ141" s="314"/>
      <c r="BA141" s="314"/>
      <c r="BB141" s="314"/>
      <c r="BC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P141" s="314"/>
      <c r="BQ141" s="314"/>
      <c r="BR141" s="314"/>
      <c r="BS141" s="314"/>
      <c r="BT141" s="314"/>
      <c r="BU141" s="314"/>
      <c r="BV141" s="314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  <c r="CI141" s="314"/>
      <c r="CJ141" s="314"/>
      <c r="CK141" s="146"/>
      <c r="CL141" s="147"/>
      <c r="CM141" s="147"/>
      <c r="CN141" s="147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9"/>
      <c r="DD141" s="149"/>
      <c r="DE141" s="149"/>
      <c r="DF141" s="149"/>
      <c r="DG141" s="149"/>
      <c r="DH141" s="149"/>
      <c r="DI141" s="149"/>
      <c r="DJ141" s="149"/>
      <c r="DK141" s="149"/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49"/>
      <c r="DZ141" s="149"/>
      <c r="EA141" s="149"/>
      <c r="EB141" s="149"/>
      <c r="EC141" s="149"/>
      <c r="ED141" s="149"/>
      <c r="EE141" s="149"/>
      <c r="EF141" s="149"/>
    </row>
    <row r="142" spans="1:136" ht="15" hidden="1" x14ac:dyDescent="0.25">
      <c r="A142" s="312"/>
      <c r="B142" s="313" t="s">
        <v>866</v>
      </c>
      <c r="C142" s="314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14"/>
      <c r="X142" s="314"/>
      <c r="Y142" s="314"/>
      <c r="Z142" s="314"/>
      <c r="AA142" s="314"/>
      <c r="AB142" s="314"/>
      <c r="AC142" s="314"/>
      <c r="AD142" s="314"/>
      <c r="AE142" s="314"/>
      <c r="AF142" s="314"/>
      <c r="AG142" s="314"/>
      <c r="AH142" s="314"/>
      <c r="AI142" s="314"/>
      <c r="AJ142" s="314"/>
      <c r="AK142" s="314"/>
      <c r="AL142" s="314"/>
      <c r="AM142" s="314"/>
      <c r="AN142" s="314"/>
      <c r="AO142" s="314"/>
      <c r="AP142" s="314"/>
      <c r="AQ142" s="314"/>
      <c r="AR142" s="314"/>
      <c r="AS142" s="314"/>
      <c r="AT142" s="314"/>
      <c r="AU142" s="314"/>
      <c r="AV142" s="314"/>
      <c r="AW142" s="314"/>
      <c r="AX142" s="314"/>
      <c r="AY142" s="314"/>
      <c r="AZ142" s="314"/>
      <c r="BA142" s="314"/>
      <c r="BB142" s="314"/>
      <c r="BC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P142" s="314"/>
      <c r="BQ142" s="314"/>
      <c r="BR142" s="314"/>
      <c r="BS142" s="314"/>
      <c r="BT142" s="314"/>
      <c r="BU142" s="314"/>
      <c r="BV142" s="314"/>
      <c r="BW142" s="314"/>
      <c r="BX142" s="314"/>
      <c r="BY142" s="314"/>
      <c r="BZ142" s="314"/>
      <c r="CA142" s="314"/>
      <c r="CB142" s="314"/>
      <c r="CC142" s="314"/>
      <c r="CD142" s="314"/>
      <c r="CE142" s="314"/>
      <c r="CF142" s="314"/>
      <c r="CG142" s="314"/>
      <c r="CH142" s="314"/>
      <c r="CI142" s="314"/>
      <c r="CJ142" s="314"/>
      <c r="CK142" s="146"/>
      <c r="CL142" s="147"/>
      <c r="CM142" s="147"/>
      <c r="CN142" s="147"/>
      <c r="CO142" s="148"/>
      <c r="CP142" s="148"/>
      <c r="CQ142" s="148"/>
      <c r="CR142" s="148"/>
      <c r="CS142" s="148"/>
      <c r="CT142" s="148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49"/>
      <c r="DQ142" s="149"/>
      <c r="DR142" s="149"/>
      <c r="DS142" s="149"/>
      <c r="DT142" s="149"/>
      <c r="DU142" s="149"/>
      <c r="DV142" s="149"/>
      <c r="DW142" s="149"/>
      <c r="DX142" s="149"/>
      <c r="DY142" s="149"/>
      <c r="DZ142" s="149"/>
      <c r="EA142" s="149"/>
      <c r="EB142" s="149"/>
      <c r="EC142" s="149"/>
      <c r="ED142" s="149"/>
      <c r="EE142" s="149"/>
      <c r="EF142" s="149"/>
    </row>
    <row r="143" spans="1:136" ht="15" hidden="1" x14ac:dyDescent="0.25">
      <c r="A143" s="312"/>
      <c r="B143" s="153" t="s">
        <v>759</v>
      </c>
      <c r="C143" s="154">
        <f>+C144+C145</f>
        <v>21</v>
      </c>
      <c r="D143" s="304" t="s">
        <v>703</v>
      </c>
      <c r="E143" s="304"/>
      <c r="F143" s="304"/>
      <c r="G143" s="304"/>
      <c r="H143" s="304" t="s">
        <v>704</v>
      </c>
      <c r="I143" s="304"/>
      <c r="J143" s="304"/>
      <c r="K143" s="304"/>
      <c r="L143" s="304" t="s">
        <v>705</v>
      </c>
      <c r="M143" s="304"/>
      <c r="N143" s="304"/>
      <c r="O143" s="304"/>
      <c r="P143" s="304" t="s">
        <v>706</v>
      </c>
      <c r="Q143" s="304"/>
      <c r="R143" s="304"/>
      <c r="S143" s="304"/>
      <c r="T143" s="304" t="s">
        <v>707</v>
      </c>
      <c r="U143" s="304"/>
      <c r="V143" s="304"/>
      <c r="W143" s="304"/>
      <c r="X143" s="304" t="s">
        <v>708</v>
      </c>
      <c r="Y143" s="304"/>
      <c r="Z143" s="304"/>
      <c r="AA143" s="304"/>
      <c r="AB143" s="304" t="s">
        <v>709</v>
      </c>
      <c r="AC143" s="304"/>
      <c r="AD143" s="304"/>
      <c r="AE143" s="304"/>
      <c r="AF143" s="304" t="s">
        <v>710</v>
      </c>
      <c r="AG143" s="304"/>
      <c r="AH143" s="304"/>
      <c r="AI143" s="304"/>
      <c r="AJ143" s="304" t="s">
        <v>711</v>
      </c>
      <c r="AK143" s="304"/>
      <c r="AL143" s="304"/>
      <c r="AM143" s="304"/>
      <c r="AN143" s="286" t="s">
        <v>712</v>
      </c>
      <c r="AO143" s="287"/>
      <c r="AP143" s="287"/>
      <c r="AQ143" s="315"/>
      <c r="AR143" s="316"/>
      <c r="AS143" s="304" t="s">
        <v>713</v>
      </c>
      <c r="AT143" s="304"/>
      <c r="AU143" s="304"/>
      <c r="AV143" s="304"/>
      <c r="AW143" s="304" t="s">
        <v>714</v>
      </c>
      <c r="AX143" s="304"/>
      <c r="AY143" s="304"/>
      <c r="AZ143" s="304"/>
      <c r="BA143" s="304" t="s">
        <v>715</v>
      </c>
      <c r="BB143" s="304"/>
      <c r="BC143" s="304"/>
      <c r="BD143" s="304"/>
      <c r="BE143" s="304" t="s">
        <v>716</v>
      </c>
      <c r="BF143" s="304"/>
      <c r="BG143" s="304"/>
      <c r="BH143" s="304"/>
      <c r="BI143" s="304" t="s">
        <v>717</v>
      </c>
      <c r="BJ143" s="304"/>
      <c r="BK143" s="304"/>
      <c r="BL143" s="304"/>
      <c r="BM143" s="304" t="s">
        <v>718</v>
      </c>
      <c r="BN143" s="304"/>
      <c r="BO143" s="304"/>
      <c r="BP143" s="304"/>
      <c r="BQ143" s="304" t="s">
        <v>719</v>
      </c>
      <c r="BR143" s="304"/>
      <c r="BS143" s="304"/>
      <c r="BT143" s="304"/>
      <c r="BU143" s="304" t="s">
        <v>720</v>
      </c>
      <c r="BV143" s="304"/>
      <c r="BW143" s="304"/>
      <c r="BX143" s="304"/>
      <c r="BY143" s="304" t="s">
        <v>721</v>
      </c>
      <c r="BZ143" s="304"/>
      <c r="CA143" s="304"/>
      <c r="CB143" s="304"/>
      <c r="CC143" s="304" t="s">
        <v>722</v>
      </c>
      <c r="CD143" s="304"/>
      <c r="CE143" s="304"/>
      <c r="CF143" s="304"/>
      <c r="CG143" s="304" t="s">
        <v>723</v>
      </c>
      <c r="CH143" s="304"/>
      <c r="CI143" s="304"/>
      <c r="CJ143" s="257"/>
      <c r="CK143" s="155"/>
      <c r="CO143" s="149"/>
      <c r="CP143" s="149"/>
      <c r="CQ143" s="149"/>
      <c r="CR143" s="149"/>
      <c r="CS143" s="149"/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49"/>
      <c r="DZ143" s="149"/>
      <c r="EA143" s="149"/>
      <c r="EB143" s="149"/>
      <c r="EC143" s="149"/>
      <c r="ED143" s="149"/>
      <c r="EE143" s="149"/>
      <c r="EF143" s="149"/>
    </row>
    <row r="144" spans="1:136" ht="15" hidden="1" x14ac:dyDescent="0.25">
      <c r="A144" s="312"/>
      <c r="B144" s="153" t="s">
        <v>757</v>
      </c>
      <c r="C144" s="154">
        <v>10</v>
      </c>
      <c r="D144" s="304"/>
      <c r="E144" s="304"/>
      <c r="F144" s="304"/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4"/>
      <c r="AC144" s="304"/>
      <c r="AD144" s="304"/>
      <c r="AE144" s="304"/>
      <c r="AF144" s="304"/>
      <c r="AG144" s="304"/>
      <c r="AH144" s="304"/>
      <c r="AI144" s="304"/>
      <c r="AJ144" s="304"/>
      <c r="AK144" s="304"/>
      <c r="AL144" s="304"/>
      <c r="AM144" s="304"/>
      <c r="AN144" s="288"/>
      <c r="AO144" s="289"/>
      <c r="AP144" s="289"/>
      <c r="AQ144" s="300"/>
      <c r="AR144" s="317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D144" s="304"/>
      <c r="BE144" s="304"/>
      <c r="BF144" s="304"/>
      <c r="BG144" s="304"/>
      <c r="BH144" s="304"/>
      <c r="BI144" s="304"/>
      <c r="BJ144" s="304"/>
      <c r="BK144" s="304"/>
      <c r="BL144" s="304"/>
      <c r="BM144" s="304"/>
      <c r="BN144" s="304"/>
      <c r="BO144" s="304"/>
      <c r="BP144" s="304"/>
      <c r="BQ144" s="304"/>
      <c r="BR144" s="304"/>
      <c r="BS144" s="304"/>
      <c r="BT144" s="304"/>
      <c r="BU144" s="304"/>
      <c r="BV144" s="304"/>
      <c r="BW144" s="304"/>
      <c r="BX144" s="304"/>
      <c r="BY144" s="304"/>
      <c r="BZ144" s="304"/>
      <c r="CA144" s="304"/>
      <c r="CB144" s="304"/>
      <c r="CC144" s="304"/>
      <c r="CD144" s="304"/>
      <c r="CE144" s="304"/>
      <c r="CF144" s="304"/>
      <c r="CG144" s="304"/>
      <c r="CH144" s="304"/>
      <c r="CI144" s="304"/>
      <c r="CJ144" s="257"/>
      <c r="CK144" s="155"/>
      <c r="CO144" s="149"/>
      <c r="CP144" s="149"/>
      <c r="CQ144" s="149"/>
      <c r="CR144" s="149"/>
      <c r="CS144" s="149"/>
      <c r="CT144" s="149"/>
      <c r="CU144" s="149"/>
      <c r="CV144" s="149"/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9"/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149"/>
      <c r="EF144" s="149"/>
    </row>
    <row r="145" spans="1:136" ht="15" hidden="1" x14ac:dyDescent="0.25">
      <c r="A145" s="312"/>
      <c r="B145" s="153" t="s">
        <v>758</v>
      </c>
      <c r="C145" s="154">
        <v>11</v>
      </c>
      <c r="D145" s="304"/>
      <c r="E145" s="304"/>
      <c r="F145" s="304"/>
      <c r="G145" s="304"/>
      <c r="H145" s="304"/>
      <c r="I145" s="304"/>
      <c r="J145" s="304"/>
      <c r="K145" s="304"/>
      <c r="L145" s="304"/>
      <c r="M145" s="304"/>
      <c r="N145" s="304"/>
      <c r="O145" s="304"/>
      <c r="P145" s="304"/>
      <c r="Q145" s="304"/>
      <c r="R145" s="304"/>
      <c r="S145" s="304"/>
      <c r="T145" s="304"/>
      <c r="U145" s="304"/>
      <c r="V145" s="304"/>
      <c r="W145" s="304"/>
      <c r="X145" s="304"/>
      <c r="Y145" s="304"/>
      <c r="Z145" s="304"/>
      <c r="AA145" s="304"/>
      <c r="AB145" s="304"/>
      <c r="AC145" s="304"/>
      <c r="AD145" s="304"/>
      <c r="AE145" s="304"/>
      <c r="AF145" s="304"/>
      <c r="AG145" s="304"/>
      <c r="AH145" s="304"/>
      <c r="AI145" s="304"/>
      <c r="AJ145" s="304"/>
      <c r="AK145" s="304"/>
      <c r="AL145" s="304"/>
      <c r="AM145" s="304"/>
      <c r="AN145" s="288"/>
      <c r="AO145" s="289"/>
      <c r="AP145" s="289"/>
      <c r="AQ145" s="300"/>
      <c r="AR145" s="317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D145" s="304"/>
      <c r="BE145" s="304"/>
      <c r="BF145" s="304"/>
      <c r="BG145" s="304"/>
      <c r="BH145" s="304"/>
      <c r="BI145" s="304"/>
      <c r="BJ145" s="304"/>
      <c r="BK145" s="304"/>
      <c r="BL145" s="304"/>
      <c r="BM145" s="304"/>
      <c r="BN145" s="304"/>
      <c r="BO145" s="304"/>
      <c r="BP145" s="304"/>
      <c r="BQ145" s="304"/>
      <c r="BR145" s="304"/>
      <c r="BS145" s="304"/>
      <c r="BT145" s="304"/>
      <c r="BU145" s="304"/>
      <c r="BV145" s="304"/>
      <c r="BW145" s="304"/>
      <c r="BX145" s="304"/>
      <c r="BY145" s="304"/>
      <c r="BZ145" s="304"/>
      <c r="CA145" s="304"/>
      <c r="CB145" s="304"/>
      <c r="CC145" s="304"/>
      <c r="CD145" s="304"/>
      <c r="CE145" s="304"/>
      <c r="CF145" s="304"/>
      <c r="CG145" s="304"/>
      <c r="CH145" s="304"/>
      <c r="CI145" s="304"/>
      <c r="CJ145" s="257"/>
      <c r="CK145" s="155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</row>
    <row r="146" spans="1:136" ht="15" hidden="1" x14ac:dyDescent="0.25">
      <c r="A146" s="312"/>
      <c r="B146" s="153"/>
      <c r="C146" s="157"/>
      <c r="D146" s="304"/>
      <c r="E146" s="304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04"/>
      <c r="AK146" s="304"/>
      <c r="AL146" s="304"/>
      <c r="AM146" s="304"/>
      <c r="AN146" s="288"/>
      <c r="AO146" s="289"/>
      <c r="AP146" s="289"/>
      <c r="AQ146" s="300"/>
      <c r="AR146" s="317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D146" s="304"/>
      <c r="BE146" s="304"/>
      <c r="BF146" s="304"/>
      <c r="BG146" s="304"/>
      <c r="BH146" s="304"/>
      <c r="BI146" s="304"/>
      <c r="BJ146" s="304"/>
      <c r="BK146" s="304"/>
      <c r="BL146" s="304"/>
      <c r="BM146" s="304"/>
      <c r="BN146" s="304"/>
      <c r="BO146" s="304"/>
      <c r="BP146" s="304"/>
      <c r="BQ146" s="304"/>
      <c r="BR146" s="304"/>
      <c r="BS146" s="304"/>
      <c r="BT146" s="304"/>
      <c r="BU146" s="304"/>
      <c r="BV146" s="304"/>
      <c r="BW146" s="304"/>
      <c r="BX146" s="304"/>
      <c r="BY146" s="304"/>
      <c r="BZ146" s="304"/>
      <c r="CA146" s="304"/>
      <c r="CB146" s="304"/>
      <c r="CC146" s="304"/>
      <c r="CD146" s="304"/>
      <c r="CE146" s="304"/>
      <c r="CF146" s="304"/>
      <c r="CG146" s="304"/>
      <c r="CH146" s="304"/>
      <c r="CI146" s="304"/>
      <c r="CJ146" s="257"/>
      <c r="CK146" s="155"/>
      <c r="CO146" s="149"/>
      <c r="CP146" s="149"/>
      <c r="CQ146" s="149"/>
      <c r="CR146" s="149"/>
      <c r="CS146" s="149"/>
      <c r="CT146" s="149">
        <v>0.38095238095238093</v>
      </c>
      <c r="CU146" s="149">
        <v>4.7619047619047616E-2</v>
      </c>
      <c r="CV146" s="149">
        <v>0.14285714285714285</v>
      </c>
      <c r="CW146" s="149">
        <v>0</v>
      </c>
      <c r="CX146" s="149">
        <v>0.23809523809523808</v>
      </c>
      <c r="CY146" s="149">
        <v>0.14285714285714285</v>
      </c>
      <c r="CZ146" s="149">
        <v>0</v>
      </c>
      <c r="DA146" s="149">
        <v>4.7619047619047616E-2</v>
      </c>
      <c r="DB146" s="149">
        <v>0.23809523809523808</v>
      </c>
      <c r="DC146" s="149">
        <v>0.2857142857142857</v>
      </c>
      <c r="DD146" s="149">
        <v>0.14285714285714285</v>
      </c>
      <c r="DE146" s="149">
        <v>0.19047619047619047</v>
      </c>
      <c r="DF146" s="149">
        <v>9.5238095238095233E-2</v>
      </c>
      <c r="DG146" s="149">
        <v>0.14285714285714285</v>
      </c>
      <c r="DH146" s="149">
        <v>9.5238095238095233E-2</v>
      </c>
      <c r="DI146" s="149">
        <v>0.23809523809523808</v>
      </c>
      <c r="DJ146" s="149">
        <v>4.7619047619047616E-2</v>
      </c>
      <c r="DK146" s="149">
        <v>0.19047619047619047</v>
      </c>
      <c r="DL146" s="149">
        <v>0.23809523809523808</v>
      </c>
      <c r="DM146" s="149">
        <v>0.19047619047619047</v>
      </c>
      <c r="DN146" s="149">
        <v>0.2857142857142857</v>
      </c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</row>
    <row r="147" spans="1:136" hidden="1" x14ac:dyDescent="0.2">
      <c r="A147" s="312"/>
      <c r="B147" s="158"/>
      <c r="C147" s="157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04"/>
      <c r="AK147" s="304"/>
      <c r="AL147" s="304"/>
      <c r="AM147" s="304"/>
      <c r="AN147" s="290"/>
      <c r="AO147" s="291"/>
      <c r="AP147" s="291"/>
      <c r="AQ147" s="301"/>
      <c r="AR147" s="318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D147" s="304"/>
      <c r="BE147" s="304"/>
      <c r="BF147" s="304"/>
      <c r="BG147" s="304"/>
      <c r="BH147" s="304"/>
      <c r="BI147" s="304"/>
      <c r="BJ147" s="304"/>
      <c r="BK147" s="304"/>
      <c r="BL147" s="304"/>
      <c r="BM147" s="304"/>
      <c r="BN147" s="304"/>
      <c r="BO147" s="304"/>
      <c r="BP147" s="304"/>
      <c r="BQ147" s="304"/>
      <c r="BR147" s="304"/>
      <c r="BS147" s="304"/>
      <c r="BT147" s="304"/>
      <c r="BU147" s="304"/>
      <c r="BV147" s="304"/>
      <c r="BW147" s="304"/>
      <c r="BX147" s="304"/>
      <c r="BY147" s="304"/>
      <c r="BZ147" s="304"/>
      <c r="CA147" s="304"/>
      <c r="CB147" s="304"/>
      <c r="CC147" s="304"/>
      <c r="CD147" s="304"/>
      <c r="CE147" s="304"/>
      <c r="CF147" s="304"/>
      <c r="CG147" s="304"/>
      <c r="CH147" s="304"/>
      <c r="CI147" s="304"/>
      <c r="CJ147" s="257"/>
      <c r="CK147" s="155"/>
      <c r="CO147" s="149"/>
      <c r="CP147" s="149"/>
      <c r="CQ147" s="149"/>
      <c r="CR147" s="149"/>
      <c r="CS147" s="149"/>
      <c r="CT147" s="149">
        <v>0</v>
      </c>
      <c r="CU147" s="149">
        <v>4.7619047619047616E-2</v>
      </c>
      <c r="CV147" s="149">
        <v>0.19047619047619047</v>
      </c>
      <c r="CW147" s="149">
        <v>0.66666666666666663</v>
      </c>
      <c r="CX147" s="149">
        <v>4.7619047619047616E-2</v>
      </c>
      <c r="CY147" s="149">
        <v>4.7619047619047616E-2</v>
      </c>
      <c r="CZ147" s="149">
        <v>0.2857142857142857</v>
      </c>
      <c r="DA147" s="149">
        <v>9.5238095238095233E-2</v>
      </c>
      <c r="DB147" s="149">
        <v>0</v>
      </c>
      <c r="DC147" s="149">
        <v>0.2857142857142857</v>
      </c>
      <c r="DD147" s="149">
        <v>4.7619047619047616E-2</v>
      </c>
      <c r="DE147" s="149">
        <v>4.7619047619047616E-2</v>
      </c>
      <c r="DF147" s="149">
        <v>0.14285714285714285</v>
      </c>
      <c r="DG147" s="149">
        <v>4.7619047619047616E-2</v>
      </c>
      <c r="DH147" s="149">
        <v>0.33333333333333331</v>
      </c>
      <c r="DI147" s="149">
        <v>0</v>
      </c>
      <c r="DJ147" s="149">
        <v>0.19047619047619047</v>
      </c>
      <c r="DK147" s="149">
        <v>4.7619047619047616E-2</v>
      </c>
      <c r="DL147" s="149">
        <v>0.14285714285714285</v>
      </c>
      <c r="DM147" s="149">
        <v>4.7619047619047616E-2</v>
      </c>
      <c r="DN147" s="149">
        <v>0</v>
      </c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49"/>
      <c r="DZ147" s="149"/>
      <c r="EA147" s="149"/>
      <c r="EB147" s="149"/>
      <c r="EC147" s="149"/>
      <c r="ED147" s="149"/>
      <c r="EE147" s="149"/>
      <c r="EF147" s="149"/>
    </row>
    <row r="148" spans="1:136" ht="15" hidden="1" x14ac:dyDescent="0.25">
      <c r="A148" s="312"/>
      <c r="B148" s="159"/>
      <c r="C148" s="160"/>
      <c r="D148" s="161">
        <v>1</v>
      </c>
      <c r="E148" s="162">
        <v>2</v>
      </c>
      <c r="F148" s="161">
        <v>3</v>
      </c>
      <c r="G148" s="162">
        <v>4</v>
      </c>
      <c r="H148" s="161">
        <v>1</v>
      </c>
      <c r="I148" s="162">
        <v>2</v>
      </c>
      <c r="J148" s="161">
        <v>3</v>
      </c>
      <c r="K148" s="162">
        <v>4</v>
      </c>
      <c r="L148" s="161">
        <v>1</v>
      </c>
      <c r="M148" s="162">
        <v>2</v>
      </c>
      <c r="N148" s="161">
        <v>3</v>
      </c>
      <c r="O148" s="162">
        <v>4</v>
      </c>
      <c r="P148" s="161">
        <v>1</v>
      </c>
      <c r="Q148" s="162">
        <v>2</v>
      </c>
      <c r="R148" s="161">
        <v>3</v>
      </c>
      <c r="S148" s="162">
        <v>4</v>
      </c>
      <c r="T148" s="161">
        <v>1</v>
      </c>
      <c r="U148" s="162">
        <v>2</v>
      </c>
      <c r="V148" s="161">
        <v>3</v>
      </c>
      <c r="W148" s="162">
        <v>4</v>
      </c>
      <c r="X148" s="161">
        <v>1</v>
      </c>
      <c r="Y148" s="162">
        <v>2</v>
      </c>
      <c r="Z148" s="161">
        <v>3</v>
      </c>
      <c r="AA148" s="162">
        <v>4</v>
      </c>
      <c r="AB148" s="161">
        <v>1</v>
      </c>
      <c r="AC148" s="162">
        <v>2</v>
      </c>
      <c r="AD148" s="161">
        <v>3</v>
      </c>
      <c r="AE148" s="162">
        <v>4</v>
      </c>
      <c r="AF148" s="161">
        <v>1</v>
      </c>
      <c r="AG148" s="162">
        <v>2</v>
      </c>
      <c r="AH148" s="161">
        <v>3</v>
      </c>
      <c r="AI148" s="162">
        <v>4</v>
      </c>
      <c r="AJ148" s="161">
        <v>1</v>
      </c>
      <c r="AK148" s="162">
        <v>2</v>
      </c>
      <c r="AL148" s="161">
        <v>3</v>
      </c>
      <c r="AM148" s="162">
        <v>4</v>
      </c>
      <c r="AN148" s="161">
        <v>1</v>
      </c>
      <c r="AO148" s="162">
        <v>2</v>
      </c>
      <c r="AP148" s="161">
        <v>3</v>
      </c>
      <c r="AQ148" s="165">
        <v>4</v>
      </c>
      <c r="AR148" s="319"/>
      <c r="AS148" s="161">
        <v>1</v>
      </c>
      <c r="AT148" s="162">
        <v>2</v>
      </c>
      <c r="AU148" s="161">
        <v>3</v>
      </c>
      <c r="AV148" s="162">
        <v>4</v>
      </c>
      <c r="AW148" s="161">
        <v>1</v>
      </c>
      <c r="AX148" s="162">
        <v>2</v>
      </c>
      <c r="AY148" s="161">
        <v>3</v>
      </c>
      <c r="AZ148" s="162">
        <v>4</v>
      </c>
      <c r="BA148" s="161">
        <v>1</v>
      </c>
      <c r="BB148" s="162">
        <v>2</v>
      </c>
      <c r="BC148" s="161">
        <v>3</v>
      </c>
      <c r="BD148" s="162">
        <v>4</v>
      </c>
      <c r="BE148" s="161">
        <v>1</v>
      </c>
      <c r="BF148" s="162">
        <v>2</v>
      </c>
      <c r="BG148" s="161">
        <v>3</v>
      </c>
      <c r="BH148" s="162">
        <v>4</v>
      </c>
      <c r="BI148" s="161">
        <v>1</v>
      </c>
      <c r="BJ148" s="162">
        <v>2</v>
      </c>
      <c r="BK148" s="161">
        <v>3</v>
      </c>
      <c r="BL148" s="162">
        <v>4</v>
      </c>
      <c r="BM148" s="161">
        <v>1</v>
      </c>
      <c r="BN148" s="162">
        <v>2</v>
      </c>
      <c r="BO148" s="161">
        <v>3</v>
      </c>
      <c r="BP148" s="162">
        <v>4</v>
      </c>
      <c r="BQ148" s="161">
        <v>1</v>
      </c>
      <c r="BR148" s="162">
        <v>2</v>
      </c>
      <c r="BS148" s="161">
        <v>3</v>
      </c>
      <c r="BT148" s="162">
        <v>4</v>
      </c>
      <c r="BU148" s="216">
        <v>1</v>
      </c>
      <c r="BV148" s="162">
        <v>2</v>
      </c>
      <c r="BW148" s="161">
        <v>3</v>
      </c>
      <c r="BX148" s="162">
        <v>4</v>
      </c>
      <c r="BY148" s="161">
        <v>1</v>
      </c>
      <c r="BZ148" s="162">
        <v>2</v>
      </c>
      <c r="CA148" s="161">
        <v>3</v>
      </c>
      <c r="CB148" s="162">
        <v>4</v>
      </c>
      <c r="CC148" s="161">
        <v>1</v>
      </c>
      <c r="CD148" s="162">
        <v>2</v>
      </c>
      <c r="CE148" s="161">
        <v>3</v>
      </c>
      <c r="CF148" s="162">
        <v>4</v>
      </c>
      <c r="CG148" s="161">
        <v>1</v>
      </c>
      <c r="CH148" s="162">
        <v>2</v>
      </c>
      <c r="CI148" s="161">
        <v>3</v>
      </c>
      <c r="CJ148" s="165">
        <v>4</v>
      </c>
      <c r="CK148" s="155"/>
      <c r="CN148" s="157"/>
      <c r="CO148" s="293"/>
      <c r="CP148" s="293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</row>
    <row r="149" spans="1:136" ht="15" hidden="1" customHeight="1" x14ac:dyDescent="0.25">
      <c r="A149" s="312"/>
      <c r="B149" s="168" t="s">
        <v>703</v>
      </c>
      <c r="C149" s="208"/>
      <c r="D149" s="171"/>
      <c r="E149" s="171"/>
      <c r="F149" s="171"/>
      <c r="G149" s="171"/>
      <c r="H149" s="175"/>
      <c r="I149" s="174"/>
      <c r="J149" s="175"/>
      <c r="K149" s="174"/>
      <c r="L149" s="175">
        <v>1</v>
      </c>
      <c r="M149" s="174"/>
      <c r="N149" s="175">
        <v>2</v>
      </c>
      <c r="O149" s="174"/>
      <c r="P149" s="175"/>
      <c r="Q149" s="174">
        <v>2</v>
      </c>
      <c r="R149" s="175"/>
      <c r="S149" s="174">
        <v>2</v>
      </c>
      <c r="T149" s="175">
        <v>3</v>
      </c>
      <c r="U149" s="174"/>
      <c r="V149" s="175">
        <v>1</v>
      </c>
      <c r="W149" s="174"/>
      <c r="X149" s="175"/>
      <c r="Y149" s="174"/>
      <c r="Z149" s="175"/>
      <c r="AA149" s="174"/>
      <c r="AB149" s="175"/>
      <c r="AC149" s="174"/>
      <c r="AD149" s="175"/>
      <c r="AE149" s="174"/>
      <c r="AF149" s="175"/>
      <c r="AG149" s="174"/>
      <c r="AH149" s="175"/>
      <c r="AI149" s="174"/>
      <c r="AJ149" s="175"/>
      <c r="AK149" s="174"/>
      <c r="AL149" s="175"/>
      <c r="AM149" s="174"/>
      <c r="AN149" s="175">
        <v>2</v>
      </c>
      <c r="AO149" s="174"/>
      <c r="AP149" s="175">
        <v>3</v>
      </c>
      <c r="AQ149" s="177"/>
      <c r="AR149" s="320"/>
      <c r="AS149" s="175"/>
      <c r="AT149" s="174"/>
      <c r="AU149" s="175"/>
      <c r="AV149" s="177"/>
      <c r="AW149" s="175"/>
      <c r="AX149" s="174"/>
      <c r="AY149" s="175"/>
      <c r="AZ149" s="177"/>
      <c r="BA149" s="175"/>
      <c r="BB149" s="174">
        <v>1</v>
      </c>
      <c r="BC149" s="175"/>
      <c r="BD149" s="177">
        <v>1</v>
      </c>
      <c r="BE149" s="175"/>
      <c r="BF149" s="174"/>
      <c r="BG149" s="175"/>
      <c r="BH149" s="177"/>
      <c r="BI149" s="175"/>
      <c r="BJ149" s="174"/>
      <c r="BK149" s="175"/>
      <c r="BL149" s="177"/>
      <c r="BM149" s="175"/>
      <c r="BN149" s="174"/>
      <c r="BO149" s="175"/>
      <c r="BP149" s="177"/>
      <c r="BQ149" s="175"/>
      <c r="BR149" s="174">
        <v>3</v>
      </c>
      <c r="BS149" s="175"/>
      <c r="BT149" s="174">
        <v>3</v>
      </c>
      <c r="BU149" s="217"/>
      <c r="BV149" s="174"/>
      <c r="BW149" s="175"/>
      <c r="BX149" s="174"/>
      <c r="BY149" s="175"/>
      <c r="BZ149" s="174"/>
      <c r="CA149" s="175"/>
      <c r="CB149" s="174"/>
      <c r="CC149" s="175"/>
      <c r="CD149" s="174"/>
      <c r="CE149" s="175"/>
      <c r="CF149" s="174"/>
      <c r="CG149" s="175"/>
      <c r="CH149" s="174"/>
      <c r="CI149" s="175"/>
      <c r="CJ149" s="177"/>
      <c r="CK149" s="155"/>
      <c r="CO149" s="149"/>
      <c r="CP149" s="156" t="s">
        <v>703</v>
      </c>
      <c r="CQ149" s="149">
        <v>0.38095238095238093</v>
      </c>
      <c r="CR149" s="149">
        <v>0</v>
      </c>
      <c r="CS149" s="149"/>
      <c r="CT149" s="149"/>
      <c r="CU149" s="149"/>
      <c r="CV149" s="149"/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</row>
    <row r="150" spans="1:136" ht="15" hidden="1" x14ac:dyDescent="0.25">
      <c r="A150" s="312"/>
      <c r="B150" s="168" t="s">
        <v>704</v>
      </c>
      <c r="C150" s="208"/>
      <c r="D150" s="175">
        <v>2</v>
      </c>
      <c r="E150" s="174"/>
      <c r="F150" s="175"/>
      <c r="G150" s="174"/>
      <c r="H150" s="171"/>
      <c r="I150" s="171"/>
      <c r="J150" s="171"/>
      <c r="K150" s="171"/>
      <c r="L150" s="175"/>
      <c r="M150" s="174"/>
      <c r="N150" s="175"/>
      <c r="O150" s="174"/>
      <c r="P150" s="175"/>
      <c r="Q150" s="174">
        <v>1</v>
      </c>
      <c r="R150" s="175"/>
      <c r="S150" s="174">
        <v>1</v>
      </c>
      <c r="T150" s="175">
        <v>3</v>
      </c>
      <c r="U150" s="174"/>
      <c r="V150" s="175"/>
      <c r="W150" s="174"/>
      <c r="X150" s="175"/>
      <c r="Y150" s="174"/>
      <c r="Z150" s="175"/>
      <c r="AA150" s="174"/>
      <c r="AB150" s="175"/>
      <c r="AC150" s="174">
        <v>2</v>
      </c>
      <c r="AD150" s="175"/>
      <c r="AE150" s="174">
        <v>3</v>
      </c>
      <c r="AF150" s="175"/>
      <c r="AG150" s="174"/>
      <c r="AH150" s="175"/>
      <c r="AI150" s="174"/>
      <c r="AJ150" s="175"/>
      <c r="AK150" s="174"/>
      <c r="AL150" s="175"/>
      <c r="AM150" s="174"/>
      <c r="AN150" s="175"/>
      <c r="AO150" s="174"/>
      <c r="AP150" s="175"/>
      <c r="AQ150" s="177"/>
      <c r="AR150" s="320"/>
      <c r="AS150" s="175"/>
      <c r="AT150" s="174"/>
      <c r="AU150" s="175"/>
      <c r="AV150" s="177"/>
      <c r="AW150" s="175"/>
      <c r="AX150" s="174"/>
      <c r="AY150" s="175"/>
      <c r="AZ150" s="177"/>
      <c r="BA150" s="175"/>
      <c r="BB150" s="174"/>
      <c r="BC150" s="175"/>
      <c r="BD150" s="177"/>
      <c r="BE150" s="175"/>
      <c r="BF150" s="174"/>
      <c r="BG150" s="175"/>
      <c r="BH150" s="177"/>
      <c r="BI150" s="175"/>
      <c r="BJ150" s="174">
        <v>3</v>
      </c>
      <c r="BK150" s="175"/>
      <c r="BL150" s="177">
        <v>2</v>
      </c>
      <c r="BM150" s="175"/>
      <c r="BN150" s="174"/>
      <c r="BO150" s="175"/>
      <c r="BP150" s="177"/>
      <c r="BQ150" s="175">
        <v>1</v>
      </c>
      <c r="BR150" s="174"/>
      <c r="BS150" s="175">
        <v>1</v>
      </c>
      <c r="BT150" s="174"/>
      <c r="BU150" s="217"/>
      <c r="BV150" s="174"/>
      <c r="BW150" s="175"/>
      <c r="BX150" s="174"/>
      <c r="BY150" s="175"/>
      <c r="BZ150" s="174"/>
      <c r="CA150" s="175"/>
      <c r="CB150" s="174"/>
      <c r="CC150" s="175"/>
      <c r="CD150" s="174"/>
      <c r="CE150" s="175"/>
      <c r="CF150" s="174"/>
      <c r="CG150" s="175"/>
      <c r="CH150" s="174"/>
      <c r="CI150" s="175"/>
      <c r="CJ150" s="177"/>
      <c r="CK150" s="155"/>
      <c r="CO150" s="149"/>
      <c r="CP150" s="156" t="s">
        <v>704</v>
      </c>
      <c r="CQ150" s="149">
        <v>4.7619047619047616E-2</v>
      </c>
      <c r="CR150" s="149">
        <v>4.7619047619047616E-2</v>
      </c>
      <c r="CS150" s="149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49"/>
      <c r="DZ150" s="149"/>
      <c r="EA150" s="149"/>
      <c r="EB150" s="149"/>
      <c r="EC150" s="149"/>
      <c r="ED150" s="149"/>
      <c r="EE150" s="149"/>
      <c r="EF150" s="149"/>
    </row>
    <row r="151" spans="1:136" ht="15" hidden="1" x14ac:dyDescent="0.25">
      <c r="A151" s="312"/>
      <c r="B151" s="168" t="s">
        <v>705</v>
      </c>
      <c r="C151" s="208"/>
      <c r="D151" s="175">
        <v>2</v>
      </c>
      <c r="E151" s="174"/>
      <c r="F151" s="175">
        <v>2</v>
      </c>
      <c r="G151" s="174"/>
      <c r="H151" s="175"/>
      <c r="I151" s="174"/>
      <c r="J151" s="175"/>
      <c r="K151" s="174"/>
      <c r="L151" s="171"/>
      <c r="M151" s="171"/>
      <c r="N151" s="171"/>
      <c r="O151" s="171"/>
      <c r="P151" s="175"/>
      <c r="Q151" s="174"/>
      <c r="R151" s="175"/>
      <c r="S151" s="174"/>
      <c r="T151" s="175"/>
      <c r="U151" s="174"/>
      <c r="V151" s="175"/>
      <c r="W151" s="174"/>
      <c r="X151" s="175">
        <v>3</v>
      </c>
      <c r="Y151" s="174"/>
      <c r="Z151" s="175">
        <v>3</v>
      </c>
      <c r="AA151" s="174"/>
      <c r="AB151" s="175"/>
      <c r="AC151" s="174"/>
      <c r="AD151" s="175"/>
      <c r="AE151" s="174"/>
      <c r="AF151" s="175"/>
      <c r="AG151" s="174"/>
      <c r="AH151" s="175"/>
      <c r="AI151" s="174"/>
      <c r="AJ151" s="175"/>
      <c r="AK151" s="174"/>
      <c r="AL151" s="175"/>
      <c r="AM151" s="174"/>
      <c r="AN151" s="175">
        <v>1</v>
      </c>
      <c r="AO151" s="174"/>
      <c r="AP151" s="175">
        <v>1</v>
      </c>
      <c r="AQ151" s="177"/>
      <c r="AR151" s="320"/>
      <c r="AS151" s="175"/>
      <c r="AT151" s="174"/>
      <c r="AU151" s="175"/>
      <c r="AV151" s="177"/>
      <c r="AW151" s="175"/>
      <c r="AX151" s="174"/>
      <c r="AY151" s="175"/>
      <c r="AZ151" s="177"/>
      <c r="BA151" s="175"/>
      <c r="BB151" s="174"/>
      <c r="BC151" s="175"/>
      <c r="BD151" s="177"/>
      <c r="BE151" s="175"/>
      <c r="BF151" s="174">
        <v>3</v>
      </c>
      <c r="BG151" s="175"/>
      <c r="BH151" s="177">
        <v>3</v>
      </c>
      <c r="BI151" s="175"/>
      <c r="BJ151" s="174">
        <v>1</v>
      </c>
      <c r="BK151" s="175"/>
      <c r="BL151" s="177">
        <v>1</v>
      </c>
      <c r="BM151" s="175"/>
      <c r="BN151" s="174"/>
      <c r="BO151" s="175"/>
      <c r="BP151" s="177"/>
      <c r="BQ151" s="175"/>
      <c r="BR151" s="174">
        <v>2</v>
      </c>
      <c r="BS151" s="175"/>
      <c r="BT151" s="174">
        <v>2</v>
      </c>
      <c r="BU151" s="217"/>
      <c r="BV151" s="174"/>
      <c r="BW151" s="175"/>
      <c r="BX151" s="174"/>
      <c r="BY151" s="175"/>
      <c r="BZ151" s="174"/>
      <c r="CA151" s="175"/>
      <c r="CB151" s="174"/>
      <c r="CC151" s="175"/>
      <c r="CD151" s="174"/>
      <c r="CE151" s="175"/>
      <c r="CF151" s="174"/>
      <c r="CG151" s="175"/>
      <c r="CH151" s="174"/>
      <c r="CI151" s="175"/>
      <c r="CJ151" s="177"/>
      <c r="CK151" s="155"/>
      <c r="CO151" s="149"/>
      <c r="CP151" s="156" t="s">
        <v>705</v>
      </c>
      <c r="CQ151" s="149">
        <v>0.14285714285714285</v>
      </c>
      <c r="CR151" s="149">
        <v>0.19047619047619047</v>
      </c>
      <c r="CS151" s="149"/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49"/>
      <c r="DZ151" s="149"/>
      <c r="EA151" s="149"/>
      <c r="EB151" s="149"/>
      <c r="EC151" s="149"/>
      <c r="ED151" s="149"/>
      <c r="EE151" s="149"/>
      <c r="EF151" s="149"/>
    </row>
    <row r="152" spans="1:136" ht="15" hidden="1" x14ac:dyDescent="0.25">
      <c r="A152" s="312"/>
      <c r="B152" s="168" t="s">
        <v>706</v>
      </c>
      <c r="C152" s="208"/>
      <c r="D152" s="175"/>
      <c r="E152" s="174"/>
      <c r="F152" s="175"/>
      <c r="G152" s="174"/>
      <c r="H152" s="175"/>
      <c r="I152" s="174"/>
      <c r="J152" s="175"/>
      <c r="K152" s="174"/>
      <c r="L152" s="175"/>
      <c r="M152" s="174"/>
      <c r="N152" s="175"/>
      <c r="O152" s="174">
        <v>2</v>
      </c>
      <c r="P152" s="171"/>
      <c r="Q152" s="171"/>
      <c r="R152" s="171"/>
      <c r="S152" s="171"/>
      <c r="T152" s="175">
        <v>1</v>
      </c>
      <c r="U152" s="174"/>
      <c r="V152" s="175">
        <v>1</v>
      </c>
      <c r="W152" s="174"/>
      <c r="X152" s="175"/>
      <c r="Y152" s="174"/>
      <c r="Z152" s="175"/>
      <c r="AA152" s="174"/>
      <c r="AB152" s="175"/>
      <c r="AC152" s="174"/>
      <c r="AD152" s="175"/>
      <c r="AE152" s="174">
        <v>1</v>
      </c>
      <c r="AF152" s="175"/>
      <c r="AG152" s="174"/>
      <c r="AH152" s="175"/>
      <c r="AI152" s="174"/>
      <c r="AJ152" s="175">
        <v>2</v>
      </c>
      <c r="AK152" s="174"/>
      <c r="AL152" s="175">
        <v>2</v>
      </c>
      <c r="AM152" s="174"/>
      <c r="AN152" s="175">
        <v>3</v>
      </c>
      <c r="AO152" s="174"/>
      <c r="AP152" s="175">
        <v>3</v>
      </c>
      <c r="AQ152" s="177"/>
      <c r="AR152" s="320"/>
      <c r="AS152" s="175"/>
      <c r="AT152" s="174"/>
      <c r="AU152" s="175"/>
      <c r="AV152" s="177"/>
      <c r="AW152" s="175"/>
      <c r="AX152" s="174"/>
      <c r="AY152" s="175"/>
      <c r="AZ152" s="177"/>
      <c r="BA152" s="175"/>
      <c r="BB152" s="174">
        <v>2</v>
      </c>
      <c r="BC152" s="175"/>
      <c r="BD152" s="177"/>
      <c r="BE152" s="175"/>
      <c r="BF152" s="174"/>
      <c r="BG152" s="175"/>
      <c r="BH152" s="177"/>
      <c r="BI152" s="175"/>
      <c r="BJ152" s="174">
        <v>1</v>
      </c>
      <c r="BK152" s="175"/>
      <c r="BL152" s="177">
        <v>3</v>
      </c>
      <c r="BM152" s="175"/>
      <c r="BN152" s="174"/>
      <c r="BO152" s="175"/>
      <c r="BP152" s="177"/>
      <c r="BQ152" s="175"/>
      <c r="BR152" s="174"/>
      <c r="BS152" s="175"/>
      <c r="BT152" s="174"/>
      <c r="BU152" s="217"/>
      <c r="BV152" s="174"/>
      <c r="BW152" s="175"/>
      <c r="BX152" s="174"/>
      <c r="BY152" s="175"/>
      <c r="BZ152" s="174">
        <v>3</v>
      </c>
      <c r="CA152" s="175"/>
      <c r="CB152" s="174"/>
      <c r="CC152" s="175"/>
      <c r="CD152" s="174"/>
      <c r="CE152" s="175"/>
      <c r="CF152" s="174"/>
      <c r="CG152" s="175"/>
      <c r="CH152" s="174"/>
      <c r="CI152" s="175"/>
      <c r="CJ152" s="177"/>
      <c r="CK152" s="155"/>
      <c r="CO152" s="149"/>
      <c r="CP152" s="156" t="s">
        <v>706</v>
      </c>
      <c r="CQ152" s="149">
        <v>0</v>
      </c>
      <c r="CR152" s="149">
        <v>0.66666666666666663</v>
      </c>
      <c r="CS152" s="149"/>
      <c r="CT152" s="149"/>
      <c r="CU152" s="149"/>
      <c r="CV152" s="149"/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9"/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49"/>
      <c r="DZ152" s="149"/>
      <c r="EA152" s="149"/>
      <c r="EB152" s="149"/>
      <c r="EC152" s="149"/>
      <c r="ED152" s="149"/>
      <c r="EE152" s="149"/>
      <c r="EF152" s="149"/>
    </row>
    <row r="153" spans="1:136" ht="15" hidden="1" x14ac:dyDescent="0.25">
      <c r="A153" s="312"/>
      <c r="B153" s="168" t="s">
        <v>707</v>
      </c>
      <c r="C153" s="208"/>
      <c r="D153" s="175"/>
      <c r="E153" s="174"/>
      <c r="F153" s="175">
        <v>2</v>
      </c>
      <c r="G153" s="174"/>
      <c r="H153" s="175"/>
      <c r="I153" s="174"/>
      <c r="J153" s="175"/>
      <c r="K153" s="174"/>
      <c r="L153" s="175"/>
      <c r="M153" s="174"/>
      <c r="N153" s="175"/>
      <c r="O153" s="174"/>
      <c r="P153" s="175"/>
      <c r="Q153" s="174">
        <v>1</v>
      </c>
      <c r="R153" s="175"/>
      <c r="S153" s="174"/>
      <c r="T153" s="171"/>
      <c r="U153" s="171"/>
      <c r="V153" s="171"/>
      <c r="W153" s="171"/>
      <c r="X153" s="175"/>
      <c r="Y153" s="174"/>
      <c r="Z153" s="175"/>
      <c r="AA153" s="174"/>
      <c r="AB153" s="175"/>
      <c r="AC153" s="174"/>
      <c r="AD153" s="175"/>
      <c r="AE153" s="174"/>
      <c r="AF153" s="175"/>
      <c r="AG153" s="174"/>
      <c r="AH153" s="175">
        <v>3</v>
      </c>
      <c r="AI153" s="174"/>
      <c r="AJ153" s="175">
        <v>1</v>
      </c>
      <c r="AK153" s="174"/>
      <c r="AL153" s="175">
        <v>1</v>
      </c>
      <c r="AM153" s="174"/>
      <c r="AN153" s="175">
        <v>2</v>
      </c>
      <c r="AO153" s="174"/>
      <c r="AP153" s="175"/>
      <c r="AQ153" s="177"/>
      <c r="AR153" s="320"/>
      <c r="AS153" s="175"/>
      <c r="AT153" s="174"/>
      <c r="AU153" s="175"/>
      <c r="AV153" s="177"/>
      <c r="AW153" s="175"/>
      <c r="AX153" s="174">
        <v>3</v>
      </c>
      <c r="AY153" s="175"/>
      <c r="AZ153" s="177"/>
      <c r="BA153" s="175"/>
      <c r="BB153" s="174"/>
      <c r="BC153" s="175"/>
      <c r="BD153" s="177"/>
      <c r="BE153" s="175"/>
      <c r="BF153" s="174"/>
      <c r="BG153" s="175"/>
      <c r="BH153" s="177"/>
      <c r="BI153" s="175"/>
      <c r="BJ153" s="174"/>
      <c r="BK153" s="175"/>
      <c r="BL153" s="177"/>
      <c r="BM153" s="175"/>
      <c r="BN153" s="174"/>
      <c r="BO153" s="175"/>
      <c r="BP153" s="177"/>
      <c r="BQ153" s="175"/>
      <c r="BR153" s="174"/>
      <c r="BS153" s="175"/>
      <c r="BT153" s="174"/>
      <c r="BU153" s="217"/>
      <c r="BV153" s="174">
        <v>2</v>
      </c>
      <c r="BW153" s="175"/>
      <c r="BX153" s="174">
        <v>3</v>
      </c>
      <c r="BY153" s="175">
        <v>3</v>
      </c>
      <c r="BZ153" s="174"/>
      <c r="CA153" s="175"/>
      <c r="CB153" s="174">
        <v>1</v>
      </c>
      <c r="CC153" s="175"/>
      <c r="CD153" s="174"/>
      <c r="CE153" s="175"/>
      <c r="CF153" s="174">
        <v>2</v>
      </c>
      <c r="CG153" s="175"/>
      <c r="CH153" s="174"/>
      <c r="CI153" s="175"/>
      <c r="CJ153" s="177"/>
      <c r="CK153" s="155"/>
      <c r="CO153" s="149"/>
      <c r="CP153" s="156" t="s">
        <v>707</v>
      </c>
      <c r="CQ153" s="149">
        <v>0.23809523809523808</v>
      </c>
      <c r="CR153" s="149">
        <v>4.7619047619047616E-2</v>
      </c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</row>
    <row r="154" spans="1:136" ht="15" hidden="1" x14ac:dyDescent="0.25">
      <c r="A154" s="312"/>
      <c r="B154" s="168" t="s">
        <v>708</v>
      </c>
      <c r="C154" s="208"/>
      <c r="D154" s="175">
        <v>3</v>
      </c>
      <c r="E154" s="174"/>
      <c r="F154" s="175">
        <v>3</v>
      </c>
      <c r="G154" s="174"/>
      <c r="H154" s="175"/>
      <c r="I154" s="174"/>
      <c r="J154" s="175"/>
      <c r="K154" s="174"/>
      <c r="L154" s="175">
        <v>1</v>
      </c>
      <c r="M154" s="174"/>
      <c r="N154" s="175">
        <v>1</v>
      </c>
      <c r="O154" s="174"/>
      <c r="P154" s="175"/>
      <c r="Q154" s="174"/>
      <c r="R154" s="175"/>
      <c r="S154" s="174"/>
      <c r="T154" s="175"/>
      <c r="U154" s="174"/>
      <c r="V154" s="175"/>
      <c r="W154" s="174"/>
      <c r="X154" s="171"/>
      <c r="Y154" s="171"/>
      <c r="Z154" s="171"/>
      <c r="AA154" s="171"/>
      <c r="AB154" s="175"/>
      <c r="AC154" s="174"/>
      <c r="AD154" s="175"/>
      <c r="AE154" s="174"/>
      <c r="AF154" s="175"/>
      <c r="AG154" s="174"/>
      <c r="AH154" s="175"/>
      <c r="AI154" s="174"/>
      <c r="AJ154" s="175"/>
      <c r="AK154" s="174"/>
      <c r="AL154" s="175"/>
      <c r="AM154" s="174"/>
      <c r="AN154" s="175">
        <v>2</v>
      </c>
      <c r="AO154" s="174"/>
      <c r="AP154" s="175">
        <v>2</v>
      </c>
      <c r="AQ154" s="177"/>
      <c r="AR154" s="320"/>
      <c r="AS154" s="175"/>
      <c r="AT154" s="174"/>
      <c r="AU154" s="175"/>
      <c r="AV154" s="177"/>
      <c r="AW154" s="175"/>
      <c r="AX154" s="174"/>
      <c r="AY154" s="175"/>
      <c r="AZ154" s="177"/>
      <c r="BA154" s="175"/>
      <c r="BB154" s="174"/>
      <c r="BC154" s="175"/>
      <c r="BD154" s="177"/>
      <c r="BE154" s="175"/>
      <c r="BF154" s="174"/>
      <c r="BG154" s="175"/>
      <c r="BH154" s="177"/>
      <c r="BI154" s="175"/>
      <c r="BJ154" s="174"/>
      <c r="BK154" s="175"/>
      <c r="BL154" s="177"/>
      <c r="BM154" s="175"/>
      <c r="BN154" s="174"/>
      <c r="BO154" s="175"/>
      <c r="BP154" s="177"/>
      <c r="BQ154" s="175"/>
      <c r="BR154" s="174"/>
      <c r="BS154" s="175"/>
      <c r="BT154" s="174"/>
      <c r="BU154" s="217"/>
      <c r="BV154" s="174"/>
      <c r="BW154" s="175"/>
      <c r="BX154" s="174"/>
      <c r="BY154" s="175"/>
      <c r="BZ154" s="174"/>
      <c r="CA154" s="175"/>
      <c r="CB154" s="174"/>
      <c r="CC154" s="175"/>
      <c r="CD154" s="174"/>
      <c r="CE154" s="175"/>
      <c r="CF154" s="174"/>
      <c r="CG154" s="175"/>
      <c r="CH154" s="174"/>
      <c r="CI154" s="175"/>
      <c r="CJ154" s="177"/>
      <c r="CK154" s="155"/>
      <c r="CO154" s="149"/>
      <c r="CP154" s="156" t="s">
        <v>708</v>
      </c>
      <c r="CQ154" s="149">
        <v>0.14285714285714285</v>
      </c>
      <c r="CR154" s="149">
        <v>4.7619047619047616E-2</v>
      </c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</row>
    <row r="155" spans="1:136" ht="15" hidden="1" x14ac:dyDescent="0.25">
      <c r="A155" s="312"/>
      <c r="B155" s="168" t="s">
        <v>709</v>
      </c>
      <c r="C155" s="208"/>
      <c r="D155" s="175"/>
      <c r="E155" s="174"/>
      <c r="F155" s="175"/>
      <c r="G155" s="174"/>
      <c r="H155" s="175"/>
      <c r="I155" s="174"/>
      <c r="J155" s="175"/>
      <c r="K155" s="174"/>
      <c r="L155" s="175"/>
      <c r="M155" s="174"/>
      <c r="N155" s="175"/>
      <c r="O155" s="174"/>
      <c r="P155" s="175"/>
      <c r="Q155" s="174"/>
      <c r="R155" s="175"/>
      <c r="S155" s="174"/>
      <c r="T155" s="175"/>
      <c r="U155" s="174"/>
      <c r="V155" s="175"/>
      <c r="W155" s="174"/>
      <c r="X155" s="175"/>
      <c r="Y155" s="174"/>
      <c r="Z155" s="175"/>
      <c r="AA155" s="174"/>
      <c r="AB155" s="171"/>
      <c r="AC155" s="171"/>
      <c r="AD155" s="171"/>
      <c r="AE155" s="171"/>
      <c r="AF155" s="175"/>
      <c r="AG155" s="174"/>
      <c r="AH155" s="175"/>
      <c r="AI155" s="174"/>
      <c r="AJ155" s="175"/>
      <c r="AK155" s="174"/>
      <c r="AL155" s="175"/>
      <c r="AM155" s="174"/>
      <c r="AN155" s="175"/>
      <c r="AO155" s="174"/>
      <c r="AP155" s="175"/>
      <c r="AQ155" s="177"/>
      <c r="AR155" s="320"/>
      <c r="AS155" s="175"/>
      <c r="AT155" s="174"/>
      <c r="AU155" s="175"/>
      <c r="AV155" s="177"/>
      <c r="AW155" s="175"/>
      <c r="AX155" s="174"/>
      <c r="AY155" s="175"/>
      <c r="AZ155" s="177"/>
      <c r="BA155" s="175"/>
      <c r="BB155" s="174"/>
      <c r="BC155" s="175"/>
      <c r="BD155" s="177"/>
      <c r="BE155" s="175"/>
      <c r="BF155" s="174"/>
      <c r="BG155" s="175"/>
      <c r="BH155" s="177"/>
      <c r="BI155" s="175"/>
      <c r="BJ155" s="174"/>
      <c r="BK155" s="175"/>
      <c r="BL155" s="177"/>
      <c r="BM155" s="175"/>
      <c r="BN155" s="174"/>
      <c r="BO155" s="175"/>
      <c r="BP155" s="177"/>
      <c r="BQ155" s="175"/>
      <c r="BR155" s="174"/>
      <c r="BS155" s="175"/>
      <c r="BT155" s="174"/>
      <c r="BU155" s="217"/>
      <c r="BV155" s="174"/>
      <c r="BW155" s="175"/>
      <c r="BX155" s="174"/>
      <c r="BY155" s="175"/>
      <c r="BZ155" s="174"/>
      <c r="CA155" s="175"/>
      <c r="CB155" s="174"/>
      <c r="CC155" s="175"/>
      <c r="CD155" s="174"/>
      <c r="CE155" s="175"/>
      <c r="CF155" s="174"/>
      <c r="CG155" s="175"/>
      <c r="CH155" s="174"/>
      <c r="CI155" s="175"/>
      <c r="CJ155" s="177"/>
      <c r="CK155" s="155"/>
      <c r="CO155" s="149"/>
      <c r="CP155" s="156" t="s">
        <v>709</v>
      </c>
      <c r="CQ155" s="149">
        <v>0</v>
      </c>
      <c r="CR155" s="149">
        <v>0.2857142857142857</v>
      </c>
      <c r="CS155" s="149"/>
      <c r="CT155" s="149"/>
      <c r="CU155" s="149"/>
      <c r="CV155" s="149"/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9"/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49"/>
      <c r="DZ155" s="149"/>
      <c r="EA155" s="149"/>
      <c r="EB155" s="149"/>
      <c r="EC155" s="149"/>
      <c r="ED155" s="149"/>
      <c r="EE155" s="149"/>
      <c r="EF155" s="149"/>
    </row>
    <row r="156" spans="1:136" ht="15" hidden="1" x14ac:dyDescent="0.25">
      <c r="A156" s="312"/>
      <c r="B156" s="168" t="s">
        <v>710</v>
      </c>
      <c r="C156" s="208"/>
      <c r="D156" s="175"/>
      <c r="E156" s="174"/>
      <c r="F156" s="175">
        <v>3</v>
      </c>
      <c r="G156" s="174"/>
      <c r="H156" s="175"/>
      <c r="I156" s="174"/>
      <c r="J156" s="175"/>
      <c r="K156" s="174"/>
      <c r="L156" s="175"/>
      <c r="M156" s="174"/>
      <c r="N156" s="175"/>
      <c r="O156" s="174"/>
      <c r="P156" s="175"/>
      <c r="Q156" s="174">
        <v>1</v>
      </c>
      <c r="R156" s="175"/>
      <c r="S156" s="174"/>
      <c r="T156" s="175">
        <v>1</v>
      </c>
      <c r="U156" s="174"/>
      <c r="V156" s="175">
        <v>1</v>
      </c>
      <c r="W156" s="174"/>
      <c r="X156" s="175">
        <v>2</v>
      </c>
      <c r="Y156" s="174"/>
      <c r="Z156" s="175">
        <v>2</v>
      </c>
      <c r="AA156" s="174"/>
      <c r="AB156" s="175"/>
      <c r="AC156" s="174"/>
      <c r="AD156" s="175"/>
      <c r="AE156" s="174"/>
      <c r="AF156" s="171"/>
      <c r="AG156" s="171"/>
      <c r="AH156" s="171"/>
      <c r="AI156" s="171"/>
      <c r="AJ156" s="175">
        <v>3</v>
      </c>
      <c r="AK156" s="174"/>
      <c r="AL156" s="175"/>
      <c r="AM156" s="174"/>
      <c r="AN156" s="175"/>
      <c r="AO156" s="174">
        <v>2</v>
      </c>
      <c r="AP156" s="175"/>
      <c r="AQ156" s="177"/>
      <c r="AR156" s="320"/>
      <c r="AS156" s="175"/>
      <c r="AT156" s="174">
        <v>3</v>
      </c>
      <c r="AU156" s="175"/>
      <c r="AV156" s="177"/>
      <c r="AW156" s="175"/>
      <c r="AX156" s="174"/>
      <c r="AY156" s="175"/>
      <c r="AZ156" s="177"/>
      <c r="BA156" s="175"/>
      <c r="BB156" s="174"/>
      <c r="BC156" s="175"/>
      <c r="BD156" s="177"/>
      <c r="BE156" s="175"/>
      <c r="BF156" s="174"/>
      <c r="BG156" s="175"/>
      <c r="BH156" s="177"/>
      <c r="BI156" s="175"/>
      <c r="BJ156" s="174"/>
      <c r="BK156" s="175"/>
      <c r="BL156" s="177"/>
      <c r="BM156" s="175"/>
      <c r="BN156" s="174"/>
      <c r="BO156" s="175"/>
      <c r="BP156" s="177"/>
      <c r="BQ156" s="175"/>
      <c r="BR156" s="174"/>
      <c r="BS156" s="175"/>
      <c r="BT156" s="174"/>
      <c r="BU156" s="217"/>
      <c r="BV156" s="174"/>
      <c r="BW156" s="175"/>
      <c r="BX156" s="174"/>
      <c r="BY156" s="175"/>
      <c r="BZ156" s="174"/>
      <c r="CA156" s="175"/>
      <c r="CB156" s="174"/>
      <c r="CC156" s="175"/>
      <c r="CD156" s="174"/>
      <c r="CE156" s="175"/>
      <c r="CF156" s="174"/>
      <c r="CG156" s="175"/>
      <c r="CH156" s="174"/>
      <c r="CI156" s="175"/>
      <c r="CJ156" s="177"/>
      <c r="CK156" s="155"/>
      <c r="CO156" s="149"/>
      <c r="CP156" s="156" t="s">
        <v>710</v>
      </c>
      <c r="CQ156" s="149">
        <v>4.7619047619047616E-2</v>
      </c>
      <c r="CR156" s="149">
        <v>9.5238095238095233E-2</v>
      </c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9"/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49"/>
      <c r="DZ156" s="149"/>
      <c r="EA156" s="149"/>
      <c r="EB156" s="149"/>
      <c r="EC156" s="149"/>
      <c r="ED156" s="149"/>
      <c r="EE156" s="149"/>
      <c r="EF156" s="149"/>
    </row>
    <row r="157" spans="1:136" ht="15" hidden="1" x14ac:dyDescent="0.25">
      <c r="A157" s="312"/>
      <c r="B157" s="168" t="s">
        <v>711</v>
      </c>
      <c r="C157" s="208"/>
      <c r="D157" s="175">
        <v>2</v>
      </c>
      <c r="E157" s="174"/>
      <c r="F157" s="175"/>
      <c r="G157" s="174"/>
      <c r="H157" s="175"/>
      <c r="I157" s="174"/>
      <c r="J157" s="175"/>
      <c r="K157" s="174"/>
      <c r="L157" s="175"/>
      <c r="M157" s="174"/>
      <c r="N157" s="175"/>
      <c r="O157" s="174"/>
      <c r="P157" s="175"/>
      <c r="Q157" s="174"/>
      <c r="R157" s="175"/>
      <c r="S157" s="174">
        <v>3</v>
      </c>
      <c r="T157" s="175">
        <v>1</v>
      </c>
      <c r="U157" s="174"/>
      <c r="V157" s="175"/>
      <c r="W157" s="174"/>
      <c r="X157" s="175"/>
      <c r="Y157" s="174"/>
      <c r="Z157" s="175"/>
      <c r="AA157" s="174"/>
      <c r="AB157" s="175"/>
      <c r="AC157" s="174"/>
      <c r="AD157" s="175"/>
      <c r="AE157" s="174"/>
      <c r="AF157" s="175"/>
      <c r="AG157" s="174"/>
      <c r="AH157" s="175"/>
      <c r="AI157" s="174"/>
      <c r="AJ157" s="171"/>
      <c r="AK157" s="171"/>
      <c r="AL157" s="171"/>
      <c r="AM157" s="171"/>
      <c r="AN157" s="175">
        <v>3</v>
      </c>
      <c r="AO157" s="174"/>
      <c r="AP157" s="175"/>
      <c r="AQ157" s="177"/>
      <c r="AR157" s="320"/>
      <c r="AS157" s="175"/>
      <c r="AT157" s="174"/>
      <c r="AU157" s="175"/>
      <c r="AV157" s="177"/>
      <c r="AW157" s="175"/>
      <c r="AX157" s="174"/>
      <c r="AY157" s="175"/>
      <c r="AZ157" s="177"/>
      <c r="BA157" s="175"/>
      <c r="BB157" s="174">
        <v>1</v>
      </c>
      <c r="BC157" s="175"/>
      <c r="BD157" s="177">
        <v>1</v>
      </c>
      <c r="BE157" s="175"/>
      <c r="BF157" s="174"/>
      <c r="BG157" s="175"/>
      <c r="BH157" s="177"/>
      <c r="BI157" s="175"/>
      <c r="BJ157" s="174">
        <v>3</v>
      </c>
      <c r="BK157" s="175"/>
      <c r="BL157" s="177">
        <v>2</v>
      </c>
      <c r="BM157" s="175"/>
      <c r="BN157" s="174"/>
      <c r="BO157" s="175"/>
      <c r="BP157" s="177"/>
      <c r="BQ157" s="175"/>
      <c r="BR157" s="174">
        <v>2</v>
      </c>
      <c r="BS157" s="175"/>
      <c r="BT157" s="174"/>
      <c r="BU157" s="217"/>
      <c r="BV157" s="174"/>
      <c r="BW157" s="175"/>
      <c r="BX157" s="174"/>
      <c r="BY157" s="175"/>
      <c r="BZ157" s="174"/>
      <c r="CA157" s="175"/>
      <c r="CB157" s="174"/>
      <c r="CC157" s="175"/>
      <c r="CD157" s="174"/>
      <c r="CE157" s="175"/>
      <c r="CF157" s="174"/>
      <c r="CG157" s="175"/>
      <c r="CH157" s="174"/>
      <c r="CI157" s="175"/>
      <c r="CJ157" s="177"/>
      <c r="CK157" s="155"/>
      <c r="CO157" s="149"/>
      <c r="CP157" s="156" t="s">
        <v>711</v>
      </c>
      <c r="CQ157" s="149">
        <v>0.23809523809523808</v>
      </c>
      <c r="CR157" s="149">
        <v>0</v>
      </c>
      <c r="CS157" s="149"/>
      <c r="CT157" s="149"/>
      <c r="CU157" s="149"/>
      <c r="CV157" s="149"/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9"/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49"/>
      <c r="DZ157" s="149"/>
      <c r="EA157" s="149"/>
      <c r="EB157" s="149"/>
      <c r="EC157" s="149"/>
      <c r="ED157" s="149"/>
      <c r="EE157" s="149"/>
      <c r="EF157" s="149"/>
    </row>
    <row r="158" spans="1:136" ht="15" hidden="1" x14ac:dyDescent="0.25">
      <c r="A158" s="312"/>
      <c r="B158" s="168" t="s">
        <v>712</v>
      </c>
      <c r="C158" s="208"/>
      <c r="D158" s="175">
        <v>3</v>
      </c>
      <c r="E158" s="174"/>
      <c r="F158" s="175">
        <v>2</v>
      </c>
      <c r="G158" s="174"/>
      <c r="H158" s="175"/>
      <c r="I158" s="174"/>
      <c r="J158" s="175"/>
      <c r="K158" s="174">
        <v>2</v>
      </c>
      <c r="L158" s="175">
        <v>1</v>
      </c>
      <c r="M158" s="174"/>
      <c r="N158" s="175">
        <v>1</v>
      </c>
      <c r="O158" s="174"/>
      <c r="P158" s="175"/>
      <c r="Q158" s="174"/>
      <c r="R158" s="175"/>
      <c r="S158" s="174"/>
      <c r="T158" s="175"/>
      <c r="U158" s="174"/>
      <c r="V158" s="175"/>
      <c r="W158" s="174"/>
      <c r="X158" s="175"/>
      <c r="Y158" s="174"/>
      <c r="Z158" s="175">
        <v>3</v>
      </c>
      <c r="AA158" s="174"/>
      <c r="AB158" s="175"/>
      <c r="AC158" s="174"/>
      <c r="AD158" s="175"/>
      <c r="AE158" s="174">
        <v>1</v>
      </c>
      <c r="AF158" s="175"/>
      <c r="AG158" s="174"/>
      <c r="AH158" s="175"/>
      <c r="AI158" s="174"/>
      <c r="AJ158" s="175">
        <v>2</v>
      </c>
      <c r="AK158" s="174"/>
      <c r="AL158" s="175"/>
      <c r="AM158" s="174"/>
      <c r="AN158" s="171"/>
      <c r="AO158" s="171"/>
      <c r="AP158" s="171"/>
      <c r="AQ158" s="182"/>
      <c r="AR158" s="320"/>
      <c r="AS158" s="175"/>
      <c r="AT158" s="174"/>
      <c r="AU158" s="175"/>
      <c r="AV158" s="177"/>
      <c r="AW158" s="175"/>
      <c r="AX158" s="174"/>
      <c r="AY158" s="175"/>
      <c r="AZ158" s="177"/>
      <c r="BA158" s="175"/>
      <c r="BB158" s="174"/>
      <c r="BC158" s="175"/>
      <c r="BD158" s="177"/>
      <c r="BE158" s="175"/>
      <c r="BF158" s="174"/>
      <c r="BG158" s="175"/>
      <c r="BH158" s="177"/>
      <c r="BI158" s="175"/>
      <c r="BJ158" s="174">
        <v>1</v>
      </c>
      <c r="BK158" s="175"/>
      <c r="BL158" s="177"/>
      <c r="BM158" s="175"/>
      <c r="BN158" s="174"/>
      <c r="BO158" s="175"/>
      <c r="BP158" s="177"/>
      <c r="BQ158" s="175"/>
      <c r="BR158" s="174">
        <v>2</v>
      </c>
      <c r="BS158" s="175"/>
      <c r="BT158" s="174"/>
      <c r="BU158" s="217"/>
      <c r="BV158" s="174"/>
      <c r="BW158" s="175"/>
      <c r="BX158" s="174"/>
      <c r="BY158" s="175"/>
      <c r="BZ158" s="174">
        <v>3</v>
      </c>
      <c r="CA158" s="175"/>
      <c r="CB158" s="174"/>
      <c r="CC158" s="175"/>
      <c r="CD158" s="174"/>
      <c r="CE158" s="175"/>
      <c r="CF158" s="174"/>
      <c r="CG158" s="175"/>
      <c r="CH158" s="174"/>
      <c r="CI158" s="175"/>
      <c r="CJ158" s="177"/>
      <c r="CK158" s="155"/>
      <c r="CO158" s="149"/>
      <c r="CP158" s="156" t="s">
        <v>712</v>
      </c>
      <c r="CQ158" s="149">
        <v>0.2857142857142857</v>
      </c>
      <c r="CR158" s="149">
        <v>0.2857142857142857</v>
      </c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</row>
    <row r="159" spans="1:136" ht="15" hidden="1" x14ac:dyDescent="0.25">
      <c r="A159" s="312"/>
      <c r="B159" s="168"/>
      <c r="C159" s="208"/>
      <c r="D159" s="282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321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280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281"/>
      <c r="CK159" s="155"/>
      <c r="CO159" s="149"/>
      <c r="CP159" s="156" t="s">
        <v>713</v>
      </c>
      <c r="CQ159" s="149">
        <v>0.14285714285714285</v>
      </c>
      <c r="CR159" s="149">
        <v>4.7619047619047616E-2</v>
      </c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</row>
    <row r="160" spans="1:136" ht="15" hidden="1" x14ac:dyDescent="0.25">
      <c r="A160" s="312"/>
      <c r="B160" s="168" t="s">
        <v>713</v>
      </c>
      <c r="C160" s="208"/>
      <c r="D160" s="175"/>
      <c r="E160" s="174"/>
      <c r="F160" s="175"/>
      <c r="G160" s="174"/>
      <c r="H160" s="175"/>
      <c r="I160" s="174"/>
      <c r="J160" s="175"/>
      <c r="K160" s="174"/>
      <c r="L160" s="175"/>
      <c r="M160" s="174">
        <v>2</v>
      </c>
      <c r="N160" s="175"/>
      <c r="O160" s="174">
        <v>2</v>
      </c>
      <c r="P160" s="175"/>
      <c r="Q160" s="174">
        <v>1</v>
      </c>
      <c r="R160" s="175"/>
      <c r="S160" s="174">
        <v>1</v>
      </c>
      <c r="T160" s="175"/>
      <c r="U160" s="174"/>
      <c r="V160" s="175"/>
      <c r="W160" s="174"/>
      <c r="X160" s="175"/>
      <c r="Y160" s="174">
        <v>3</v>
      </c>
      <c r="Z160" s="175"/>
      <c r="AA160" s="174">
        <v>3</v>
      </c>
      <c r="AB160" s="175"/>
      <c r="AC160" s="174"/>
      <c r="AD160" s="175"/>
      <c r="AE160" s="174"/>
      <c r="AF160" s="175"/>
      <c r="AG160" s="174"/>
      <c r="AH160" s="175"/>
      <c r="AI160" s="174"/>
      <c r="AJ160" s="175"/>
      <c r="AK160" s="174"/>
      <c r="AL160" s="175"/>
      <c r="AM160" s="174"/>
      <c r="AN160" s="175"/>
      <c r="AO160" s="174"/>
      <c r="AP160" s="175"/>
      <c r="AQ160" s="177"/>
      <c r="AR160" s="320"/>
      <c r="AS160" s="181"/>
      <c r="AT160" s="171"/>
      <c r="AU160" s="171"/>
      <c r="AV160" s="171"/>
      <c r="AW160" s="173"/>
      <c r="AX160" s="174"/>
      <c r="AY160" s="175"/>
      <c r="AZ160" s="174"/>
      <c r="BA160" s="173">
        <v>1</v>
      </c>
      <c r="BB160" s="174"/>
      <c r="BC160" s="175">
        <v>1</v>
      </c>
      <c r="BD160" s="174"/>
      <c r="BE160" s="173"/>
      <c r="BF160" s="174"/>
      <c r="BG160" s="175"/>
      <c r="BH160" s="174"/>
      <c r="BI160" s="173"/>
      <c r="BJ160" s="174"/>
      <c r="BK160" s="175"/>
      <c r="BL160" s="174"/>
      <c r="BM160" s="173">
        <v>2</v>
      </c>
      <c r="BN160" s="174"/>
      <c r="BO160" s="175">
        <v>2</v>
      </c>
      <c r="BP160" s="174"/>
      <c r="BQ160" s="173"/>
      <c r="BR160" s="174"/>
      <c r="BS160" s="175"/>
      <c r="BT160" s="174"/>
      <c r="BU160" s="218"/>
      <c r="BV160" s="174"/>
      <c r="BW160" s="175"/>
      <c r="BX160" s="174"/>
      <c r="BY160" s="175"/>
      <c r="BZ160" s="174"/>
      <c r="CA160" s="175"/>
      <c r="CB160" s="174"/>
      <c r="CC160" s="175"/>
      <c r="CD160" s="174"/>
      <c r="CE160" s="175"/>
      <c r="CF160" s="174"/>
      <c r="CG160" s="175">
        <v>3</v>
      </c>
      <c r="CH160" s="174"/>
      <c r="CI160" s="175">
        <v>3</v>
      </c>
      <c r="CJ160" s="177"/>
      <c r="CK160" s="155"/>
      <c r="CO160" s="149"/>
      <c r="CP160" s="156" t="s">
        <v>714</v>
      </c>
      <c r="CQ160" s="149">
        <v>0.19047619047619047</v>
      </c>
      <c r="CR160" s="149">
        <v>4.7619047619047616E-2</v>
      </c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</row>
    <row r="161" spans="1:136" ht="15" hidden="1" x14ac:dyDescent="0.25">
      <c r="A161" s="312"/>
      <c r="B161" s="168" t="s">
        <v>714</v>
      </c>
      <c r="C161" s="208"/>
      <c r="D161" s="175"/>
      <c r="E161" s="174"/>
      <c r="F161" s="175"/>
      <c r="G161" s="174"/>
      <c r="H161" s="175"/>
      <c r="I161" s="174"/>
      <c r="J161" s="175"/>
      <c r="K161" s="174"/>
      <c r="L161" s="175"/>
      <c r="M161" s="174"/>
      <c r="N161" s="175"/>
      <c r="O161" s="174"/>
      <c r="P161" s="175"/>
      <c r="Q161" s="174">
        <v>1</v>
      </c>
      <c r="R161" s="175"/>
      <c r="S161" s="174">
        <v>2</v>
      </c>
      <c r="T161" s="175"/>
      <c r="U161" s="174"/>
      <c r="V161" s="175"/>
      <c r="W161" s="174"/>
      <c r="X161" s="175"/>
      <c r="Y161" s="174"/>
      <c r="Z161" s="175"/>
      <c r="AA161" s="174"/>
      <c r="AB161" s="175"/>
      <c r="AC161" s="174"/>
      <c r="AD161" s="175"/>
      <c r="AE161" s="174"/>
      <c r="AF161" s="175"/>
      <c r="AG161" s="174"/>
      <c r="AH161" s="175"/>
      <c r="AI161" s="174"/>
      <c r="AJ161" s="175"/>
      <c r="AK161" s="174"/>
      <c r="AL161" s="175"/>
      <c r="AM161" s="174"/>
      <c r="AN161" s="175"/>
      <c r="AO161" s="174">
        <v>3</v>
      </c>
      <c r="AP161" s="175"/>
      <c r="AQ161" s="177">
        <v>3</v>
      </c>
      <c r="AR161" s="320"/>
      <c r="AS161" s="173"/>
      <c r="AT161" s="174"/>
      <c r="AU161" s="175">
        <v>3</v>
      </c>
      <c r="AV161" s="174"/>
      <c r="AW161" s="171"/>
      <c r="AX161" s="171"/>
      <c r="AY161" s="171"/>
      <c r="AZ161" s="171"/>
      <c r="BA161" s="175"/>
      <c r="BB161" s="174"/>
      <c r="BC161" s="175"/>
      <c r="BD161" s="174"/>
      <c r="BE161" s="175"/>
      <c r="BF161" s="174"/>
      <c r="BG161" s="175"/>
      <c r="BH161" s="174"/>
      <c r="BI161" s="175"/>
      <c r="BJ161" s="174">
        <v>2</v>
      </c>
      <c r="BK161" s="175"/>
      <c r="BL161" s="174">
        <v>1</v>
      </c>
      <c r="BM161" s="175">
        <v>1</v>
      </c>
      <c r="BN161" s="174"/>
      <c r="BO161" s="175">
        <v>1</v>
      </c>
      <c r="BP161" s="174"/>
      <c r="BQ161" s="175"/>
      <c r="BR161" s="174"/>
      <c r="BS161" s="175"/>
      <c r="BT161" s="174"/>
      <c r="BU161" s="217">
        <v>2</v>
      </c>
      <c r="BV161" s="174"/>
      <c r="BW161" s="175"/>
      <c r="BX161" s="174"/>
      <c r="BY161" s="175"/>
      <c r="BZ161" s="174"/>
      <c r="CA161" s="175"/>
      <c r="CB161" s="174"/>
      <c r="CC161" s="175"/>
      <c r="CD161" s="174"/>
      <c r="CE161" s="175"/>
      <c r="CF161" s="174"/>
      <c r="CG161" s="175">
        <v>3</v>
      </c>
      <c r="CH161" s="174"/>
      <c r="CI161" s="175">
        <v>2</v>
      </c>
      <c r="CJ161" s="177"/>
      <c r="CK161" s="155"/>
      <c r="CO161" s="149"/>
      <c r="CP161" s="156" t="s">
        <v>715</v>
      </c>
      <c r="CQ161" s="149">
        <v>9.5238095238095233E-2</v>
      </c>
      <c r="CR161" s="149">
        <v>0.14285714285714285</v>
      </c>
      <c r="CS161" s="149"/>
      <c r="CT161" s="149"/>
      <c r="CU161" s="149"/>
      <c r="CV161" s="149"/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9"/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49"/>
      <c r="DZ161" s="149"/>
      <c r="EA161" s="149"/>
      <c r="EB161" s="149"/>
      <c r="EC161" s="149"/>
      <c r="ED161" s="149"/>
      <c r="EE161" s="149"/>
      <c r="EF161" s="149"/>
    </row>
    <row r="162" spans="1:136" ht="15" hidden="1" x14ac:dyDescent="0.25">
      <c r="A162" s="312"/>
      <c r="B162" s="168" t="s">
        <v>715</v>
      </c>
      <c r="C162" s="208"/>
      <c r="D162" s="175"/>
      <c r="E162" s="174"/>
      <c r="F162" s="175"/>
      <c r="G162" s="174"/>
      <c r="H162" s="175"/>
      <c r="I162" s="174"/>
      <c r="J162" s="175"/>
      <c r="K162" s="174"/>
      <c r="L162" s="175"/>
      <c r="M162" s="174"/>
      <c r="N162" s="175"/>
      <c r="O162" s="174"/>
      <c r="P162" s="175"/>
      <c r="Q162" s="174">
        <v>1</v>
      </c>
      <c r="R162" s="175"/>
      <c r="S162" s="174">
        <v>1</v>
      </c>
      <c r="T162" s="175"/>
      <c r="U162" s="174"/>
      <c r="V162" s="175"/>
      <c r="W162" s="174"/>
      <c r="X162" s="175"/>
      <c r="Y162" s="174"/>
      <c r="Z162" s="175"/>
      <c r="AA162" s="174"/>
      <c r="AB162" s="175"/>
      <c r="AC162" s="174"/>
      <c r="AD162" s="175"/>
      <c r="AE162" s="174"/>
      <c r="AF162" s="175"/>
      <c r="AG162" s="174">
        <v>2</v>
      </c>
      <c r="AH162" s="175"/>
      <c r="AI162" s="174">
        <v>2</v>
      </c>
      <c r="AJ162" s="175"/>
      <c r="AK162" s="174"/>
      <c r="AL162" s="175"/>
      <c r="AM162" s="174"/>
      <c r="AN162" s="175"/>
      <c r="AO162" s="174">
        <v>3</v>
      </c>
      <c r="AP162" s="175"/>
      <c r="AQ162" s="177">
        <v>3</v>
      </c>
      <c r="AR162" s="320"/>
      <c r="AS162" s="173"/>
      <c r="AT162" s="174"/>
      <c r="AU162" s="175"/>
      <c r="AV162" s="174"/>
      <c r="AW162" s="175">
        <v>1</v>
      </c>
      <c r="AX162" s="174"/>
      <c r="AY162" s="175">
        <v>1</v>
      </c>
      <c r="AZ162" s="174"/>
      <c r="BA162" s="171"/>
      <c r="BB162" s="171"/>
      <c r="BC162" s="171"/>
      <c r="BD162" s="171"/>
      <c r="BE162" s="175">
        <v>2</v>
      </c>
      <c r="BF162" s="174"/>
      <c r="BG162" s="175">
        <v>2</v>
      </c>
      <c r="BH162" s="174"/>
      <c r="BI162" s="175"/>
      <c r="BJ162" s="174"/>
      <c r="BK162" s="175"/>
      <c r="BL162" s="174"/>
      <c r="BM162" s="175"/>
      <c r="BN162" s="174"/>
      <c r="BO162" s="175"/>
      <c r="BP162" s="174"/>
      <c r="BQ162" s="175"/>
      <c r="BR162" s="174"/>
      <c r="BS162" s="175"/>
      <c r="BT162" s="174"/>
      <c r="BU162" s="217">
        <v>3</v>
      </c>
      <c r="BV162" s="174"/>
      <c r="BW162" s="175">
        <v>3</v>
      </c>
      <c r="BX162" s="174"/>
      <c r="BY162" s="175"/>
      <c r="BZ162" s="174"/>
      <c r="CA162" s="175"/>
      <c r="CB162" s="174"/>
      <c r="CC162" s="175"/>
      <c r="CD162" s="174"/>
      <c r="CE162" s="175"/>
      <c r="CF162" s="174"/>
      <c r="CG162" s="175"/>
      <c r="CH162" s="174"/>
      <c r="CI162" s="175"/>
      <c r="CJ162" s="177"/>
      <c r="CK162" s="155"/>
      <c r="CO162" s="149"/>
      <c r="CP162" s="156" t="s">
        <v>716</v>
      </c>
      <c r="CQ162" s="149">
        <v>0.14285714285714285</v>
      </c>
      <c r="CR162" s="149">
        <v>4.7619047619047616E-2</v>
      </c>
      <c r="CS162" s="149"/>
      <c r="CT162" s="149"/>
      <c r="CU162" s="149"/>
      <c r="CV162" s="149"/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9"/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49"/>
      <c r="DZ162" s="149"/>
      <c r="EA162" s="149"/>
      <c r="EB162" s="149"/>
      <c r="EC162" s="149"/>
      <c r="ED162" s="149"/>
      <c r="EE162" s="149"/>
      <c r="EF162" s="149"/>
    </row>
    <row r="163" spans="1:136" ht="15" hidden="1" x14ac:dyDescent="0.25">
      <c r="A163" s="312"/>
      <c r="B163" s="168" t="s">
        <v>716</v>
      </c>
      <c r="C163" s="208"/>
      <c r="D163" s="175"/>
      <c r="E163" s="174"/>
      <c r="F163" s="175"/>
      <c r="G163" s="174"/>
      <c r="H163" s="175"/>
      <c r="I163" s="174"/>
      <c r="J163" s="175"/>
      <c r="K163" s="174"/>
      <c r="L163" s="175"/>
      <c r="M163" s="174"/>
      <c r="N163" s="175"/>
      <c r="O163" s="174"/>
      <c r="P163" s="175"/>
      <c r="Q163" s="174">
        <v>1</v>
      </c>
      <c r="R163" s="175"/>
      <c r="S163" s="174"/>
      <c r="T163" s="175"/>
      <c r="U163" s="174"/>
      <c r="V163" s="175"/>
      <c r="W163" s="174"/>
      <c r="X163" s="175"/>
      <c r="Y163" s="174"/>
      <c r="Z163" s="175"/>
      <c r="AA163" s="174"/>
      <c r="AB163" s="175"/>
      <c r="AC163" s="174"/>
      <c r="AD163" s="175"/>
      <c r="AE163" s="174"/>
      <c r="AF163" s="175"/>
      <c r="AG163" s="174">
        <v>3</v>
      </c>
      <c r="AH163" s="175"/>
      <c r="AI163" s="174"/>
      <c r="AJ163" s="175"/>
      <c r="AK163" s="174"/>
      <c r="AL163" s="175"/>
      <c r="AM163" s="174"/>
      <c r="AN163" s="175"/>
      <c r="AO163" s="174">
        <v>2</v>
      </c>
      <c r="AP163" s="175"/>
      <c r="AQ163" s="177"/>
      <c r="AR163" s="320"/>
      <c r="AS163" s="173"/>
      <c r="AT163" s="174"/>
      <c r="AU163" s="175">
        <v>1</v>
      </c>
      <c r="AV163" s="174"/>
      <c r="AW163" s="175">
        <v>2</v>
      </c>
      <c r="AX163" s="174"/>
      <c r="AY163" s="175"/>
      <c r="AZ163" s="174"/>
      <c r="BA163" s="175">
        <v>1</v>
      </c>
      <c r="BB163" s="174"/>
      <c r="BC163" s="175">
        <v>2</v>
      </c>
      <c r="BD163" s="174"/>
      <c r="BE163" s="171"/>
      <c r="BF163" s="171"/>
      <c r="BG163" s="171"/>
      <c r="BH163" s="171"/>
      <c r="BI163" s="175">
        <v>3</v>
      </c>
      <c r="BJ163" s="174"/>
      <c r="BK163" s="175"/>
      <c r="BL163" s="174">
        <v>1</v>
      </c>
      <c r="BM163" s="175"/>
      <c r="BN163" s="174"/>
      <c r="BO163" s="175"/>
      <c r="BP163" s="174"/>
      <c r="BQ163" s="175"/>
      <c r="BR163" s="174"/>
      <c r="BS163" s="175"/>
      <c r="BT163" s="174"/>
      <c r="BU163" s="217"/>
      <c r="BV163" s="174"/>
      <c r="BW163" s="175"/>
      <c r="BX163" s="174"/>
      <c r="BY163" s="175"/>
      <c r="BZ163" s="174"/>
      <c r="CA163" s="175"/>
      <c r="CB163" s="174"/>
      <c r="CC163" s="175"/>
      <c r="CD163" s="174"/>
      <c r="CE163" s="175"/>
      <c r="CF163" s="174"/>
      <c r="CG163" s="175"/>
      <c r="CH163" s="174"/>
      <c r="CI163" s="175"/>
      <c r="CJ163" s="177"/>
      <c r="CK163" s="155"/>
      <c r="CO163" s="149"/>
      <c r="CP163" s="156" t="s">
        <v>717</v>
      </c>
      <c r="CQ163" s="149">
        <v>9.5238095238095233E-2</v>
      </c>
      <c r="CR163" s="149">
        <v>0.33333333333333331</v>
      </c>
      <c r="CS163" s="149"/>
      <c r="CT163" s="149"/>
      <c r="CU163" s="149"/>
      <c r="CV163" s="149"/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9"/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49"/>
      <c r="DZ163" s="149"/>
      <c r="EA163" s="149"/>
      <c r="EB163" s="149"/>
      <c r="EC163" s="149"/>
      <c r="ED163" s="149"/>
      <c r="EE163" s="149"/>
      <c r="EF163" s="149"/>
    </row>
    <row r="164" spans="1:136" ht="15" hidden="1" x14ac:dyDescent="0.25">
      <c r="A164" s="312"/>
      <c r="B164" s="168" t="s">
        <v>717</v>
      </c>
      <c r="C164" s="208"/>
      <c r="D164" s="175"/>
      <c r="E164" s="174"/>
      <c r="F164" s="175"/>
      <c r="G164" s="174"/>
      <c r="H164" s="175"/>
      <c r="I164" s="174"/>
      <c r="J164" s="175"/>
      <c r="K164" s="174"/>
      <c r="L164" s="175"/>
      <c r="M164" s="174">
        <v>3</v>
      </c>
      <c r="N164" s="175"/>
      <c r="O164" s="174"/>
      <c r="P164" s="175"/>
      <c r="Q164" s="174">
        <v>1</v>
      </c>
      <c r="R164" s="175"/>
      <c r="S164" s="174"/>
      <c r="T164" s="175"/>
      <c r="U164" s="174"/>
      <c r="V164" s="175"/>
      <c r="W164" s="174"/>
      <c r="X164" s="175"/>
      <c r="Y164" s="174"/>
      <c r="Z164" s="175"/>
      <c r="AA164" s="174"/>
      <c r="AB164" s="175"/>
      <c r="AC164" s="174">
        <v>2</v>
      </c>
      <c r="AD164" s="175"/>
      <c r="AE164" s="174"/>
      <c r="AF164" s="175"/>
      <c r="AG164" s="174"/>
      <c r="AH164" s="175"/>
      <c r="AI164" s="174"/>
      <c r="AJ164" s="175"/>
      <c r="AK164" s="174"/>
      <c r="AL164" s="175"/>
      <c r="AM164" s="174"/>
      <c r="AN164" s="175"/>
      <c r="AO164" s="174"/>
      <c r="AP164" s="175"/>
      <c r="AQ164" s="177"/>
      <c r="AR164" s="320"/>
      <c r="AS164" s="173"/>
      <c r="AT164" s="174"/>
      <c r="AU164" s="175"/>
      <c r="AV164" s="174"/>
      <c r="AW164" s="175">
        <v>1</v>
      </c>
      <c r="AX164" s="174"/>
      <c r="AY164" s="175">
        <v>1</v>
      </c>
      <c r="AZ164" s="174"/>
      <c r="BA164" s="175"/>
      <c r="BB164" s="174"/>
      <c r="BC164" s="175"/>
      <c r="BD164" s="174"/>
      <c r="BE164" s="175"/>
      <c r="BF164" s="174"/>
      <c r="BG164" s="175"/>
      <c r="BH164" s="174"/>
      <c r="BI164" s="171"/>
      <c r="BJ164" s="171"/>
      <c r="BK164" s="171"/>
      <c r="BL164" s="171"/>
      <c r="BM164" s="175"/>
      <c r="BN164" s="174"/>
      <c r="BO164" s="175"/>
      <c r="BP164" s="174"/>
      <c r="BQ164" s="175"/>
      <c r="BR164" s="174"/>
      <c r="BS164" s="175"/>
      <c r="BT164" s="174"/>
      <c r="BU164" s="217">
        <v>2</v>
      </c>
      <c r="BV164" s="174"/>
      <c r="BW164" s="175"/>
      <c r="BX164" s="174"/>
      <c r="BY164" s="175"/>
      <c r="BZ164" s="174"/>
      <c r="CA164" s="175"/>
      <c r="CB164" s="174"/>
      <c r="CC164" s="175"/>
      <c r="CD164" s="174"/>
      <c r="CE164" s="175">
        <v>2</v>
      </c>
      <c r="CF164" s="174"/>
      <c r="CG164" s="175">
        <v>3</v>
      </c>
      <c r="CH164" s="174"/>
      <c r="CI164" s="175">
        <v>3</v>
      </c>
      <c r="CJ164" s="177"/>
      <c r="CK164" s="155"/>
      <c r="CO164" s="149"/>
      <c r="CP164" s="156" t="s">
        <v>718</v>
      </c>
      <c r="CQ164" s="149">
        <v>0.23809523809523808</v>
      </c>
      <c r="CR164" s="149">
        <v>0</v>
      </c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9"/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49"/>
      <c r="DZ164" s="149"/>
      <c r="EA164" s="149"/>
      <c r="EB164" s="149"/>
      <c r="EC164" s="149"/>
      <c r="ED164" s="149"/>
      <c r="EE164" s="149"/>
      <c r="EF164" s="149"/>
    </row>
    <row r="165" spans="1:136" ht="15" hidden="1" x14ac:dyDescent="0.25">
      <c r="A165" s="312"/>
      <c r="B165" s="168" t="s">
        <v>718</v>
      </c>
      <c r="C165" s="208"/>
      <c r="D165" s="175">
        <v>3</v>
      </c>
      <c r="E165" s="174"/>
      <c r="F165" s="175"/>
      <c r="G165" s="174"/>
      <c r="H165" s="175"/>
      <c r="I165" s="174"/>
      <c r="J165" s="175"/>
      <c r="K165" s="174"/>
      <c r="L165" s="175"/>
      <c r="M165" s="174"/>
      <c r="N165" s="175"/>
      <c r="O165" s="174"/>
      <c r="P165" s="175"/>
      <c r="Q165" s="174"/>
      <c r="R165" s="175"/>
      <c r="S165" s="174"/>
      <c r="T165" s="175"/>
      <c r="U165" s="174"/>
      <c r="V165" s="175"/>
      <c r="W165" s="174"/>
      <c r="X165" s="175"/>
      <c r="Y165" s="174"/>
      <c r="Z165" s="175"/>
      <c r="AA165" s="174"/>
      <c r="AB165" s="175"/>
      <c r="AC165" s="174"/>
      <c r="AD165" s="175"/>
      <c r="AE165" s="174"/>
      <c r="AF165" s="175"/>
      <c r="AG165" s="174"/>
      <c r="AH165" s="175"/>
      <c r="AI165" s="174"/>
      <c r="AJ165" s="175">
        <v>2</v>
      </c>
      <c r="AK165" s="174"/>
      <c r="AL165" s="175"/>
      <c r="AM165" s="174"/>
      <c r="AN165" s="175"/>
      <c r="AO165" s="174"/>
      <c r="AP165" s="175"/>
      <c r="AQ165" s="177"/>
      <c r="AR165" s="320"/>
      <c r="AS165" s="173"/>
      <c r="AT165" s="174"/>
      <c r="AU165" s="175">
        <v>1</v>
      </c>
      <c r="AV165" s="174"/>
      <c r="AW165" s="175"/>
      <c r="AX165" s="174"/>
      <c r="AY165" s="175"/>
      <c r="AZ165" s="174"/>
      <c r="BA165" s="175"/>
      <c r="BB165" s="174"/>
      <c r="BC165" s="175"/>
      <c r="BD165" s="174"/>
      <c r="BE165" s="175"/>
      <c r="BF165" s="174"/>
      <c r="BG165" s="175"/>
      <c r="BH165" s="174"/>
      <c r="BI165" s="175"/>
      <c r="BJ165" s="174"/>
      <c r="BK165" s="175"/>
      <c r="BL165" s="174"/>
      <c r="BM165" s="171"/>
      <c r="BN165" s="171"/>
      <c r="BO165" s="171"/>
      <c r="BP165" s="171"/>
      <c r="BQ165" s="175"/>
      <c r="BR165" s="174"/>
      <c r="BS165" s="175"/>
      <c r="BT165" s="174"/>
      <c r="BU165" s="217"/>
      <c r="BV165" s="174"/>
      <c r="BW165" s="175"/>
      <c r="BX165" s="174"/>
      <c r="BY165" s="175"/>
      <c r="BZ165" s="174"/>
      <c r="CA165" s="175"/>
      <c r="CB165" s="174"/>
      <c r="CC165" s="175"/>
      <c r="CD165" s="174"/>
      <c r="CE165" s="175"/>
      <c r="CF165" s="174"/>
      <c r="CG165" s="175">
        <v>1</v>
      </c>
      <c r="CH165" s="174"/>
      <c r="CI165" s="175">
        <v>2</v>
      </c>
      <c r="CJ165" s="177"/>
      <c r="CK165" s="155"/>
      <c r="CO165" s="149"/>
      <c r="CP165" s="156" t="s">
        <v>719</v>
      </c>
      <c r="CQ165" s="149">
        <v>4.7619047619047616E-2</v>
      </c>
      <c r="CR165" s="149">
        <v>0.19047619047619047</v>
      </c>
      <c r="CS165" s="149"/>
      <c r="CT165" s="149"/>
      <c r="CU165" s="149"/>
      <c r="CV165" s="149"/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9"/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49"/>
      <c r="DZ165" s="149"/>
      <c r="EA165" s="149"/>
      <c r="EB165" s="149"/>
      <c r="EC165" s="149"/>
      <c r="ED165" s="149"/>
      <c r="EE165" s="149"/>
      <c r="EF165" s="149"/>
    </row>
    <row r="166" spans="1:136" ht="15" hidden="1" x14ac:dyDescent="0.25">
      <c r="A166" s="312"/>
      <c r="B166" s="168" t="s">
        <v>719</v>
      </c>
      <c r="C166" s="208"/>
      <c r="D166" s="175"/>
      <c r="E166" s="174"/>
      <c r="F166" s="175"/>
      <c r="G166" s="174"/>
      <c r="H166" s="175">
        <v>1</v>
      </c>
      <c r="I166" s="174"/>
      <c r="J166" s="175">
        <v>1</v>
      </c>
      <c r="K166" s="174"/>
      <c r="L166" s="175"/>
      <c r="M166" s="174">
        <v>1</v>
      </c>
      <c r="N166" s="175"/>
      <c r="O166" s="174"/>
      <c r="P166" s="175"/>
      <c r="Q166" s="174">
        <v>2</v>
      </c>
      <c r="R166" s="175"/>
      <c r="S166" s="174">
        <v>1</v>
      </c>
      <c r="T166" s="175"/>
      <c r="U166" s="174"/>
      <c r="V166" s="175"/>
      <c r="W166" s="174"/>
      <c r="X166" s="175"/>
      <c r="Y166" s="174"/>
      <c r="Z166" s="175"/>
      <c r="AA166" s="174">
        <v>2</v>
      </c>
      <c r="AB166" s="175"/>
      <c r="AC166" s="174">
        <v>3</v>
      </c>
      <c r="AD166" s="175"/>
      <c r="AE166" s="174"/>
      <c r="AF166" s="175"/>
      <c r="AG166" s="174"/>
      <c r="AH166" s="175"/>
      <c r="AI166" s="174"/>
      <c r="AJ166" s="175"/>
      <c r="AK166" s="174"/>
      <c r="AL166" s="175"/>
      <c r="AM166" s="174"/>
      <c r="AN166" s="175"/>
      <c r="AO166" s="174"/>
      <c r="AP166" s="175"/>
      <c r="AQ166" s="177">
        <v>3</v>
      </c>
      <c r="AR166" s="320"/>
      <c r="AS166" s="173"/>
      <c r="AT166" s="174"/>
      <c r="AU166" s="175"/>
      <c r="AV166" s="174"/>
      <c r="AW166" s="175">
        <v>2</v>
      </c>
      <c r="AX166" s="174"/>
      <c r="AY166" s="175"/>
      <c r="AZ166" s="174"/>
      <c r="BA166" s="175"/>
      <c r="BB166" s="174"/>
      <c r="BC166" s="175"/>
      <c r="BD166" s="174"/>
      <c r="BE166" s="175"/>
      <c r="BF166" s="174"/>
      <c r="BG166" s="175"/>
      <c r="BH166" s="174"/>
      <c r="BI166" s="175"/>
      <c r="BJ166" s="174"/>
      <c r="BK166" s="175"/>
      <c r="BL166" s="174"/>
      <c r="BM166" s="175"/>
      <c r="BN166" s="174"/>
      <c r="BO166" s="175"/>
      <c r="BP166" s="174"/>
      <c r="BQ166" s="171"/>
      <c r="BR166" s="171"/>
      <c r="BS166" s="171"/>
      <c r="BT166" s="171"/>
      <c r="BU166" s="217"/>
      <c r="BV166" s="174"/>
      <c r="BW166" s="175"/>
      <c r="BX166" s="174"/>
      <c r="BY166" s="175">
        <v>3</v>
      </c>
      <c r="BZ166" s="174"/>
      <c r="CA166" s="175">
        <v>2</v>
      </c>
      <c r="CB166" s="174"/>
      <c r="CC166" s="175"/>
      <c r="CD166" s="174"/>
      <c r="CE166" s="175"/>
      <c r="CF166" s="174"/>
      <c r="CG166" s="175"/>
      <c r="CH166" s="174"/>
      <c r="CI166" s="175">
        <v>3</v>
      </c>
      <c r="CJ166" s="177"/>
      <c r="CK166" s="155"/>
      <c r="CO166" s="149"/>
      <c r="CP166" s="156" t="s">
        <v>720</v>
      </c>
      <c r="CQ166" s="149">
        <v>0.19047619047619047</v>
      </c>
      <c r="CR166" s="149">
        <v>4.7619047619047616E-2</v>
      </c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</row>
    <row r="167" spans="1:136" ht="15" hidden="1" x14ac:dyDescent="0.25">
      <c r="A167" s="312"/>
      <c r="B167" s="168" t="s">
        <v>720</v>
      </c>
      <c r="C167" s="208"/>
      <c r="D167" s="175"/>
      <c r="E167" s="174"/>
      <c r="F167" s="175"/>
      <c r="G167" s="174"/>
      <c r="H167" s="175"/>
      <c r="I167" s="174"/>
      <c r="J167" s="175"/>
      <c r="K167" s="174"/>
      <c r="L167" s="175"/>
      <c r="M167" s="174"/>
      <c r="N167" s="175"/>
      <c r="O167" s="174"/>
      <c r="P167" s="175"/>
      <c r="Q167" s="174">
        <v>1</v>
      </c>
      <c r="R167" s="175"/>
      <c r="S167" s="174">
        <v>1</v>
      </c>
      <c r="T167" s="175"/>
      <c r="U167" s="174"/>
      <c r="V167" s="175"/>
      <c r="W167" s="174"/>
      <c r="X167" s="175"/>
      <c r="Y167" s="174"/>
      <c r="Z167" s="175"/>
      <c r="AA167" s="174"/>
      <c r="AB167" s="175"/>
      <c r="AC167" s="174"/>
      <c r="AD167" s="175"/>
      <c r="AE167" s="174"/>
      <c r="AF167" s="175"/>
      <c r="AG167" s="174"/>
      <c r="AH167" s="175"/>
      <c r="AI167" s="174"/>
      <c r="AJ167" s="175"/>
      <c r="AK167" s="174"/>
      <c r="AL167" s="175"/>
      <c r="AM167" s="174"/>
      <c r="AN167" s="175"/>
      <c r="AO167" s="174"/>
      <c r="AP167" s="175"/>
      <c r="AQ167" s="177"/>
      <c r="AR167" s="320"/>
      <c r="AS167" s="173"/>
      <c r="AT167" s="174"/>
      <c r="AU167" s="175"/>
      <c r="AV167" s="174"/>
      <c r="AW167" s="175"/>
      <c r="AX167" s="174"/>
      <c r="AY167" s="175"/>
      <c r="AZ167" s="174"/>
      <c r="BA167" s="175"/>
      <c r="BB167" s="174"/>
      <c r="BC167" s="175"/>
      <c r="BD167" s="174"/>
      <c r="BE167" s="175">
        <v>3</v>
      </c>
      <c r="BF167" s="174"/>
      <c r="BG167" s="175">
        <v>3</v>
      </c>
      <c r="BH167" s="174"/>
      <c r="BI167" s="175"/>
      <c r="BJ167" s="174"/>
      <c r="BK167" s="175"/>
      <c r="BL167" s="174"/>
      <c r="BM167" s="175"/>
      <c r="BN167" s="174"/>
      <c r="BO167" s="175"/>
      <c r="BP167" s="174"/>
      <c r="BQ167" s="175"/>
      <c r="BR167" s="174"/>
      <c r="BS167" s="175"/>
      <c r="BT167" s="174"/>
      <c r="BU167" s="182"/>
      <c r="BV167" s="171"/>
      <c r="BW167" s="171"/>
      <c r="BX167" s="171"/>
      <c r="BY167" s="175">
        <v>1</v>
      </c>
      <c r="BZ167" s="174"/>
      <c r="CA167" s="175">
        <v>1</v>
      </c>
      <c r="CB167" s="174"/>
      <c r="CC167" s="175">
        <v>2</v>
      </c>
      <c r="CD167" s="174"/>
      <c r="CE167" s="175">
        <v>2</v>
      </c>
      <c r="CF167" s="174"/>
      <c r="CG167" s="175"/>
      <c r="CH167" s="174"/>
      <c r="CI167" s="175"/>
      <c r="CJ167" s="177"/>
      <c r="CK167" s="155"/>
      <c r="CO167" s="149"/>
      <c r="CP167" s="156" t="s">
        <v>721</v>
      </c>
      <c r="CQ167" s="149">
        <v>0.23809523809523808</v>
      </c>
      <c r="CR167" s="149">
        <v>0.14285714285714285</v>
      </c>
      <c r="CS167" s="149"/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49"/>
      <c r="DZ167" s="149"/>
      <c r="EA167" s="149"/>
      <c r="EB167" s="149"/>
      <c r="EC167" s="149"/>
      <c r="ED167" s="149"/>
      <c r="EE167" s="149"/>
      <c r="EF167" s="149"/>
    </row>
    <row r="168" spans="1:136" ht="15" hidden="1" x14ac:dyDescent="0.25">
      <c r="A168" s="312"/>
      <c r="B168" s="168" t="s">
        <v>721</v>
      </c>
      <c r="C168" s="208"/>
      <c r="D168" s="175"/>
      <c r="E168" s="174"/>
      <c r="F168" s="175"/>
      <c r="G168" s="174"/>
      <c r="H168" s="175"/>
      <c r="I168" s="174"/>
      <c r="J168" s="175"/>
      <c r="K168" s="174"/>
      <c r="L168" s="175"/>
      <c r="M168" s="174"/>
      <c r="N168" s="175"/>
      <c r="O168" s="174"/>
      <c r="P168" s="175"/>
      <c r="Q168" s="174"/>
      <c r="R168" s="175"/>
      <c r="S168" s="174"/>
      <c r="T168" s="175"/>
      <c r="U168" s="174"/>
      <c r="V168" s="175"/>
      <c r="W168" s="174"/>
      <c r="X168" s="175"/>
      <c r="Y168" s="174"/>
      <c r="Z168" s="175"/>
      <c r="AA168" s="174"/>
      <c r="AB168" s="175"/>
      <c r="AC168" s="174"/>
      <c r="AD168" s="175"/>
      <c r="AE168" s="174"/>
      <c r="AF168" s="175"/>
      <c r="AG168" s="174"/>
      <c r="AH168" s="175"/>
      <c r="AI168" s="174"/>
      <c r="AJ168" s="175"/>
      <c r="AK168" s="174"/>
      <c r="AL168" s="175"/>
      <c r="AM168" s="174"/>
      <c r="AN168" s="175"/>
      <c r="AO168" s="174"/>
      <c r="AP168" s="175"/>
      <c r="AQ168" s="177"/>
      <c r="AR168" s="320"/>
      <c r="AS168" s="173"/>
      <c r="AT168" s="174"/>
      <c r="AU168" s="175"/>
      <c r="AV168" s="174"/>
      <c r="AW168" s="175"/>
      <c r="AX168" s="174"/>
      <c r="AY168" s="175"/>
      <c r="AZ168" s="174"/>
      <c r="BA168" s="175"/>
      <c r="BB168" s="174"/>
      <c r="BC168" s="175"/>
      <c r="BD168" s="174"/>
      <c r="BE168" s="175"/>
      <c r="BF168" s="174"/>
      <c r="BG168" s="175"/>
      <c r="BH168" s="174"/>
      <c r="BI168" s="175"/>
      <c r="BJ168" s="174"/>
      <c r="BK168" s="175"/>
      <c r="BL168" s="174"/>
      <c r="BM168" s="175">
        <v>3</v>
      </c>
      <c r="BN168" s="174"/>
      <c r="BO168" s="175">
        <v>3</v>
      </c>
      <c r="BP168" s="174"/>
      <c r="BQ168" s="175"/>
      <c r="BR168" s="174"/>
      <c r="BS168" s="175"/>
      <c r="BT168" s="174"/>
      <c r="BU168" s="217">
        <v>1</v>
      </c>
      <c r="BV168" s="174"/>
      <c r="BW168" s="175">
        <v>1</v>
      </c>
      <c r="BX168" s="174"/>
      <c r="BY168" s="171"/>
      <c r="BZ168" s="171"/>
      <c r="CA168" s="171"/>
      <c r="CB168" s="171"/>
      <c r="CC168" s="175">
        <v>2</v>
      </c>
      <c r="CD168" s="174"/>
      <c r="CE168" s="175">
        <v>2</v>
      </c>
      <c r="CF168" s="174"/>
      <c r="CG168" s="175"/>
      <c r="CH168" s="174"/>
      <c r="CI168" s="175"/>
      <c r="CJ168" s="177"/>
      <c r="CK168" s="155"/>
      <c r="CO168" s="149"/>
      <c r="CP168" s="156" t="s">
        <v>722</v>
      </c>
      <c r="CQ168" s="149">
        <v>0.19047619047619047</v>
      </c>
      <c r="CR168" s="149">
        <v>4.7619047619047616E-2</v>
      </c>
      <c r="CS168" s="149"/>
      <c r="CT168" s="149"/>
      <c r="CU168" s="149"/>
      <c r="CV168" s="149"/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9"/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49"/>
      <c r="DZ168" s="149"/>
      <c r="EA168" s="149"/>
      <c r="EB168" s="149"/>
      <c r="EC168" s="149"/>
      <c r="ED168" s="149"/>
      <c r="EE168" s="149"/>
      <c r="EF168" s="149"/>
    </row>
    <row r="169" spans="1:136" ht="15" hidden="1" x14ac:dyDescent="0.25">
      <c r="A169" s="312"/>
      <c r="B169" s="168" t="s">
        <v>722</v>
      </c>
      <c r="C169" s="208"/>
      <c r="D169" s="175"/>
      <c r="E169" s="174"/>
      <c r="F169" s="175"/>
      <c r="G169" s="174"/>
      <c r="H169" s="175"/>
      <c r="I169" s="174"/>
      <c r="J169" s="175"/>
      <c r="K169" s="174"/>
      <c r="L169" s="175"/>
      <c r="M169" s="174"/>
      <c r="N169" s="175"/>
      <c r="O169" s="174"/>
      <c r="P169" s="175"/>
      <c r="Q169" s="174">
        <v>1</v>
      </c>
      <c r="R169" s="175"/>
      <c r="S169" s="174">
        <v>1</v>
      </c>
      <c r="T169" s="175"/>
      <c r="U169" s="174"/>
      <c r="V169" s="175"/>
      <c r="W169" s="174"/>
      <c r="X169" s="175"/>
      <c r="Y169" s="174"/>
      <c r="Z169" s="175"/>
      <c r="AA169" s="174"/>
      <c r="AB169" s="175"/>
      <c r="AC169" s="174"/>
      <c r="AD169" s="175"/>
      <c r="AE169" s="174"/>
      <c r="AF169" s="175"/>
      <c r="AG169" s="174"/>
      <c r="AH169" s="175"/>
      <c r="AI169" s="174"/>
      <c r="AJ169" s="175"/>
      <c r="AK169" s="174"/>
      <c r="AL169" s="175"/>
      <c r="AM169" s="174"/>
      <c r="AN169" s="175"/>
      <c r="AO169" s="174"/>
      <c r="AP169" s="175"/>
      <c r="AQ169" s="177"/>
      <c r="AR169" s="320"/>
      <c r="AS169" s="173"/>
      <c r="AT169" s="174"/>
      <c r="AU169" s="175"/>
      <c r="AV169" s="174"/>
      <c r="AW169" s="175"/>
      <c r="AX169" s="174"/>
      <c r="AY169" s="175"/>
      <c r="AZ169" s="174"/>
      <c r="BA169" s="175"/>
      <c r="BB169" s="174"/>
      <c r="BC169" s="175"/>
      <c r="BD169" s="174"/>
      <c r="BE169" s="175">
        <v>3</v>
      </c>
      <c r="BF169" s="174"/>
      <c r="BG169" s="175">
        <v>3</v>
      </c>
      <c r="BH169" s="174"/>
      <c r="BI169" s="175"/>
      <c r="BJ169" s="174"/>
      <c r="BK169" s="175"/>
      <c r="BL169" s="174"/>
      <c r="BM169" s="175"/>
      <c r="BN169" s="174"/>
      <c r="BO169" s="175">
        <v>2</v>
      </c>
      <c r="BP169" s="174"/>
      <c r="BQ169" s="175"/>
      <c r="BR169" s="174"/>
      <c r="BS169" s="175"/>
      <c r="BT169" s="174"/>
      <c r="BU169" s="217"/>
      <c r="BV169" s="174"/>
      <c r="BW169" s="175"/>
      <c r="BX169" s="174"/>
      <c r="BY169" s="175">
        <v>1</v>
      </c>
      <c r="BZ169" s="174"/>
      <c r="CA169" s="175">
        <v>1</v>
      </c>
      <c r="CB169" s="174"/>
      <c r="CC169" s="171"/>
      <c r="CD169" s="171"/>
      <c r="CE169" s="171"/>
      <c r="CF169" s="171"/>
      <c r="CG169" s="175">
        <v>2</v>
      </c>
      <c r="CH169" s="174"/>
      <c r="CI169" s="175"/>
      <c r="CJ169" s="177"/>
      <c r="CK169" s="155"/>
      <c r="CO169" s="149"/>
      <c r="CP169" s="183" t="s">
        <v>723</v>
      </c>
      <c r="CQ169" s="149">
        <v>0.2857142857142857</v>
      </c>
      <c r="CR169" s="149">
        <v>0</v>
      </c>
      <c r="CS169" s="149"/>
      <c r="CT169" s="149"/>
      <c r="CU169" s="149"/>
      <c r="CV169" s="149"/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9"/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49"/>
      <c r="DZ169" s="149"/>
      <c r="EA169" s="149"/>
      <c r="EB169" s="149"/>
      <c r="EC169" s="149"/>
      <c r="ED169" s="149"/>
      <c r="EE169" s="149"/>
      <c r="EF169" s="149"/>
    </row>
    <row r="170" spans="1:136" ht="15" hidden="1" x14ac:dyDescent="0.25">
      <c r="A170" s="312"/>
      <c r="B170" s="184" t="s">
        <v>723</v>
      </c>
      <c r="C170" s="187"/>
      <c r="D170" s="175"/>
      <c r="E170" s="174"/>
      <c r="F170" s="175"/>
      <c r="G170" s="174"/>
      <c r="H170" s="175"/>
      <c r="I170" s="174"/>
      <c r="J170" s="175"/>
      <c r="K170" s="174">
        <v>2</v>
      </c>
      <c r="L170" s="175"/>
      <c r="M170" s="174"/>
      <c r="N170" s="175"/>
      <c r="O170" s="174"/>
      <c r="P170" s="175"/>
      <c r="Q170" s="174">
        <v>1</v>
      </c>
      <c r="R170" s="175"/>
      <c r="S170" s="174">
        <v>1</v>
      </c>
      <c r="T170" s="175"/>
      <c r="U170" s="174">
        <v>3</v>
      </c>
      <c r="V170" s="175"/>
      <c r="W170" s="174"/>
      <c r="X170" s="175"/>
      <c r="Y170" s="174"/>
      <c r="Z170" s="175"/>
      <c r="AA170" s="174"/>
      <c r="AB170" s="175"/>
      <c r="AC170" s="174"/>
      <c r="AD170" s="175"/>
      <c r="AE170" s="174">
        <v>3</v>
      </c>
      <c r="AF170" s="175"/>
      <c r="AG170" s="174"/>
      <c r="AH170" s="175"/>
      <c r="AI170" s="174"/>
      <c r="AJ170" s="175"/>
      <c r="AK170" s="174"/>
      <c r="AL170" s="175"/>
      <c r="AM170" s="174"/>
      <c r="AN170" s="175"/>
      <c r="AO170" s="174">
        <v>2</v>
      </c>
      <c r="AP170" s="175"/>
      <c r="AQ170" s="177"/>
      <c r="AR170" s="320"/>
      <c r="AS170" s="173"/>
      <c r="AT170" s="174"/>
      <c r="AU170" s="175"/>
      <c r="AV170" s="174"/>
      <c r="AW170" s="175"/>
      <c r="AX170" s="174"/>
      <c r="AY170" s="175"/>
      <c r="AZ170" s="174"/>
      <c r="BA170" s="175"/>
      <c r="BB170" s="174"/>
      <c r="BC170" s="175"/>
      <c r="BD170" s="174"/>
      <c r="BE170" s="175"/>
      <c r="BF170" s="174"/>
      <c r="BG170" s="175"/>
      <c r="BH170" s="174"/>
      <c r="BI170" s="175"/>
      <c r="BJ170" s="174"/>
      <c r="BK170" s="175">
        <v>1</v>
      </c>
      <c r="BL170" s="174"/>
      <c r="BM170" s="175">
        <v>1</v>
      </c>
      <c r="BN170" s="174"/>
      <c r="BO170" s="175">
        <v>3</v>
      </c>
      <c r="BP170" s="174"/>
      <c r="BQ170" s="175"/>
      <c r="BR170" s="174"/>
      <c r="BS170" s="175"/>
      <c r="BT170" s="174"/>
      <c r="BU170" s="217"/>
      <c r="BV170" s="174"/>
      <c r="BW170" s="175"/>
      <c r="BX170" s="174"/>
      <c r="BY170" s="175">
        <v>2</v>
      </c>
      <c r="BZ170" s="174"/>
      <c r="CA170" s="175">
        <v>2</v>
      </c>
      <c r="CB170" s="174"/>
      <c r="CC170" s="175">
        <v>3</v>
      </c>
      <c r="CD170" s="174"/>
      <c r="CE170" s="175"/>
      <c r="CF170" s="174"/>
      <c r="CG170" s="171"/>
      <c r="CH170" s="171"/>
      <c r="CI170" s="171"/>
      <c r="CJ170" s="182"/>
      <c r="CK170" s="155"/>
      <c r="CO170" s="149"/>
      <c r="CP170" s="149"/>
      <c r="CQ170" s="149"/>
      <c r="CR170" s="149"/>
      <c r="CS170" s="149"/>
      <c r="CT170" s="149"/>
      <c r="CU170" s="149"/>
      <c r="CV170" s="149"/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9"/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49"/>
      <c r="DZ170" s="149"/>
      <c r="EA170" s="149"/>
      <c r="EB170" s="149"/>
      <c r="EC170" s="149"/>
      <c r="ED170" s="149"/>
      <c r="EE170" s="149"/>
      <c r="EF170" s="149"/>
    </row>
    <row r="171" spans="1:136" ht="15" hidden="1" x14ac:dyDescent="0.25">
      <c r="A171" s="312"/>
      <c r="B171" s="186"/>
      <c r="C171" s="187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92"/>
      <c r="AR171" s="320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92"/>
      <c r="CK171" s="155"/>
      <c r="CO171" s="149"/>
      <c r="CP171" s="149"/>
      <c r="CQ171" s="149"/>
      <c r="CR171" s="149"/>
      <c r="CS171" s="149"/>
      <c r="CT171" s="149"/>
      <c r="CU171" s="149"/>
      <c r="CV171" s="149"/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9"/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49"/>
      <c r="DZ171" s="149"/>
      <c r="EA171" s="149"/>
      <c r="EB171" s="149"/>
      <c r="EC171" s="149"/>
      <c r="ED171" s="149"/>
      <c r="EE171" s="149"/>
      <c r="EF171" s="149"/>
    </row>
    <row r="172" spans="1:136" ht="15" hidden="1" x14ac:dyDescent="0.25">
      <c r="A172" s="312"/>
      <c r="B172" s="193" t="s">
        <v>865</v>
      </c>
      <c r="C172" s="193"/>
      <c r="D172" s="189">
        <f>COUNTIF(D149:D170,"&gt;0")</f>
        <v>6</v>
      </c>
      <c r="E172" s="189">
        <f t="shared" ref="E172:AQ172" si="228">COUNTIF(E149:E170,"&gt;0")</f>
        <v>0</v>
      </c>
      <c r="F172" s="189">
        <f t="shared" si="228"/>
        <v>5</v>
      </c>
      <c r="G172" s="189">
        <f t="shared" si="228"/>
        <v>0</v>
      </c>
      <c r="H172" s="189">
        <f t="shared" si="228"/>
        <v>1</v>
      </c>
      <c r="I172" s="189">
        <f t="shared" si="228"/>
        <v>0</v>
      </c>
      <c r="J172" s="189">
        <f t="shared" si="228"/>
        <v>1</v>
      </c>
      <c r="K172" s="189">
        <f t="shared" si="228"/>
        <v>2</v>
      </c>
      <c r="L172" s="189">
        <f t="shared" si="228"/>
        <v>3</v>
      </c>
      <c r="M172" s="189">
        <f t="shared" si="228"/>
        <v>3</v>
      </c>
      <c r="N172" s="189">
        <f t="shared" si="228"/>
        <v>3</v>
      </c>
      <c r="O172" s="189">
        <f t="shared" si="228"/>
        <v>2</v>
      </c>
      <c r="P172" s="189">
        <f t="shared" si="228"/>
        <v>0</v>
      </c>
      <c r="Q172" s="189">
        <f t="shared" si="228"/>
        <v>13</v>
      </c>
      <c r="R172" s="189">
        <f t="shared" si="228"/>
        <v>0</v>
      </c>
      <c r="S172" s="189">
        <f t="shared" si="228"/>
        <v>10</v>
      </c>
      <c r="T172" s="189">
        <f t="shared" si="228"/>
        <v>5</v>
      </c>
      <c r="U172" s="189">
        <f t="shared" si="228"/>
        <v>1</v>
      </c>
      <c r="V172" s="189">
        <f t="shared" si="228"/>
        <v>3</v>
      </c>
      <c r="W172" s="189">
        <f t="shared" si="228"/>
        <v>0</v>
      </c>
      <c r="X172" s="189">
        <f t="shared" si="228"/>
        <v>2</v>
      </c>
      <c r="Y172" s="189">
        <f t="shared" si="228"/>
        <v>1</v>
      </c>
      <c r="Z172" s="189">
        <f t="shared" si="228"/>
        <v>3</v>
      </c>
      <c r="AA172" s="189">
        <f t="shared" si="228"/>
        <v>2</v>
      </c>
      <c r="AB172" s="189">
        <f t="shared" si="228"/>
        <v>0</v>
      </c>
      <c r="AC172" s="189">
        <f t="shared" si="228"/>
        <v>3</v>
      </c>
      <c r="AD172" s="189">
        <f t="shared" si="228"/>
        <v>0</v>
      </c>
      <c r="AE172" s="189">
        <f t="shared" si="228"/>
        <v>4</v>
      </c>
      <c r="AF172" s="189">
        <f t="shared" si="228"/>
        <v>0</v>
      </c>
      <c r="AG172" s="189">
        <f t="shared" si="228"/>
        <v>2</v>
      </c>
      <c r="AH172" s="189">
        <f t="shared" si="228"/>
        <v>1</v>
      </c>
      <c r="AI172" s="189">
        <f t="shared" si="228"/>
        <v>1</v>
      </c>
      <c r="AJ172" s="189">
        <f t="shared" si="228"/>
        <v>5</v>
      </c>
      <c r="AK172" s="189">
        <f t="shared" si="228"/>
        <v>0</v>
      </c>
      <c r="AL172" s="189">
        <f t="shared" si="228"/>
        <v>2</v>
      </c>
      <c r="AM172" s="189">
        <f t="shared" si="228"/>
        <v>0</v>
      </c>
      <c r="AN172" s="189">
        <f t="shared" si="228"/>
        <v>6</v>
      </c>
      <c r="AO172" s="189">
        <f t="shared" si="228"/>
        <v>5</v>
      </c>
      <c r="AP172" s="189">
        <f t="shared" si="228"/>
        <v>4</v>
      </c>
      <c r="AQ172" s="192">
        <f t="shared" si="228"/>
        <v>3</v>
      </c>
      <c r="AR172" s="320"/>
      <c r="AS172" s="189">
        <f>COUNTIF(AS149:AS170,"&gt;0")</f>
        <v>0</v>
      </c>
      <c r="AT172" s="189">
        <f t="shared" ref="AT172:CJ172" si="229">COUNTIF(AT149:AT170,"&gt;0")</f>
        <v>1</v>
      </c>
      <c r="AU172" s="189">
        <f t="shared" si="229"/>
        <v>3</v>
      </c>
      <c r="AV172" s="189">
        <f t="shared" si="229"/>
        <v>0</v>
      </c>
      <c r="AW172" s="189">
        <f t="shared" si="229"/>
        <v>4</v>
      </c>
      <c r="AX172" s="189">
        <f t="shared" si="229"/>
        <v>1</v>
      </c>
      <c r="AY172" s="189">
        <f t="shared" si="229"/>
        <v>2</v>
      </c>
      <c r="AZ172" s="189">
        <f t="shared" si="229"/>
        <v>0</v>
      </c>
      <c r="BA172" s="189">
        <f t="shared" si="229"/>
        <v>2</v>
      </c>
      <c r="BB172" s="189">
        <f t="shared" si="229"/>
        <v>3</v>
      </c>
      <c r="BC172" s="189">
        <f t="shared" si="229"/>
        <v>2</v>
      </c>
      <c r="BD172" s="189">
        <f t="shared" si="229"/>
        <v>2</v>
      </c>
      <c r="BE172" s="189">
        <f t="shared" si="229"/>
        <v>3</v>
      </c>
      <c r="BF172" s="189">
        <f t="shared" si="229"/>
        <v>1</v>
      </c>
      <c r="BG172" s="189">
        <f t="shared" si="229"/>
        <v>3</v>
      </c>
      <c r="BH172" s="189">
        <f t="shared" si="229"/>
        <v>1</v>
      </c>
      <c r="BI172" s="189">
        <f t="shared" si="229"/>
        <v>1</v>
      </c>
      <c r="BJ172" s="189">
        <f t="shared" si="229"/>
        <v>6</v>
      </c>
      <c r="BK172" s="189">
        <f t="shared" si="229"/>
        <v>1</v>
      </c>
      <c r="BL172" s="189">
        <f t="shared" si="229"/>
        <v>6</v>
      </c>
      <c r="BM172" s="189">
        <f t="shared" si="229"/>
        <v>4</v>
      </c>
      <c r="BN172" s="189">
        <f t="shared" si="229"/>
        <v>0</v>
      </c>
      <c r="BO172" s="189">
        <f t="shared" si="229"/>
        <v>5</v>
      </c>
      <c r="BP172" s="189">
        <f t="shared" si="229"/>
        <v>0</v>
      </c>
      <c r="BQ172" s="189">
        <f t="shared" si="229"/>
        <v>1</v>
      </c>
      <c r="BR172" s="189">
        <f t="shared" si="229"/>
        <v>4</v>
      </c>
      <c r="BS172" s="189">
        <f t="shared" si="229"/>
        <v>1</v>
      </c>
      <c r="BT172" s="189">
        <f t="shared" si="229"/>
        <v>2</v>
      </c>
      <c r="BU172" s="189">
        <f t="shared" si="229"/>
        <v>4</v>
      </c>
      <c r="BV172" s="189">
        <f t="shared" si="229"/>
        <v>1</v>
      </c>
      <c r="BW172" s="189">
        <f t="shared" si="229"/>
        <v>2</v>
      </c>
      <c r="BX172" s="189">
        <f t="shared" si="229"/>
        <v>1</v>
      </c>
      <c r="BY172" s="189">
        <f t="shared" si="229"/>
        <v>5</v>
      </c>
      <c r="BZ172" s="189">
        <f t="shared" si="229"/>
        <v>2</v>
      </c>
      <c r="CA172" s="189">
        <f t="shared" si="229"/>
        <v>4</v>
      </c>
      <c r="CB172" s="189">
        <f t="shared" si="229"/>
        <v>1</v>
      </c>
      <c r="CC172" s="189">
        <f t="shared" si="229"/>
        <v>3</v>
      </c>
      <c r="CD172" s="189">
        <f t="shared" si="229"/>
        <v>0</v>
      </c>
      <c r="CE172" s="189">
        <f t="shared" si="229"/>
        <v>3</v>
      </c>
      <c r="CF172" s="189">
        <f t="shared" si="229"/>
        <v>1</v>
      </c>
      <c r="CG172" s="189">
        <f t="shared" si="229"/>
        <v>5</v>
      </c>
      <c r="CH172" s="189">
        <f t="shared" si="229"/>
        <v>0</v>
      </c>
      <c r="CI172" s="189">
        <f t="shared" si="229"/>
        <v>5</v>
      </c>
      <c r="CJ172" s="192">
        <f t="shared" si="229"/>
        <v>0</v>
      </c>
      <c r="CK172" s="155"/>
      <c r="CO172" s="149"/>
      <c r="CP172" s="149"/>
      <c r="CQ172" s="149"/>
      <c r="CR172" s="149"/>
      <c r="CS172" s="149"/>
      <c r="CT172" s="149"/>
      <c r="CU172" s="149"/>
      <c r="CV172" s="149"/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9"/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149"/>
      <c r="EF172" s="149"/>
    </row>
    <row r="173" spans="1:136" ht="15" hidden="1" x14ac:dyDescent="0.25">
      <c r="A173" s="312"/>
      <c r="B173" s="186"/>
      <c r="C173" s="187"/>
      <c r="D173" s="212">
        <f>D172/$C$143</f>
        <v>0.2857142857142857</v>
      </c>
      <c r="E173" s="212">
        <f t="shared" ref="E173:BP173" si="230">E172/$C$143</f>
        <v>0</v>
      </c>
      <c r="F173" s="212">
        <f t="shared" si="230"/>
        <v>0.23809523809523808</v>
      </c>
      <c r="G173" s="212">
        <f t="shared" si="230"/>
        <v>0</v>
      </c>
      <c r="H173" s="212">
        <f t="shared" si="230"/>
        <v>4.7619047619047616E-2</v>
      </c>
      <c r="I173" s="212">
        <f t="shared" si="230"/>
        <v>0</v>
      </c>
      <c r="J173" s="212">
        <f t="shared" si="230"/>
        <v>4.7619047619047616E-2</v>
      </c>
      <c r="K173" s="212">
        <f t="shared" si="230"/>
        <v>9.5238095238095233E-2</v>
      </c>
      <c r="L173" s="212">
        <f t="shared" si="230"/>
        <v>0.14285714285714285</v>
      </c>
      <c r="M173" s="212">
        <f t="shared" si="230"/>
        <v>0.14285714285714285</v>
      </c>
      <c r="N173" s="212">
        <f t="shared" si="230"/>
        <v>0.14285714285714285</v>
      </c>
      <c r="O173" s="212">
        <f t="shared" si="230"/>
        <v>9.5238095238095233E-2</v>
      </c>
      <c r="P173" s="212">
        <f t="shared" si="230"/>
        <v>0</v>
      </c>
      <c r="Q173" s="212">
        <f t="shared" si="230"/>
        <v>0.61904761904761907</v>
      </c>
      <c r="R173" s="212">
        <f t="shared" si="230"/>
        <v>0</v>
      </c>
      <c r="S173" s="212">
        <f t="shared" si="230"/>
        <v>0.47619047619047616</v>
      </c>
      <c r="T173" s="212">
        <f t="shared" si="230"/>
        <v>0.23809523809523808</v>
      </c>
      <c r="U173" s="212">
        <f t="shared" si="230"/>
        <v>4.7619047619047616E-2</v>
      </c>
      <c r="V173" s="212">
        <f t="shared" si="230"/>
        <v>0.14285714285714285</v>
      </c>
      <c r="W173" s="212">
        <f t="shared" si="230"/>
        <v>0</v>
      </c>
      <c r="X173" s="212">
        <f t="shared" si="230"/>
        <v>9.5238095238095233E-2</v>
      </c>
      <c r="Y173" s="212">
        <f t="shared" si="230"/>
        <v>4.7619047619047616E-2</v>
      </c>
      <c r="Z173" s="212">
        <f t="shared" si="230"/>
        <v>0.14285714285714285</v>
      </c>
      <c r="AA173" s="212">
        <f t="shared" si="230"/>
        <v>9.5238095238095233E-2</v>
      </c>
      <c r="AB173" s="212">
        <f t="shared" si="230"/>
        <v>0</v>
      </c>
      <c r="AC173" s="212">
        <f t="shared" si="230"/>
        <v>0.14285714285714285</v>
      </c>
      <c r="AD173" s="212">
        <f t="shared" si="230"/>
        <v>0</v>
      </c>
      <c r="AE173" s="212">
        <f t="shared" si="230"/>
        <v>0.19047619047619047</v>
      </c>
      <c r="AF173" s="212">
        <f t="shared" si="230"/>
        <v>0</v>
      </c>
      <c r="AG173" s="212">
        <f t="shared" si="230"/>
        <v>9.5238095238095233E-2</v>
      </c>
      <c r="AH173" s="212">
        <f t="shared" si="230"/>
        <v>4.7619047619047616E-2</v>
      </c>
      <c r="AI173" s="212">
        <f t="shared" si="230"/>
        <v>4.7619047619047616E-2</v>
      </c>
      <c r="AJ173" s="212">
        <f t="shared" si="230"/>
        <v>0.23809523809523808</v>
      </c>
      <c r="AK173" s="212">
        <f t="shared" si="230"/>
        <v>0</v>
      </c>
      <c r="AL173" s="212">
        <f t="shared" si="230"/>
        <v>9.5238095238095233E-2</v>
      </c>
      <c r="AM173" s="212">
        <f t="shared" si="230"/>
        <v>0</v>
      </c>
      <c r="AN173" s="212">
        <f t="shared" si="230"/>
        <v>0.2857142857142857</v>
      </c>
      <c r="AO173" s="212">
        <f t="shared" si="230"/>
        <v>0.23809523809523808</v>
      </c>
      <c r="AP173" s="212">
        <f t="shared" si="230"/>
        <v>0.19047619047619047</v>
      </c>
      <c r="AQ173" s="212">
        <f t="shared" si="230"/>
        <v>0.14285714285714285</v>
      </c>
      <c r="AR173" s="320"/>
      <c r="AS173" s="212">
        <f t="shared" si="230"/>
        <v>0</v>
      </c>
      <c r="AT173" s="212">
        <f t="shared" si="230"/>
        <v>4.7619047619047616E-2</v>
      </c>
      <c r="AU173" s="212">
        <f t="shared" si="230"/>
        <v>0.14285714285714285</v>
      </c>
      <c r="AV173" s="212">
        <f t="shared" si="230"/>
        <v>0</v>
      </c>
      <c r="AW173" s="212">
        <f t="shared" si="230"/>
        <v>0.19047619047619047</v>
      </c>
      <c r="AX173" s="212">
        <f t="shared" si="230"/>
        <v>4.7619047619047616E-2</v>
      </c>
      <c r="AY173" s="212">
        <f t="shared" si="230"/>
        <v>9.5238095238095233E-2</v>
      </c>
      <c r="AZ173" s="212">
        <f t="shared" si="230"/>
        <v>0</v>
      </c>
      <c r="BA173" s="212">
        <f t="shared" si="230"/>
        <v>9.5238095238095233E-2</v>
      </c>
      <c r="BB173" s="212">
        <f t="shared" si="230"/>
        <v>0.14285714285714285</v>
      </c>
      <c r="BC173" s="212">
        <f t="shared" si="230"/>
        <v>9.5238095238095233E-2</v>
      </c>
      <c r="BD173" s="212">
        <f t="shared" si="230"/>
        <v>9.5238095238095233E-2</v>
      </c>
      <c r="BE173" s="212">
        <f t="shared" si="230"/>
        <v>0.14285714285714285</v>
      </c>
      <c r="BF173" s="212">
        <f t="shared" si="230"/>
        <v>4.7619047619047616E-2</v>
      </c>
      <c r="BG173" s="212">
        <f t="shared" si="230"/>
        <v>0.14285714285714285</v>
      </c>
      <c r="BH173" s="212">
        <f t="shared" si="230"/>
        <v>4.7619047619047616E-2</v>
      </c>
      <c r="BI173" s="212">
        <f t="shared" si="230"/>
        <v>4.7619047619047616E-2</v>
      </c>
      <c r="BJ173" s="212">
        <f t="shared" si="230"/>
        <v>0.2857142857142857</v>
      </c>
      <c r="BK173" s="212">
        <f t="shared" si="230"/>
        <v>4.7619047619047616E-2</v>
      </c>
      <c r="BL173" s="212">
        <f t="shared" si="230"/>
        <v>0.2857142857142857</v>
      </c>
      <c r="BM173" s="212">
        <f t="shared" si="230"/>
        <v>0.19047619047619047</v>
      </c>
      <c r="BN173" s="212">
        <f t="shared" si="230"/>
        <v>0</v>
      </c>
      <c r="BO173" s="212">
        <f t="shared" si="230"/>
        <v>0.23809523809523808</v>
      </c>
      <c r="BP173" s="212">
        <f t="shared" si="230"/>
        <v>0</v>
      </c>
      <c r="BQ173" s="212">
        <f t="shared" ref="BQ173:CJ173" si="231">BQ172/$C$143</f>
        <v>4.7619047619047616E-2</v>
      </c>
      <c r="BR173" s="212">
        <f t="shared" si="231"/>
        <v>0.19047619047619047</v>
      </c>
      <c r="BS173" s="212">
        <f t="shared" si="231"/>
        <v>4.7619047619047616E-2</v>
      </c>
      <c r="BT173" s="212">
        <f t="shared" si="231"/>
        <v>9.5238095238095233E-2</v>
      </c>
      <c r="BU173" s="212">
        <f t="shared" si="231"/>
        <v>0.19047619047619047</v>
      </c>
      <c r="BV173" s="212">
        <f t="shared" si="231"/>
        <v>4.7619047619047616E-2</v>
      </c>
      <c r="BW173" s="212">
        <f t="shared" si="231"/>
        <v>9.5238095238095233E-2</v>
      </c>
      <c r="BX173" s="212">
        <f t="shared" si="231"/>
        <v>4.7619047619047616E-2</v>
      </c>
      <c r="BY173" s="212">
        <f t="shared" si="231"/>
        <v>0.23809523809523808</v>
      </c>
      <c r="BZ173" s="212">
        <f t="shared" si="231"/>
        <v>9.5238095238095233E-2</v>
      </c>
      <c r="CA173" s="212">
        <f t="shared" si="231"/>
        <v>0.19047619047619047</v>
      </c>
      <c r="CB173" s="212">
        <f t="shared" si="231"/>
        <v>4.7619047619047616E-2</v>
      </c>
      <c r="CC173" s="212">
        <f t="shared" si="231"/>
        <v>0.14285714285714285</v>
      </c>
      <c r="CD173" s="212">
        <f t="shared" si="231"/>
        <v>0</v>
      </c>
      <c r="CE173" s="212">
        <f t="shared" si="231"/>
        <v>0.14285714285714285</v>
      </c>
      <c r="CF173" s="212">
        <f t="shared" si="231"/>
        <v>4.7619047619047616E-2</v>
      </c>
      <c r="CG173" s="212">
        <f t="shared" si="231"/>
        <v>0.23809523809523808</v>
      </c>
      <c r="CH173" s="212">
        <f t="shared" si="231"/>
        <v>0</v>
      </c>
      <c r="CI173" s="212">
        <f t="shared" si="231"/>
        <v>0.23809523809523808</v>
      </c>
      <c r="CJ173" s="212">
        <f t="shared" si="231"/>
        <v>0</v>
      </c>
      <c r="CK173" s="155"/>
      <c r="CO173" s="149"/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9"/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49"/>
      <c r="DZ173" s="149"/>
      <c r="EA173" s="149"/>
      <c r="EB173" s="149"/>
      <c r="EC173" s="149"/>
      <c r="ED173" s="149"/>
      <c r="EE173" s="149"/>
      <c r="EF173" s="149"/>
    </row>
    <row r="174" spans="1:136" ht="15" hidden="1" x14ac:dyDescent="0.25">
      <c r="A174" s="312"/>
      <c r="B174" s="197" t="s">
        <v>753</v>
      </c>
      <c r="C174" s="213"/>
      <c r="D174" s="276">
        <f>+D172+F172</f>
        <v>11</v>
      </c>
      <c r="E174" s="277"/>
      <c r="F174" s="277"/>
      <c r="G174" s="278"/>
      <c r="H174" s="276">
        <f t="shared" ref="H174" si="232">+H172+J172</f>
        <v>2</v>
      </c>
      <c r="I174" s="277"/>
      <c r="J174" s="277"/>
      <c r="K174" s="278"/>
      <c r="L174" s="276">
        <f t="shared" ref="L174" si="233">+L172+N172</f>
        <v>6</v>
      </c>
      <c r="M174" s="277"/>
      <c r="N174" s="277"/>
      <c r="O174" s="278"/>
      <c r="P174" s="276">
        <f t="shared" ref="P174" si="234">+P172+R172</f>
        <v>0</v>
      </c>
      <c r="Q174" s="277"/>
      <c r="R174" s="277"/>
      <c r="S174" s="278"/>
      <c r="T174" s="276">
        <f t="shared" ref="T174" si="235">+T172+V172</f>
        <v>8</v>
      </c>
      <c r="U174" s="277"/>
      <c r="V174" s="277"/>
      <c r="W174" s="278"/>
      <c r="X174" s="276">
        <f t="shared" ref="X174" si="236">+X172+Z172</f>
        <v>5</v>
      </c>
      <c r="Y174" s="277"/>
      <c r="Z174" s="277"/>
      <c r="AA174" s="278"/>
      <c r="AB174" s="276">
        <f t="shared" ref="AB174" si="237">+AB172+AD172</f>
        <v>0</v>
      </c>
      <c r="AC174" s="277"/>
      <c r="AD174" s="277"/>
      <c r="AE174" s="278"/>
      <c r="AF174" s="276">
        <f t="shared" ref="AF174" si="238">+AF172+AH172</f>
        <v>1</v>
      </c>
      <c r="AG174" s="277"/>
      <c r="AH174" s="277"/>
      <c r="AI174" s="278"/>
      <c r="AJ174" s="276">
        <f t="shared" ref="AJ174" si="239">+AJ172+AL172</f>
        <v>7</v>
      </c>
      <c r="AK174" s="277"/>
      <c r="AL174" s="277"/>
      <c r="AM174" s="278"/>
      <c r="AN174" s="276">
        <f t="shared" ref="AN174" si="240">+AN172+AP172</f>
        <v>10</v>
      </c>
      <c r="AO174" s="277"/>
      <c r="AP174" s="277"/>
      <c r="AQ174" s="277"/>
      <c r="AR174" s="320"/>
      <c r="AS174" s="276">
        <f t="shared" ref="AS174" si="241">+AS172+AU172</f>
        <v>3</v>
      </c>
      <c r="AT174" s="277"/>
      <c r="AU174" s="277"/>
      <c r="AV174" s="278"/>
      <c r="AW174" s="276">
        <f t="shared" ref="AW174" si="242">+AW172+AY172</f>
        <v>6</v>
      </c>
      <c r="AX174" s="277"/>
      <c r="AY174" s="277"/>
      <c r="AZ174" s="278"/>
      <c r="BA174" s="276">
        <f t="shared" ref="BA174" si="243">+BA172+BC172</f>
        <v>4</v>
      </c>
      <c r="BB174" s="277"/>
      <c r="BC174" s="277"/>
      <c r="BD174" s="278"/>
      <c r="BE174" s="276">
        <f t="shared" ref="BE174" si="244">+BE172+BG172</f>
        <v>6</v>
      </c>
      <c r="BF174" s="277"/>
      <c r="BG174" s="277"/>
      <c r="BH174" s="278"/>
      <c r="BI174" s="276">
        <f t="shared" ref="BI174" si="245">+BI172+BK172</f>
        <v>2</v>
      </c>
      <c r="BJ174" s="277"/>
      <c r="BK174" s="277"/>
      <c r="BL174" s="278"/>
      <c r="BM174" s="276">
        <f t="shared" ref="BM174" si="246">+BM172+BO172</f>
        <v>9</v>
      </c>
      <c r="BN174" s="277"/>
      <c r="BO174" s="277"/>
      <c r="BP174" s="278"/>
      <c r="BQ174" s="276">
        <f t="shared" ref="BQ174" si="247">+BQ172+BS172</f>
        <v>2</v>
      </c>
      <c r="BR174" s="277"/>
      <c r="BS174" s="277"/>
      <c r="BT174" s="278"/>
      <c r="BU174" s="276">
        <f t="shared" ref="BU174" si="248">+BU172+BW172</f>
        <v>6</v>
      </c>
      <c r="BV174" s="277"/>
      <c r="BW174" s="277"/>
      <c r="BX174" s="278"/>
      <c r="BY174" s="276">
        <f t="shared" ref="BY174" si="249">+BY172+CA172</f>
        <v>9</v>
      </c>
      <c r="BZ174" s="277"/>
      <c r="CA174" s="277"/>
      <c r="CB174" s="278"/>
      <c r="CC174" s="276">
        <f t="shared" ref="CC174" si="250">+CC172+CE172</f>
        <v>6</v>
      </c>
      <c r="CD174" s="277"/>
      <c r="CE174" s="277"/>
      <c r="CF174" s="278"/>
      <c r="CG174" s="276">
        <f t="shared" ref="CG174" si="251">+CG172+CI172</f>
        <v>10</v>
      </c>
      <c r="CH174" s="277"/>
      <c r="CI174" s="277"/>
      <c r="CJ174" s="277"/>
      <c r="CK174" s="155"/>
      <c r="CO174" s="149"/>
      <c r="CP174" s="149"/>
      <c r="CQ174" s="149"/>
      <c r="CR174" s="149"/>
      <c r="CS174" s="149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49"/>
      <c r="DZ174" s="149"/>
      <c r="EA174" s="149"/>
      <c r="EB174" s="149"/>
      <c r="EC174" s="149"/>
      <c r="ED174" s="149"/>
      <c r="EE174" s="149"/>
      <c r="EF174" s="149"/>
    </row>
    <row r="175" spans="1:136" ht="15" hidden="1" x14ac:dyDescent="0.25">
      <c r="A175" s="312"/>
      <c r="B175" s="199" t="s">
        <v>753</v>
      </c>
      <c r="C175" s="214"/>
      <c r="D175" s="262">
        <f>+E172+G172</f>
        <v>0</v>
      </c>
      <c r="E175" s="263"/>
      <c r="F175" s="263"/>
      <c r="G175" s="264"/>
      <c r="H175" s="262">
        <f t="shared" ref="H175" si="252">+I172+K172</f>
        <v>2</v>
      </c>
      <c r="I175" s="263"/>
      <c r="J175" s="263"/>
      <c r="K175" s="264"/>
      <c r="L175" s="262">
        <f t="shared" ref="L175" si="253">+M172+O172</f>
        <v>5</v>
      </c>
      <c r="M175" s="263"/>
      <c r="N175" s="263"/>
      <c r="O175" s="264"/>
      <c r="P175" s="262">
        <f t="shared" ref="P175" si="254">+Q172+S172</f>
        <v>23</v>
      </c>
      <c r="Q175" s="263"/>
      <c r="R175" s="263"/>
      <c r="S175" s="264"/>
      <c r="T175" s="262">
        <f t="shared" ref="T175" si="255">+U172+W172</f>
        <v>1</v>
      </c>
      <c r="U175" s="263"/>
      <c r="V175" s="263"/>
      <c r="W175" s="264"/>
      <c r="X175" s="262">
        <f t="shared" ref="X175" si="256">+Y172+AA172</f>
        <v>3</v>
      </c>
      <c r="Y175" s="263"/>
      <c r="Z175" s="263"/>
      <c r="AA175" s="264"/>
      <c r="AB175" s="262">
        <f t="shared" ref="AB175" si="257">+AC172+AE172</f>
        <v>7</v>
      </c>
      <c r="AC175" s="263"/>
      <c r="AD175" s="263"/>
      <c r="AE175" s="264"/>
      <c r="AF175" s="262">
        <f t="shared" ref="AF175" si="258">+AG172+AI172</f>
        <v>3</v>
      </c>
      <c r="AG175" s="263"/>
      <c r="AH175" s="263"/>
      <c r="AI175" s="264"/>
      <c r="AJ175" s="262">
        <f t="shared" ref="AJ175" si="259">+AK172+AM172</f>
        <v>0</v>
      </c>
      <c r="AK175" s="263"/>
      <c r="AL175" s="263"/>
      <c r="AM175" s="264"/>
      <c r="AN175" s="262">
        <f t="shared" ref="AN175" si="260">+AO172+AQ172</f>
        <v>8</v>
      </c>
      <c r="AO175" s="263"/>
      <c r="AP175" s="263"/>
      <c r="AQ175" s="263"/>
      <c r="AR175" s="320"/>
      <c r="AS175" s="262">
        <f t="shared" ref="AS175" si="261">+AT172+AV172</f>
        <v>1</v>
      </c>
      <c r="AT175" s="263"/>
      <c r="AU175" s="263"/>
      <c r="AV175" s="264"/>
      <c r="AW175" s="262">
        <f t="shared" ref="AW175" si="262">+AX172+AZ172</f>
        <v>1</v>
      </c>
      <c r="AX175" s="263"/>
      <c r="AY175" s="263"/>
      <c r="AZ175" s="264"/>
      <c r="BA175" s="262">
        <f t="shared" ref="BA175" si="263">+BB172+BD172</f>
        <v>5</v>
      </c>
      <c r="BB175" s="263"/>
      <c r="BC175" s="263"/>
      <c r="BD175" s="264"/>
      <c r="BE175" s="262">
        <f t="shared" ref="BE175" si="264">+BF172+BH172</f>
        <v>2</v>
      </c>
      <c r="BF175" s="263"/>
      <c r="BG175" s="263"/>
      <c r="BH175" s="264"/>
      <c r="BI175" s="262">
        <f t="shared" ref="BI175" si="265">+BJ172+BL172</f>
        <v>12</v>
      </c>
      <c r="BJ175" s="263"/>
      <c r="BK175" s="263"/>
      <c r="BL175" s="264"/>
      <c r="BM175" s="262">
        <f t="shared" ref="BM175" si="266">+BN172+BP172</f>
        <v>0</v>
      </c>
      <c r="BN175" s="263"/>
      <c r="BO175" s="263"/>
      <c r="BP175" s="264"/>
      <c r="BQ175" s="262">
        <f t="shared" ref="BQ175" si="267">+BR172+BT172</f>
        <v>6</v>
      </c>
      <c r="BR175" s="263"/>
      <c r="BS175" s="263"/>
      <c r="BT175" s="264"/>
      <c r="BU175" s="262">
        <f t="shared" ref="BU175" si="268">+BV172+BX172</f>
        <v>2</v>
      </c>
      <c r="BV175" s="263"/>
      <c r="BW175" s="263"/>
      <c r="BX175" s="264"/>
      <c r="BY175" s="262">
        <f t="shared" ref="BY175" si="269">+BZ172+CB172</f>
        <v>3</v>
      </c>
      <c r="BZ175" s="263"/>
      <c r="CA175" s="263"/>
      <c r="CB175" s="264"/>
      <c r="CC175" s="262">
        <f t="shared" ref="CC175" si="270">+CD172+CF172</f>
        <v>1</v>
      </c>
      <c r="CD175" s="263"/>
      <c r="CE175" s="263"/>
      <c r="CF175" s="264"/>
      <c r="CG175" s="262">
        <f t="shared" ref="CG175" si="271">+CH172+CJ172</f>
        <v>0</v>
      </c>
      <c r="CH175" s="263"/>
      <c r="CI175" s="263"/>
      <c r="CJ175" s="263"/>
      <c r="CK175" s="155"/>
      <c r="CO175" s="149"/>
      <c r="CP175" s="149"/>
      <c r="CQ175" s="149"/>
      <c r="CR175" s="149"/>
      <c r="CS175" s="149"/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49"/>
      <c r="DZ175" s="149"/>
      <c r="EA175" s="149"/>
      <c r="EB175" s="149"/>
      <c r="EC175" s="149"/>
      <c r="ED175" s="149"/>
      <c r="EE175" s="149"/>
      <c r="EF175" s="149"/>
    </row>
    <row r="176" spans="1:136" ht="15" hidden="1" x14ac:dyDescent="0.25">
      <c r="A176" s="312"/>
      <c r="B176" s="284"/>
      <c r="C176" s="285"/>
      <c r="D176" s="279"/>
      <c r="E176" s="280"/>
      <c r="F176" s="280"/>
      <c r="G176" s="281"/>
      <c r="H176" s="279"/>
      <c r="I176" s="280"/>
      <c r="J176" s="280"/>
      <c r="K176" s="281"/>
      <c r="L176" s="279"/>
      <c r="M176" s="280"/>
      <c r="N176" s="280"/>
      <c r="O176" s="281"/>
      <c r="P176" s="279"/>
      <c r="Q176" s="280"/>
      <c r="R176" s="280"/>
      <c r="S176" s="281"/>
      <c r="T176" s="279"/>
      <c r="U176" s="280"/>
      <c r="V176" s="280"/>
      <c r="W176" s="281"/>
      <c r="X176" s="279"/>
      <c r="Y176" s="280"/>
      <c r="Z176" s="280"/>
      <c r="AA176" s="281"/>
      <c r="AB176" s="279"/>
      <c r="AC176" s="280"/>
      <c r="AD176" s="280"/>
      <c r="AE176" s="281"/>
      <c r="AF176" s="279"/>
      <c r="AG176" s="280"/>
      <c r="AH176" s="280"/>
      <c r="AI176" s="281"/>
      <c r="AJ176" s="279"/>
      <c r="AK176" s="280"/>
      <c r="AL176" s="280"/>
      <c r="AM176" s="281"/>
      <c r="AN176" s="279"/>
      <c r="AO176" s="280"/>
      <c r="AP176" s="280"/>
      <c r="AQ176" s="280"/>
      <c r="AR176" s="320"/>
      <c r="AS176" s="279"/>
      <c r="AT176" s="280"/>
      <c r="AU176" s="280"/>
      <c r="AV176" s="281"/>
      <c r="AW176" s="279"/>
      <c r="AX176" s="280"/>
      <c r="AY176" s="280"/>
      <c r="AZ176" s="281"/>
      <c r="BA176" s="279"/>
      <c r="BB176" s="280"/>
      <c r="BC176" s="280"/>
      <c r="BD176" s="281"/>
      <c r="BE176" s="279"/>
      <c r="BF176" s="280"/>
      <c r="BG176" s="280"/>
      <c r="BH176" s="281"/>
      <c r="BI176" s="279"/>
      <c r="BJ176" s="280"/>
      <c r="BK176" s="280"/>
      <c r="BL176" s="281"/>
      <c r="BM176" s="279"/>
      <c r="BN176" s="280"/>
      <c r="BO176" s="280"/>
      <c r="BP176" s="281"/>
      <c r="BQ176" s="279"/>
      <c r="BR176" s="280"/>
      <c r="BS176" s="280"/>
      <c r="BT176" s="281"/>
      <c r="BU176" s="279"/>
      <c r="BV176" s="280"/>
      <c r="BW176" s="280"/>
      <c r="BX176" s="281"/>
      <c r="BY176" s="279"/>
      <c r="BZ176" s="280"/>
      <c r="CA176" s="280"/>
      <c r="CB176" s="281"/>
      <c r="CC176" s="279"/>
      <c r="CD176" s="280"/>
      <c r="CE176" s="280"/>
      <c r="CF176" s="281"/>
      <c r="CG176" s="279"/>
      <c r="CH176" s="280"/>
      <c r="CI176" s="280"/>
      <c r="CJ176" s="281"/>
      <c r="CK176" s="155"/>
      <c r="CO176" s="149"/>
      <c r="CP176" s="149"/>
      <c r="CQ176" s="149"/>
      <c r="CR176" s="149"/>
      <c r="CS176" s="149"/>
      <c r="CT176" s="149"/>
      <c r="CU176" s="149"/>
      <c r="CV176" s="149"/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9"/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49"/>
      <c r="DZ176" s="149"/>
      <c r="EA176" s="149"/>
      <c r="EB176" s="149"/>
      <c r="EC176" s="149"/>
      <c r="ED176" s="149"/>
      <c r="EE176" s="149"/>
      <c r="EF176" s="149"/>
    </row>
    <row r="177" spans="1:136" hidden="1" x14ac:dyDescent="0.2">
      <c r="A177" s="312"/>
      <c r="B177" s="272" t="s">
        <v>863</v>
      </c>
      <c r="C177" s="273"/>
      <c r="D177" s="276">
        <v>8</v>
      </c>
      <c r="E177" s="277"/>
      <c r="F177" s="277"/>
      <c r="G177" s="278"/>
      <c r="H177" s="276">
        <v>1</v>
      </c>
      <c r="I177" s="277"/>
      <c r="J177" s="277"/>
      <c r="K177" s="278"/>
      <c r="L177" s="276">
        <v>3</v>
      </c>
      <c r="M177" s="277"/>
      <c r="N177" s="277"/>
      <c r="O177" s="278"/>
      <c r="P177" s="276">
        <v>0</v>
      </c>
      <c r="Q177" s="277"/>
      <c r="R177" s="277"/>
      <c r="S177" s="278"/>
      <c r="T177" s="276">
        <v>5</v>
      </c>
      <c r="U177" s="277"/>
      <c r="V177" s="277"/>
      <c r="W177" s="278"/>
      <c r="X177" s="276">
        <v>3</v>
      </c>
      <c r="Y177" s="277"/>
      <c r="Z177" s="277"/>
      <c r="AA177" s="278"/>
      <c r="AB177" s="276">
        <v>0</v>
      </c>
      <c r="AC177" s="277"/>
      <c r="AD177" s="277"/>
      <c r="AE177" s="278"/>
      <c r="AF177" s="276">
        <v>1</v>
      </c>
      <c r="AG177" s="277"/>
      <c r="AH177" s="277"/>
      <c r="AI177" s="278"/>
      <c r="AJ177" s="276">
        <v>5</v>
      </c>
      <c r="AK177" s="277"/>
      <c r="AL177" s="277"/>
      <c r="AM177" s="278"/>
      <c r="AN177" s="276">
        <v>6</v>
      </c>
      <c r="AO177" s="277"/>
      <c r="AP177" s="277"/>
      <c r="AQ177" s="277"/>
      <c r="AR177" s="320"/>
      <c r="AS177" s="276">
        <v>3</v>
      </c>
      <c r="AT177" s="277"/>
      <c r="AU177" s="277"/>
      <c r="AV177" s="278"/>
      <c r="AW177" s="276">
        <v>4</v>
      </c>
      <c r="AX177" s="277"/>
      <c r="AY177" s="277"/>
      <c r="AZ177" s="278"/>
      <c r="BA177" s="276">
        <v>2</v>
      </c>
      <c r="BB177" s="277"/>
      <c r="BC177" s="277"/>
      <c r="BD177" s="278"/>
      <c r="BE177" s="276">
        <v>3</v>
      </c>
      <c r="BF177" s="277"/>
      <c r="BG177" s="277"/>
      <c r="BH177" s="278"/>
      <c r="BI177" s="276">
        <v>2</v>
      </c>
      <c r="BJ177" s="277"/>
      <c r="BK177" s="277"/>
      <c r="BL177" s="278"/>
      <c r="BM177" s="276">
        <v>5</v>
      </c>
      <c r="BN177" s="277"/>
      <c r="BO177" s="277"/>
      <c r="BP177" s="278"/>
      <c r="BQ177" s="276">
        <v>1</v>
      </c>
      <c r="BR177" s="277"/>
      <c r="BS177" s="277"/>
      <c r="BT177" s="278"/>
      <c r="BU177" s="276">
        <v>4</v>
      </c>
      <c r="BV177" s="277"/>
      <c r="BW177" s="277"/>
      <c r="BX177" s="278"/>
      <c r="BY177" s="276">
        <v>5</v>
      </c>
      <c r="BZ177" s="277"/>
      <c r="CA177" s="277"/>
      <c r="CB177" s="278"/>
      <c r="CC177" s="276">
        <v>4</v>
      </c>
      <c r="CD177" s="277"/>
      <c r="CE177" s="277"/>
      <c r="CF177" s="278"/>
      <c r="CG177" s="276">
        <v>6</v>
      </c>
      <c r="CH177" s="277"/>
      <c r="CI177" s="277"/>
      <c r="CJ177" s="277"/>
      <c r="CK177" s="155"/>
      <c r="CO177" s="149"/>
      <c r="CP177" s="149"/>
      <c r="CQ177" s="149"/>
      <c r="CR177" s="149"/>
      <c r="CS177" s="149"/>
      <c r="CT177" s="149"/>
      <c r="CU177" s="149"/>
      <c r="CV177" s="149"/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9"/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49"/>
      <c r="DZ177" s="149"/>
      <c r="EA177" s="149"/>
      <c r="EB177" s="149"/>
      <c r="EC177" s="149"/>
      <c r="ED177" s="149"/>
      <c r="EE177" s="149"/>
      <c r="EF177" s="149"/>
    </row>
    <row r="178" spans="1:136" hidden="1" x14ac:dyDescent="0.2">
      <c r="A178" s="312"/>
      <c r="B178" s="274"/>
      <c r="C178" s="275"/>
      <c r="D178" s="265">
        <f>D177/21</f>
        <v>0.38095238095238093</v>
      </c>
      <c r="E178" s="266"/>
      <c r="F178" s="266"/>
      <c r="G178" s="267"/>
      <c r="H178" s="265">
        <f>H177/21</f>
        <v>4.7619047619047616E-2</v>
      </c>
      <c r="I178" s="266"/>
      <c r="J178" s="266"/>
      <c r="K178" s="267"/>
      <c r="L178" s="265">
        <f>L177/21</f>
        <v>0.14285714285714285</v>
      </c>
      <c r="M178" s="266"/>
      <c r="N178" s="266"/>
      <c r="O178" s="267"/>
      <c r="P178" s="265">
        <f>P177/21</f>
        <v>0</v>
      </c>
      <c r="Q178" s="266"/>
      <c r="R178" s="266"/>
      <c r="S178" s="267"/>
      <c r="T178" s="265">
        <f>T177/21</f>
        <v>0.23809523809523808</v>
      </c>
      <c r="U178" s="266"/>
      <c r="V178" s="266"/>
      <c r="W178" s="267"/>
      <c r="X178" s="265">
        <f>X177/21</f>
        <v>0.14285714285714285</v>
      </c>
      <c r="Y178" s="266"/>
      <c r="Z178" s="266"/>
      <c r="AA178" s="267"/>
      <c r="AB178" s="265">
        <f>AB177/21</f>
        <v>0</v>
      </c>
      <c r="AC178" s="266"/>
      <c r="AD178" s="266"/>
      <c r="AE178" s="267"/>
      <c r="AF178" s="265">
        <f>AF177/21</f>
        <v>4.7619047619047616E-2</v>
      </c>
      <c r="AG178" s="266"/>
      <c r="AH178" s="266"/>
      <c r="AI178" s="267"/>
      <c r="AJ178" s="265">
        <f>AJ177/21</f>
        <v>0.23809523809523808</v>
      </c>
      <c r="AK178" s="266"/>
      <c r="AL178" s="266"/>
      <c r="AM178" s="267"/>
      <c r="AN178" s="265">
        <f>AN177/21</f>
        <v>0.2857142857142857</v>
      </c>
      <c r="AO178" s="266"/>
      <c r="AP178" s="266"/>
      <c r="AQ178" s="266"/>
      <c r="AR178" s="320"/>
      <c r="AS178" s="265">
        <f>AS177/21</f>
        <v>0.14285714285714285</v>
      </c>
      <c r="AT178" s="266"/>
      <c r="AU178" s="266"/>
      <c r="AV178" s="267"/>
      <c r="AW178" s="265">
        <f>AW177/21</f>
        <v>0.19047619047619047</v>
      </c>
      <c r="AX178" s="266"/>
      <c r="AY178" s="266"/>
      <c r="AZ178" s="267"/>
      <c r="BA178" s="265">
        <f>BA177/21</f>
        <v>9.5238095238095233E-2</v>
      </c>
      <c r="BB178" s="266"/>
      <c r="BC178" s="266"/>
      <c r="BD178" s="267"/>
      <c r="BE178" s="265">
        <f>BE177/21</f>
        <v>0.14285714285714285</v>
      </c>
      <c r="BF178" s="266"/>
      <c r="BG178" s="266"/>
      <c r="BH178" s="267"/>
      <c r="BI178" s="265">
        <f>BI177/21</f>
        <v>9.5238095238095233E-2</v>
      </c>
      <c r="BJ178" s="266"/>
      <c r="BK178" s="266"/>
      <c r="BL178" s="267"/>
      <c r="BM178" s="265">
        <f>BM177/21</f>
        <v>0.23809523809523808</v>
      </c>
      <c r="BN178" s="266"/>
      <c r="BO178" s="266"/>
      <c r="BP178" s="267"/>
      <c r="BQ178" s="265">
        <f>BQ177/21</f>
        <v>4.7619047619047616E-2</v>
      </c>
      <c r="BR178" s="266"/>
      <c r="BS178" s="266"/>
      <c r="BT178" s="267"/>
      <c r="BU178" s="265">
        <f>BU177/21</f>
        <v>0.19047619047619047</v>
      </c>
      <c r="BV178" s="266"/>
      <c r="BW178" s="266"/>
      <c r="BX178" s="267"/>
      <c r="BY178" s="265">
        <f>BY177/21</f>
        <v>0.23809523809523808</v>
      </c>
      <c r="BZ178" s="266"/>
      <c r="CA178" s="266"/>
      <c r="CB178" s="267"/>
      <c r="CC178" s="265">
        <f>CC177/21</f>
        <v>0.19047619047619047</v>
      </c>
      <c r="CD178" s="266"/>
      <c r="CE178" s="266"/>
      <c r="CF178" s="267"/>
      <c r="CG178" s="265">
        <f>CG177/21</f>
        <v>0.2857142857142857</v>
      </c>
      <c r="CH178" s="266"/>
      <c r="CI178" s="266"/>
      <c r="CJ178" s="266"/>
      <c r="CK178" s="155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</row>
    <row r="179" spans="1:136" hidden="1" x14ac:dyDescent="0.2">
      <c r="A179" s="312"/>
      <c r="B179" s="268" t="s">
        <v>864</v>
      </c>
      <c r="C179" s="269"/>
      <c r="D179" s="262">
        <v>0</v>
      </c>
      <c r="E179" s="263"/>
      <c r="F179" s="263"/>
      <c r="G179" s="264"/>
      <c r="H179" s="262">
        <v>1</v>
      </c>
      <c r="I179" s="263"/>
      <c r="J179" s="263"/>
      <c r="K179" s="264"/>
      <c r="L179" s="262">
        <v>4</v>
      </c>
      <c r="M179" s="263"/>
      <c r="N179" s="263"/>
      <c r="O179" s="264"/>
      <c r="P179" s="262">
        <v>14</v>
      </c>
      <c r="Q179" s="263"/>
      <c r="R179" s="263"/>
      <c r="S179" s="264"/>
      <c r="T179" s="262">
        <v>1</v>
      </c>
      <c r="U179" s="263"/>
      <c r="V179" s="263"/>
      <c r="W179" s="264"/>
      <c r="X179" s="262">
        <v>1</v>
      </c>
      <c r="Y179" s="263"/>
      <c r="Z179" s="263"/>
      <c r="AA179" s="264"/>
      <c r="AB179" s="262">
        <v>6</v>
      </c>
      <c r="AC179" s="263"/>
      <c r="AD179" s="263"/>
      <c r="AE179" s="264"/>
      <c r="AF179" s="262">
        <v>2</v>
      </c>
      <c r="AG179" s="263"/>
      <c r="AH179" s="263"/>
      <c r="AI179" s="264"/>
      <c r="AJ179" s="262">
        <v>0</v>
      </c>
      <c r="AK179" s="263"/>
      <c r="AL179" s="263"/>
      <c r="AM179" s="264"/>
      <c r="AN179" s="262">
        <v>6</v>
      </c>
      <c r="AO179" s="263"/>
      <c r="AP179" s="263"/>
      <c r="AQ179" s="263"/>
      <c r="AR179" s="320"/>
      <c r="AS179" s="262">
        <v>1</v>
      </c>
      <c r="AT179" s="263"/>
      <c r="AU179" s="263"/>
      <c r="AV179" s="264"/>
      <c r="AW179" s="262">
        <v>1</v>
      </c>
      <c r="AX179" s="263"/>
      <c r="AY179" s="263"/>
      <c r="AZ179" s="264"/>
      <c r="BA179" s="262">
        <v>3</v>
      </c>
      <c r="BB179" s="263"/>
      <c r="BC179" s="263"/>
      <c r="BD179" s="264"/>
      <c r="BE179" s="262">
        <v>1</v>
      </c>
      <c r="BF179" s="263"/>
      <c r="BG179" s="263"/>
      <c r="BH179" s="264"/>
      <c r="BI179" s="262">
        <v>7</v>
      </c>
      <c r="BJ179" s="263"/>
      <c r="BK179" s="263"/>
      <c r="BL179" s="264"/>
      <c r="BM179" s="262">
        <v>0</v>
      </c>
      <c r="BN179" s="263"/>
      <c r="BO179" s="263"/>
      <c r="BP179" s="264"/>
      <c r="BQ179" s="262">
        <v>4</v>
      </c>
      <c r="BR179" s="263"/>
      <c r="BS179" s="263"/>
      <c r="BT179" s="264"/>
      <c r="BU179" s="262">
        <v>1</v>
      </c>
      <c r="BV179" s="263"/>
      <c r="BW179" s="263"/>
      <c r="BX179" s="264"/>
      <c r="BY179" s="262">
        <v>3</v>
      </c>
      <c r="BZ179" s="263"/>
      <c r="CA179" s="263"/>
      <c r="CB179" s="264"/>
      <c r="CC179" s="262">
        <v>1</v>
      </c>
      <c r="CD179" s="263"/>
      <c r="CE179" s="263"/>
      <c r="CF179" s="264"/>
      <c r="CG179" s="262">
        <v>0</v>
      </c>
      <c r="CH179" s="263"/>
      <c r="CI179" s="263"/>
      <c r="CJ179" s="263"/>
      <c r="CK179" s="155"/>
      <c r="CO179" s="149"/>
      <c r="CP179" s="149"/>
      <c r="CQ179" s="149"/>
      <c r="CR179" s="149"/>
      <c r="CS179" s="149"/>
      <c r="CT179" s="149"/>
      <c r="CU179" s="149"/>
      <c r="CV179" s="149"/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9"/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49"/>
      <c r="DZ179" s="149"/>
      <c r="EA179" s="149"/>
      <c r="EB179" s="149"/>
      <c r="EC179" s="149"/>
      <c r="ED179" s="149"/>
      <c r="EE179" s="149"/>
      <c r="EF179" s="149"/>
    </row>
    <row r="180" spans="1:136" hidden="1" x14ac:dyDescent="0.2">
      <c r="A180" s="312"/>
      <c r="B180" s="270"/>
      <c r="C180" s="271"/>
      <c r="D180" s="259">
        <f>D179/21</f>
        <v>0</v>
      </c>
      <c r="E180" s="260"/>
      <c r="F180" s="260"/>
      <c r="G180" s="261"/>
      <c r="H180" s="259">
        <f>H179/21</f>
        <v>4.7619047619047616E-2</v>
      </c>
      <c r="I180" s="260"/>
      <c r="J180" s="260"/>
      <c r="K180" s="261"/>
      <c r="L180" s="259">
        <f>L179/21</f>
        <v>0.19047619047619047</v>
      </c>
      <c r="M180" s="260"/>
      <c r="N180" s="260"/>
      <c r="O180" s="261"/>
      <c r="P180" s="259">
        <f>P179/21</f>
        <v>0.66666666666666663</v>
      </c>
      <c r="Q180" s="260"/>
      <c r="R180" s="260"/>
      <c r="S180" s="261"/>
      <c r="T180" s="259">
        <f>T179/21</f>
        <v>4.7619047619047616E-2</v>
      </c>
      <c r="U180" s="260"/>
      <c r="V180" s="260"/>
      <c r="W180" s="261"/>
      <c r="X180" s="259">
        <f>X179/21</f>
        <v>4.7619047619047616E-2</v>
      </c>
      <c r="Y180" s="260"/>
      <c r="Z180" s="260"/>
      <c r="AA180" s="261"/>
      <c r="AB180" s="259">
        <f>AB179/21</f>
        <v>0.2857142857142857</v>
      </c>
      <c r="AC180" s="260"/>
      <c r="AD180" s="260"/>
      <c r="AE180" s="261"/>
      <c r="AF180" s="259">
        <f>AF179/21</f>
        <v>9.5238095238095233E-2</v>
      </c>
      <c r="AG180" s="260"/>
      <c r="AH180" s="260"/>
      <c r="AI180" s="261"/>
      <c r="AJ180" s="259">
        <f>AJ179/21</f>
        <v>0</v>
      </c>
      <c r="AK180" s="260"/>
      <c r="AL180" s="260"/>
      <c r="AM180" s="261"/>
      <c r="AN180" s="259">
        <f>AN179/21</f>
        <v>0.2857142857142857</v>
      </c>
      <c r="AO180" s="260"/>
      <c r="AP180" s="260"/>
      <c r="AQ180" s="260"/>
      <c r="AR180" s="322"/>
      <c r="AS180" s="259">
        <f>AS179/21</f>
        <v>4.7619047619047616E-2</v>
      </c>
      <c r="AT180" s="260"/>
      <c r="AU180" s="260"/>
      <c r="AV180" s="261"/>
      <c r="AW180" s="259">
        <f>AW179/21</f>
        <v>4.7619047619047616E-2</v>
      </c>
      <c r="AX180" s="260"/>
      <c r="AY180" s="260"/>
      <c r="AZ180" s="261"/>
      <c r="BA180" s="259">
        <f>BA179/21</f>
        <v>0.14285714285714285</v>
      </c>
      <c r="BB180" s="260"/>
      <c r="BC180" s="260"/>
      <c r="BD180" s="261"/>
      <c r="BE180" s="259">
        <f>BE179/21</f>
        <v>4.7619047619047616E-2</v>
      </c>
      <c r="BF180" s="260"/>
      <c r="BG180" s="260"/>
      <c r="BH180" s="261"/>
      <c r="BI180" s="259">
        <f>BI179/21</f>
        <v>0.33333333333333331</v>
      </c>
      <c r="BJ180" s="260"/>
      <c r="BK180" s="260"/>
      <c r="BL180" s="261"/>
      <c r="BM180" s="259">
        <f>BM179/21</f>
        <v>0</v>
      </c>
      <c r="BN180" s="260"/>
      <c r="BO180" s="260"/>
      <c r="BP180" s="261"/>
      <c r="BQ180" s="259">
        <f>BQ179/21</f>
        <v>0.19047619047619047</v>
      </c>
      <c r="BR180" s="260"/>
      <c r="BS180" s="260"/>
      <c r="BT180" s="261"/>
      <c r="BU180" s="259">
        <f>BU179/21</f>
        <v>4.7619047619047616E-2</v>
      </c>
      <c r="BV180" s="260"/>
      <c r="BW180" s="260"/>
      <c r="BX180" s="261"/>
      <c r="BY180" s="259">
        <f>BY179/21</f>
        <v>0.14285714285714285</v>
      </c>
      <c r="BZ180" s="260"/>
      <c r="CA180" s="260"/>
      <c r="CB180" s="261"/>
      <c r="CC180" s="259">
        <f>CC179/21</f>
        <v>4.7619047619047616E-2</v>
      </c>
      <c r="CD180" s="260"/>
      <c r="CE180" s="260"/>
      <c r="CF180" s="261"/>
      <c r="CG180" s="259">
        <f>CG179/21</f>
        <v>0</v>
      </c>
      <c r="CH180" s="260"/>
      <c r="CI180" s="260"/>
      <c r="CJ180" s="260"/>
      <c r="CK180" s="155"/>
      <c r="CO180" s="149"/>
      <c r="CP180" s="149"/>
      <c r="CQ180" s="149"/>
      <c r="CR180" s="149"/>
      <c r="CS180" s="149"/>
      <c r="CT180" s="149"/>
      <c r="CU180" s="149"/>
      <c r="CV180" s="149"/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9"/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49"/>
      <c r="DZ180" s="149"/>
      <c r="EA180" s="149"/>
      <c r="EB180" s="149"/>
      <c r="EC180" s="149"/>
      <c r="ED180" s="149"/>
      <c r="EE180" s="149"/>
      <c r="EF180" s="149"/>
    </row>
    <row r="181" spans="1:136" ht="15" hidden="1" x14ac:dyDescent="0.25">
      <c r="B181" s="202"/>
      <c r="C181" s="202"/>
      <c r="D181" s="219"/>
      <c r="E181" s="219"/>
      <c r="F181" s="219"/>
      <c r="G181" s="219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  <c r="CE181" s="157"/>
      <c r="CF181" s="157"/>
      <c r="CG181" s="157"/>
      <c r="CH181" s="157"/>
      <c r="CI181" s="157"/>
      <c r="CJ181" s="157"/>
      <c r="CO181" s="149"/>
      <c r="CP181" s="149"/>
      <c r="CQ181" s="149"/>
      <c r="CR181" s="149"/>
      <c r="CS181" s="149"/>
      <c r="CT181" s="149"/>
      <c r="CU181" s="149"/>
      <c r="CV181" s="149"/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9"/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49"/>
      <c r="DZ181" s="149"/>
      <c r="EA181" s="149"/>
      <c r="EB181" s="149"/>
      <c r="EC181" s="149"/>
      <c r="ED181" s="149"/>
      <c r="EE181" s="149"/>
      <c r="EF181" s="149"/>
    </row>
    <row r="182" spans="1:136" ht="15" hidden="1" x14ac:dyDescent="0.25">
      <c r="A182" s="311" t="s">
        <v>752</v>
      </c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311"/>
      <c r="AA182" s="311"/>
      <c r="AB182" s="311"/>
      <c r="AC182" s="311"/>
      <c r="AD182" s="311"/>
      <c r="AE182" s="311"/>
      <c r="AF182" s="311"/>
      <c r="AG182" s="311"/>
      <c r="AH182" s="311"/>
      <c r="AI182" s="311"/>
      <c r="AJ182" s="311"/>
      <c r="AK182" s="311"/>
      <c r="AL182" s="311"/>
      <c r="AM182" s="311"/>
      <c r="AN182" s="311"/>
      <c r="AO182" s="311"/>
      <c r="AP182" s="311"/>
      <c r="AQ182" s="311"/>
      <c r="AR182" s="311"/>
      <c r="AS182" s="311"/>
      <c r="AT182" s="311"/>
      <c r="AU182" s="311"/>
      <c r="AV182" s="311"/>
      <c r="AW182" s="311"/>
      <c r="AX182" s="311"/>
      <c r="AY182" s="311"/>
      <c r="AZ182" s="311"/>
      <c r="BA182" s="311"/>
      <c r="BB182" s="311"/>
      <c r="BC182" s="311"/>
      <c r="BD182" s="311"/>
      <c r="BE182" s="311"/>
      <c r="BF182" s="311"/>
      <c r="BG182" s="311"/>
      <c r="BH182" s="311"/>
      <c r="BI182" s="311"/>
      <c r="BJ182" s="311"/>
      <c r="BK182" s="311"/>
      <c r="BL182" s="311"/>
      <c r="BM182" s="311"/>
      <c r="BN182" s="311"/>
      <c r="BO182" s="311"/>
      <c r="BP182" s="311"/>
      <c r="BQ182" s="311"/>
      <c r="BR182" s="311"/>
      <c r="BS182" s="311"/>
      <c r="BT182" s="311"/>
      <c r="BU182" s="311"/>
      <c r="BV182" s="311"/>
      <c r="BW182" s="311"/>
      <c r="BX182" s="311"/>
      <c r="BY182" s="311"/>
      <c r="BZ182" s="311"/>
      <c r="CA182" s="311"/>
      <c r="CB182" s="311"/>
      <c r="CC182" s="311"/>
      <c r="CD182" s="311"/>
      <c r="CE182" s="311"/>
      <c r="CF182" s="311"/>
      <c r="CG182" s="311"/>
      <c r="CH182" s="311"/>
      <c r="CI182" s="311"/>
      <c r="CJ182" s="311"/>
      <c r="CK182" s="311"/>
      <c r="CL182" s="311"/>
      <c r="CM182" s="311"/>
      <c r="CN182" s="311"/>
      <c r="CO182" s="311"/>
    </row>
    <row r="183" spans="1:136" ht="15" hidden="1" x14ac:dyDescent="0.25">
      <c r="A183" s="311" t="s">
        <v>756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311"/>
      <c r="AE183" s="311"/>
      <c r="AF183" s="311"/>
      <c r="AG183" s="311"/>
      <c r="AH183" s="311"/>
      <c r="AI183" s="311"/>
      <c r="AJ183" s="311"/>
      <c r="AK183" s="311"/>
      <c r="AL183" s="311"/>
      <c r="AM183" s="311"/>
      <c r="AN183" s="311"/>
      <c r="AO183" s="311"/>
      <c r="AP183" s="311"/>
      <c r="AQ183" s="311"/>
      <c r="AR183" s="311"/>
      <c r="AS183" s="311"/>
      <c r="AT183" s="311"/>
      <c r="AU183" s="311"/>
      <c r="AV183" s="311"/>
      <c r="AW183" s="311"/>
      <c r="AX183" s="311"/>
      <c r="AY183" s="311"/>
      <c r="AZ183" s="311"/>
      <c r="BA183" s="311"/>
      <c r="BB183" s="311"/>
      <c r="BC183" s="311"/>
      <c r="BD183" s="311"/>
      <c r="BE183" s="311"/>
      <c r="BF183" s="311"/>
      <c r="BG183" s="311"/>
      <c r="BH183" s="311"/>
      <c r="BI183" s="311"/>
      <c r="BJ183" s="311"/>
      <c r="BK183" s="311"/>
      <c r="BL183" s="311"/>
      <c r="BM183" s="311"/>
      <c r="BN183" s="311"/>
      <c r="BO183" s="311"/>
      <c r="BP183" s="311"/>
      <c r="BQ183" s="311"/>
      <c r="BR183" s="311"/>
      <c r="BS183" s="311"/>
      <c r="BT183" s="311"/>
      <c r="BU183" s="311"/>
      <c r="BV183" s="311"/>
      <c r="BW183" s="311"/>
      <c r="BX183" s="311"/>
      <c r="BY183" s="311"/>
      <c r="BZ183" s="311"/>
      <c r="CA183" s="311"/>
      <c r="CB183" s="311"/>
      <c r="CC183" s="311"/>
      <c r="CD183" s="311"/>
      <c r="CE183" s="311"/>
      <c r="CF183" s="311"/>
      <c r="CG183" s="311"/>
      <c r="CH183" s="311"/>
      <c r="CI183" s="311"/>
      <c r="CJ183" s="311"/>
      <c r="CK183" s="311"/>
      <c r="CL183" s="311"/>
      <c r="CM183" s="311"/>
      <c r="CN183" s="311"/>
      <c r="CO183" s="311"/>
    </row>
    <row r="184" spans="1:136" ht="15" hidden="1" x14ac:dyDescent="0.25"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9"/>
      <c r="DF184" s="149"/>
      <c r="DG184" s="149"/>
      <c r="DH184" s="149"/>
      <c r="DI184" s="149"/>
      <c r="DJ184" s="149"/>
      <c r="DK184" s="149"/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49"/>
      <c r="DZ184" s="149"/>
      <c r="EA184" s="149"/>
      <c r="EB184" s="149"/>
      <c r="EC184" s="149"/>
      <c r="ED184" s="149"/>
      <c r="EE184" s="149"/>
      <c r="EF184" s="149"/>
    </row>
    <row r="185" spans="1:136" ht="15" hidden="1" x14ac:dyDescent="0.25">
      <c r="A185" s="312" t="s">
        <v>867</v>
      </c>
      <c r="B185" s="313" t="s">
        <v>90</v>
      </c>
      <c r="C185" s="314"/>
      <c r="D185" s="314"/>
      <c r="E185" s="314"/>
      <c r="F185" s="314"/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  <c r="AK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AX185" s="314"/>
      <c r="AY185" s="314"/>
      <c r="AZ185" s="314"/>
      <c r="BA185" s="314"/>
      <c r="BB185" s="314"/>
      <c r="BC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  <c r="BQ185" s="314"/>
      <c r="BR185" s="314"/>
      <c r="BS185" s="314"/>
      <c r="BT185" s="314"/>
      <c r="BU185" s="314"/>
      <c r="BV185" s="314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  <c r="CO185" s="220"/>
      <c r="CP185" s="148"/>
      <c r="CQ185" s="148"/>
      <c r="CR185" s="148"/>
      <c r="CS185" s="148"/>
      <c r="CT185" s="148"/>
      <c r="CU185" s="149"/>
      <c r="CV185" s="149"/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9"/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49"/>
      <c r="DZ185" s="149"/>
      <c r="EA185" s="149"/>
      <c r="EB185" s="149"/>
      <c r="EC185" s="149"/>
      <c r="ED185" s="149"/>
      <c r="EE185" s="149"/>
      <c r="EF185" s="149"/>
    </row>
    <row r="186" spans="1:136" ht="15" hidden="1" x14ac:dyDescent="0.25">
      <c r="A186" s="312"/>
      <c r="B186" s="313" t="s">
        <v>866</v>
      </c>
      <c r="C186" s="314"/>
      <c r="D186" s="314"/>
      <c r="E186" s="314"/>
      <c r="F186" s="314"/>
      <c r="G186" s="314"/>
      <c r="H186" s="314"/>
      <c r="I186" s="314"/>
      <c r="J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  <c r="BQ186" s="314"/>
      <c r="BR186" s="314"/>
      <c r="BS186" s="314"/>
      <c r="BT186" s="314"/>
      <c r="BU186" s="314"/>
      <c r="BV186" s="314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  <c r="CO186" s="221"/>
      <c r="CP186" s="149"/>
      <c r="CQ186" s="149"/>
      <c r="CR186" s="149"/>
      <c r="CS186" s="149"/>
      <c r="CT186" s="149"/>
      <c r="CU186" s="149"/>
      <c r="CV186" s="149"/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9"/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49"/>
      <c r="DZ186" s="149"/>
      <c r="EA186" s="149"/>
      <c r="EB186" s="149"/>
      <c r="EC186" s="149"/>
      <c r="ED186" s="149"/>
      <c r="EE186" s="149"/>
      <c r="EF186" s="149"/>
    </row>
    <row r="187" spans="1:136" ht="15" hidden="1" x14ac:dyDescent="0.25">
      <c r="A187" s="312"/>
      <c r="B187" s="153" t="s">
        <v>759</v>
      </c>
      <c r="C187" s="154">
        <f>+C188+C189</f>
        <v>21</v>
      </c>
      <c r="D187" s="303" t="s">
        <v>724</v>
      </c>
      <c r="E187" s="303"/>
      <c r="F187" s="303"/>
      <c r="G187" s="303"/>
      <c r="H187" s="303" t="s">
        <v>725</v>
      </c>
      <c r="I187" s="303"/>
      <c r="J187" s="303"/>
      <c r="K187" s="303"/>
      <c r="L187" s="303" t="s">
        <v>726</v>
      </c>
      <c r="M187" s="303"/>
      <c r="N187" s="303"/>
      <c r="O187" s="303"/>
      <c r="P187" s="303" t="s">
        <v>727</v>
      </c>
      <c r="Q187" s="303"/>
      <c r="R187" s="303"/>
      <c r="S187" s="303"/>
      <c r="T187" s="303" t="s">
        <v>728</v>
      </c>
      <c r="U187" s="303"/>
      <c r="V187" s="303"/>
      <c r="W187" s="303"/>
      <c r="X187" s="303" t="s">
        <v>729</v>
      </c>
      <c r="Y187" s="303"/>
      <c r="Z187" s="303"/>
      <c r="AA187" s="303"/>
      <c r="AB187" s="303" t="s">
        <v>730</v>
      </c>
      <c r="AC187" s="303"/>
      <c r="AD187" s="303"/>
      <c r="AE187" s="303"/>
      <c r="AF187" s="303" t="s">
        <v>731</v>
      </c>
      <c r="AG187" s="303"/>
      <c r="AH187" s="303"/>
      <c r="AI187" s="303"/>
      <c r="AJ187" s="303" t="s">
        <v>732</v>
      </c>
      <c r="AK187" s="303"/>
      <c r="AL187" s="303"/>
      <c r="AM187" s="303"/>
      <c r="AN187" s="305" t="s">
        <v>750</v>
      </c>
      <c r="AO187" s="306"/>
      <c r="AP187" s="306"/>
      <c r="AQ187" s="306"/>
      <c r="AR187" s="302"/>
      <c r="AS187" s="288" t="s">
        <v>733</v>
      </c>
      <c r="AT187" s="289"/>
      <c r="AU187" s="289"/>
      <c r="AV187" s="300"/>
      <c r="AW187" s="288" t="s">
        <v>734</v>
      </c>
      <c r="AX187" s="289"/>
      <c r="AY187" s="289"/>
      <c r="AZ187" s="300"/>
      <c r="BA187" s="288" t="s">
        <v>735</v>
      </c>
      <c r="BB187" s="289"/>
      <c r="BC187" s="289"/>
      <c r="BD187" s="300"/>
      <c r="BE187" s="288" t="s">
        <v>736</v>
      </c>
      <c r="BF187" s="289"/>
      <c r="BG187" s="289"/>
      <c r="BH187" s="300"/>
      <c r="BI187" s="288" t="s">
        <v>737</v>
      </c>
      <c r="BJ187" s="289"/>
      <c r="BK187" s="289"/>
      <c r="BL187" s="300"/>
      <c r="BM187" s="288" t="s">
        <v>738</v>
      </c>
      <c r="BN187" s="289"/>
      <c r="BO187" s="289"/>
      <c r="BP187" s="300"/>
      <c r="BQ187" s="288" t="s">
        <v>739</v>
      </c>
      <c r="BR187" s="289"/>
      <c r="BS187" s="289"/>
      <c r="BT187" s="300"/>
      <c r="BU187" s="288" t="s">
        <v>740</v>
      </c>
      <c r="BV187" s="289"/>
      <c r="BW187" s="289"/>
      <c r="BX187" s="300"/>
      <c r="BY187" s="288" t="s">
        <v>741</v>
      </c>
      <c r="BZ187" s="289"/>
      <c r="CA187" s="289"/>
      <c r="CB187" s="300"/>
      <c r="CC187" s="288" t="s">
        <v>742</v>
      </c>
      <c r="CD187" s="289"/>
      <c r="CE187" s="289"/>
      <c r="CF187" s="300"/>
      <c r="CG187" s="288" t="s">
        <v>743</v>
      </c>
      <c r="CH187" s="289"/>
      <c r="CI187" s="289"/>
      <c r="CJ187" s="300"/>
      <c r="CK187" s="286" t="s">
        <v>744</v>
      </c>
      <c r="CL187" s="287"/>
      <c r="CM187" s="287"/>
      <c r="CN187" s="287"/>
      <c r="CO187" s="221"/>
      <c r="CP187" s="149"/>
      <c r="CQ187" s="149"/>
      <c r="CR187" s="149"/>
      <c r="CS187" s="149"/>
      <c r="CT187" s="149"/>
      <c r="CU187" s="149"/>
      <c r="CV187" s="149"/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9"/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49"/>
      <c r="DZ187" s="149"/>
      <c r="EA187" s="149"/>
      <c r="EB187" s="149"/>
      <c r="EC187" s="149"/>
      <c r="ED187" s="149"/>
      <c r="EE187" s="149"/>
      <c r="EF187" s="149"/>
    </row>
    <row r="188" spans="1:136" ht="15" hidden="1" x14ac:dyDescent="0.25">
      <c r="A188" s="312"/>
      <c r="B188" s="153" t="s">
        <v>757</v>
      </c>
      <c r="C188" s="154">
        <v>10</v>
      </c>
      <c r="D188" s="304"/>
      <c r="E188" s="304"/>
      <c r="F188" s="304"/>
      <c r="G188" s="304"/>
      <c r="H188" s="304"/>
      <c r="I188" s="304"/>
      <c r="J188" s="304"/>
      <c r="K188" s="304"/>
      <c r="L188" s="304"/>
      <c r="M188" s="304"/>
      <c r="N188" s="304"/>
      <c r="O188" s="304"/>
      <c r="P188" s="304"/>
      <c r="Q188" s="304"/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7"/>
      <c r="AO188" s="308"/>
      <c r="AP188" s="308"/>
      <c r="AQ188" s="308"/>
      <c r="AR188" s="302"/>
      <c r="AS188" s="288"/>
      <c r="AT188" s="289"/>
      <c r="AU188" s="289"/>
      <c r="AV188" s="300"/>
      <c r="AW188" s="288"/>
      <c r="AX188" s="289"/>
      <c r="AY188" s="289"/>
      <c r="AZ188" s="300"/>
      <c r="BA188" s="288"/>
      <c r="BB188" s="289"/>
      <c r="BC188" s="289"/>
      <c r="BD188" s="300"/>
      <c r="BE188" s="288"/>
      <c r="BF188" s="289"/>
      <c r="BG188" s="289"/>
      <c r="BH188" s="300"/>
      <c r="BI188" s="288"/>
      <c r="BJ188" s="289"/>
      <c r="BK188" s="289"/>
      <c r="BL188" s="300"/>
      <c r="BM188" s="288"/>
      <c r="BN188" s="289"/>
      <c r="BO188" s="289"/>
      <c r="BP188" s="300"/>
      <c r="BQ188" s="288"/>
      <c r="BR188" s="289"/>
      <c r="BS188" s="289"/>
      <c r="BT188" s="300"/>
      <c r="BU188" s="288"/>
      <c r="BV188" s="289"/>
      <c r="BW188" s="289"/>
      <c r="BX188" s="300"/>
      <c r="BY188" s="288"/>
      <c r="BZ188" s="289"/>
      <c r="CA188" s="289"/>
      <c r="CB188" s="300"/>
      <c r="CC188" s="288"/>
      <c r="CD188" s="289"/>
      <c r="CE188" s="289"/>
      <c r="CF188" s="300"/>
      <c r="CG188" s="288"/>
      <c r="CH188" s="289"/>
      <c r="CI188" s="289"/>
      <c r="CJ188" s="300"/>
      <c r="CK188" s="288"/>
      <c r="CL188" s="289"/>
      <c r="CM188" s="289"/>
      <c r="CN188" s="289"/>
      <c r="CO188" s="221"/>
      <c r="CP188" s="149"/>
      <c r="CQ188" s="149"/>
      <c r="CR188" s="149"/>
      <c r="CS188" s="149"/>
      <c r="CT188" s="149"/>
      <c r="CU188" s="149"/>
      <c r="CV188" s="149"/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9"/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49"/>
      <c r="DZ188" s="149"/>
      <c r="EA188" s="149"/>
      <c r="EB188" s="149"/>
      <c r="EC188" s="149"/>
      <c r="ED188" s="149"/>
      <c r="EE188" s="149"/>
      <c r="EF188" s="149"/>
    </row>
    <row r="189" spans="1:136" ht="15" hidden="1" x14ac:dyDescent="0.25">
      <c r="A189" s="312"/>
      <c r="B189" s="153" t="s">
        <v>758</v>
      </c>
      <c r="C189" s="154">
        <v>11</v>
      </c>
      <c r="D189" s="304"/>
      <c r="E189" s="304"/>
      <c r="F189" s="304"/>
      <c r="G189" s="304"/>
      <c r="H189" s="304"/>
      <c r="I189" s="304"/>
      <c r="J189" s="304"/>
      <c r="K189" s="304"/>
      <c r="L189" s="304"/>
      <c r="M189" s="304"/>
      <c r="N189" s="304"/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7"/>
      <c r="AO189" s="308"/>
      <c r="AP189" s="308"/>
      <c r="AQ189" s="308"/>
      <c r="AR189" s="302"/>
      <c r="AS189" s="288"/>
      <c r="AT189" s="289"/>
      <c r="AU189" s="289"/>
      <c r="AV189" s="300"/>
      <c r="AW189" s="288"/>
      <c r="AX189" s="289"/>
      <c r="AY189" s="289"/>
      <c r="AZ189" s="300"/>
      <c r="BA189" s="288"/>
      <c r="BB189" s="289"/>
      <c r="BC189" s="289"/>
      <c r="BD189" s="300"/>
      <c r="BE189" s="288"/>
      <c r="BF189" s="289"/>
      <c r="BG189" s="289"/>
      <c r="BH189" s="300"/>
      <c r="BI189" s="288"/>
      <c r="BJ189" s="289"/>
      <c r="BK189" s="289"/>
      <c r="BL189" s="300"/>
      <c r="BM189" s="288"/>
      <c r="BN189" s="289"/>
      <c r="BO189" s="289"/>
      <c r="BP189" s="300"/>
      <c r="BQ189" s="288"/>
      <c r="BR189" s="289"/>
      <c r="BS189" s="289"/>
      <c r="BT189" s="300"/>
      <c r="BU189" s="288"/>
      <c r="BV189" s="289"/>
      <c r="BW189" s="289"/>
      <c r="BX189" s="300"/>
      <c r="BY189" s="288"/>
      <c r="BZ189" s="289"/>
      <c r="CA189" s="289"/>
      <c r="CB189" s="300"/>
      <c r="CC189" s="288"/>
      <c r="CD189" s="289"/>
      <c r="CE189" s="289"/>
      <c r="CF189" s="300"/>
      <c r="CG189" s="288"/>
      <c r="CH189" s="289"/>
      <c r="CI189" s="289"/>
      <c r="CJ189" s="300"/>
      <c r="CK189" s="288"/>
      <c r="CL189" s="289"/>
      <c r="CM189" s="289"/>
      <c r="CN189" s="289"/>
      <c r="CO189" s="221"/>
      <c r="CP189" s="149"/>
      <c r="CQ189" s="149"/>
      <c r="CR189" s="149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>
        <v>0</v>
      </c>
      <c r="DE189" s="149">
        <v>0.42857142857142855</v>
      </c>
      <c r="DF189" s="149">
        <v>0</v>
      </c>
      <c r="DG189" s="149">
        <v>0</v>
      </c>
      <c r="DH189" s="149">
        <v>4.7619047619047616E-2</v>
      </c>
      <c r="DI189" s="149">
        <v>0.23809523809523808</v>
      </c>
      <c r="DJ189" s="149">
        <v>9.5238095238095233E-2</v>
      </c>
      <c r="DK189" s="149">
        <v>0.2857142857142857</v>
      </c>
      <c r="DL189" s="149">
        <v>0.14285714285714285</v>
      </c>
      <c r="DM189" s="149">
        <v>0</v>
      </c>
      <c r="DN189" s="149">
        <v>4.7619047619047616E-2</v>
      </c>
      <c r="DO189" s="149">
        <v>0.2857142857142857</v>
      </c>
      <c r="DP189" s="149">
        <v>0.2857142857142857</v>
      </c>
      <c r="DQ189" s="149">
        <v>9.5238095238095233E-2</v>
      </c>
      <c r="DR189" s="149">
        <v>0.14285714285714285</v>
      </c>
      <c r="DS189" s="149">
        <v>0.14285714285714285</v>
      </c>
      <c r="DT189" s="149">
        <v>4.7619047619047616E-2</v>
      </c>
      <c r="DU189" s="149">
        <v>0.19047619047619047</v>
      </c>
      <c r="DV189" s="149">
        <v>4.7619047619047616E-2</v>
      </c>
      <c r="DW189" s="149">
        <v>0.33333333333333331</v>
      </c>
      <c r="DX189" s="149">
        <v>9.5238095238095233E-2</v>
      </c>
      <c r="DY189" s="149">
        <v>0.14285714285714285</v>
      </c>
      <c r="DZ189" s="149"/>
      <c r="EA189" s="149"/>
      <c r="EB189" s="149"/>
      <c r="EC189" s="149"/>
      <c r="ED189" s="149"/>
      <c r="EE189" s="149"/>
      <c r="EF189" s="149"/>
    </row>
    <row r="190" spans="1:136" ht="15" hidden="1" x14ac:dyDescent="0.25">
      <c r="A190" s="312"/>
      <c r="B190" s="153"/>
      <c r="C190" s="157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7"/>
      <c r="AO190" s="308"/>
      <c r="AP190" s="308"/>
      <c r="AQ190" s="308"/>
      <c r="AR190" s="302"/>
      <c r="AS190" s="288"/>
      <c r="AT190" s="289"/>
      <c r="AU190" s="289"/>
      <c r="AV190" s="300"/>
      <c r="AW190" s="288"/>
      <c r="AX190" s="289"/>
      <c r="AY190" s="289"/>
      <c r="AZ190" s="300"/>
      <c r="BA190" s="288"/>
      <c r="BB190" s="289"/>
      <c r="BC190" s="289"/>
      <c r="BD190" s="300"/>
      <c r="BE190" s="288"/>
      <c r="BF190" s="289"/>
      <c r="BG190" s="289"/>
      <c r="BH190" s="300"/>
      <c r="BI190" s="288"/>
      <c r="BJ190" s="289"/>
      <c r="BK190" s="289"/>
      <c r="BL190" s="300"/>
      <c r="BM190" s="288"/>
      <c r="BN190" s="289"/>
      <c r="BO190" s="289"/>
      <c r="BP190" s="300"/>
      <c r="BQ190" s="288"/>
      <c r="BR190" s="289"/>
      <c r="BS190" s="289"/>
      <c r="BT190" s="300"/>
      <c r="BU190" s="288"/>
      <c r="BV190" s="289"/>
      <c r="BW190" s="289"/>
      <c r="BX190" s="300"/>
      <c r="BY190" s="288"/>
      <c r="BZ190" s="289"/>
      <c r="CA190" s="289"/>
      <c r="CB190" s="300"/>
      <c r="CC190" s="288"/>
      <c r="CD190" s="289"/>
      <c r="CE190" s="289"/>
      <c r="CF190" s="300"/>
      <c r="CG190" s="288"/>
      <c r="CH190" s="289"/>
      <c r="CI190" s="289"/>
      <c r="CJ190" s="300"/>
      <c r="CK190" s="288"/>
      <c r="CL190" s="289"/>
      <c r="CM190" s="289"/>
      <c r="CN190" s="289"/>
      <c r="CO190" s="221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>
        <v>0</v>
      </c>
      <c r="DE190" s="149">
        <v>0</v>
      </c>
      <c r="DF190" s="149">
        <v>0.14285714285714285</v>
      </c>
      <c r="DG190" s="149">
        <v>0.23809523809523808</v>
      </c>
      <c r="DH190" s="149">
        <v>0.2857142857142857</v>
      </c>
      <c r="DI190" s="149">
        <v>9.5238095238095233E-2</v>
      </c>
      <c r="DJ190" s="149">
        <v>4.7619047619047616E-2</v>
      </c>
      <c r="DK190" s="149">
        <v>4.7619047619047616E-2</v>
      </c>
      <c r="DL190" s="149">
        <v>9.5238095238095233E-2</v>
      </c>
      <c r="DM190" s="149">
        <v>0.38095238095238093</v>
      </c>
      <c r="DN190" s="149">
        <v>0</v>
      </c>
      <c r="DO190" s="149">
        <v>9.5238095238095233E-2</v>
      </c>
      <c r="DP190" s="149">
        <v>0</v>
      </c>
      <c r="DQ190" s="149">
        <v>4.7619047619047616E-2</v>
      </c>
      <c r="DR190" s="149">
        <v>9.5238095238095233E-2</v>
      </c>
      <c r="DS190" s="149">
        <v>4.7619047619047616E-2</v>
      </c>
      <c r="DT190" s="149">
        <v>0</v>
      </c>
      <c r="DU190" s="149">
        <v>4.7619047619047616E-2</v>
      </c>
      <c r="DV190" s="149">
        <v>4.7619047619047616E-2</v>
      </c>
      <c r="DW190" s="149">
        <v>0</v>
      </c>
      <c r="DX190" s="149">
        <v>0</v>
      </c>
      <c r="DY190" s="149">
        <v>9.5238095238095233E-2</v>
      </c>
      <c r="DZ190" s="149"/>
      <c r="EA190" s="149"/>
      <c r="EB190" s="149"/>
      <c r="EC190" s="149"/>
      <c r="ED190" s="149"/>
      <c r="EE190" s="149"/>
      <c r="EF190" s="149"/>
    </row>
    <row r="191" spans="1:136" ht="15" hidden="1" x14ac:dyDescent="0.25">
      <c r="A191" s="312"/>
      <c r="B191" s="158"/>
      <c r="C191" s="157"/>
      <c r="D191" s="304"/>
      <c r="E191" s="304"/>
      <c r="F191" s="304"/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9"/>
      <c r="AO191" s="310"/>
      <c r="AP191" s="310"/>
      <c r="AQ191" s="310"/>
      <c r="AR191" s="302"/>
      <c r="AS191" s="290"/>
      <c r="AT191" s="291"/>
      <c r="AU191" s="291"/>
      <c r="AV191" s="301"/>
      <c r="AW191" s="290"/>
      <c r="AX191" s="291"/>
      <c r="AY191" s="291"/>
      <c r="AZ191" s="301"/>
      <c r="BA191" s="290"/>
      <c r="BB191" s="291"/>
      <c r="BC191" s="291"/>
      <c r="BD191" s="301"/>
      <c r="BE191" s="290"/>
      <c r="BF191" s="291"/>
      <c r="BG191" s="291"/>
      <c r="BH191" s="301"/>
      <c r="BI191" s="290"/>
      <c r="BJ191" s="291"/>
      <c r="BK191" s="291"/>
      <c r="BL191" s="301"/>
      <c r="BM191" s="290"/>
      <c r="BN191" s="291"/>
      <c r="BO191" s="291"/>
      <c r="BP191" s="301"/>
      <c r="BQ191" s="290"/>
      <c r="BR191" s="291"/>
      <c r="BS191" s="291"/>
      <c r="BT191" s="301"/>
      <c r="BU191" s="290"/>
      <c r="BV191" s="291"/>
      <c r="BW191" s="291"/>
      <c r="BX191" s="301"/>
      <c r="BY191" s="290"/>
      <c r="BZ191" s="291"/>
      <c r="CA191" s="291"/>
      <c r="CB191" s="301"/>
      <c r="CC191" s="290"/>
      <c r="CD191" s="291"/>
      <c r="CE191" s="291"/>
      <c r="CF191" s="301"/>
      <c r="CG191" s="290"/>
      <c r="CH191" s="291"/>
      <c r="CI191" s="291"/>
      <c r="CJ191" s="301"/>
      <c r="CK191" s="290"/>
      <c r="CL191" s="291"/>
      <c r="CM191" s="291"/>
      <c r="CN191" s="291"/>
      <c r="CO191" s="292"/>
      <c r="CP191" s="293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</row>
    <row r="192" spans="1:136" ht="15" hidden="1" x14ac:dyDescent="0.25">
      <c r="A192" s="312"/>
      <c r="B192" s="159"/>
      <c r="C192" s="160"/>
      <c r="D192" s="161">
        <v>1</v>
      </c>
      <c r="E192" s="162">
        <v>2</v>
      </c>
      <c r="F192" s="161">
        <v>3</v>
      </c>
      <c r="G192" s="162">
        <v>4</v>
      </c>
      <c r="H192" s="161">
        <v>1</v>
      </c>
      <c r="I192" s="162">
        <v>2</v>
      </c>
      <c r="J192" s="161">
        <v>3</v>
      </c>
      <c r="K192" s="162">
        <v>4</v>
      </c>
      <c r="L192" s="161">
        <v>1</v>
      </c>
      <c r="M192" s="162">
        <v>2</v>
      </c>
      <c r="N192" s="161">
        <v>3</v>
      </c>
      <c r="O192" s="162">
        <v>4</v>
      </c>
      <c r="P192" s="161">
        <v>1</v>
      </c>
      <c r="Q192" s="162">
        <v>2</v>
      </c>
      <c r="R192" s="161">
        <v>3</v>
      </c>
      <c r="S192" s="162">
        <v>4</v>
      </c>
      <c r="T192" s="161">
        <v>1</v>
      </c>
      <c r="U192" s="162">
        <v>2</v>
      </c>
      <c r="V192" s="161">
        <v>3</v>
      </c>
      <c r="W192" s="162">
        <v>4</v>
      </c>
      <c r="X192" s="161">
        <v>1</v>
      </c>
      <c r="Y192" s="162">
        <v>2</v>
      </c>
      <c r="Z192" s="161">
        <v>3</v>
      </c>
      <c r="AA192" s="162">
        <v>4</v>
      </c>
      <c r="AB192" s="161">
        <v>1</v>
      </c>
      <c r="AC192" s="162">
        <v>2</v>
      </c>
      <c r="AD192" s="161">
        <v>3</v>
      </c>
      <c r="AE192" s="162">
        <v>4</v>
      </c>
      <c r="AF192" s="161">
        <v>1</v>
      </c>
      <c r="AG192" s="162">
        <v>2</v>
      </c>
      <c r="AH192" s="161">
        <v>3</v>
      </c>
      <c r="AI192" s="162">
        <v>4</v>
      </c>
      <c r="AJ192" s="161">
        <v>1</v>
      </c>
      <c r="AK192" s="162">
        <v>2</v>
      </c>
      <c r="AL192" s="161">
        <v>3</v>
      </c>
      <c r="AM192" s="165">
        <v>4</v>
      </c>
      <c r="AN192" s="161">
        <v>1</v>
      </c>
      <c r="AO192" s="222">
        <v>2</v>
      </c>
      <c r="AP192" s="223">
        <v>3</v>
      </c>
      <c r="AQ192" s="222">
        <v>4</v>
      </c>
      <c r="AR192" s="294"/>
      <c r="AS192" s="223">
        <v>1</v>
      </c>
      <c r="AT192" s="167">
        <v>2</v>
      </c>
      <c r="AU192" s="164">
        <v>3</v>
      </c>
      <c r="AV192" s="165">
        <v>4</v>
      </c>
      <c r="AW192" s="161">
        <v>1</v>
      </c>
      <c r="AX192" s="162">
        <v>2</v>
      </c>
      <c r="AY192" s="161">
        <v>3</v>
      </c>
      <c r="AZ192" s="165">
        <v>4</v>
      </c>
      <c r="BA192" s="161">
        <v>1</v>
      </c>
      <c r="BB192" s="162">
        <v>2</v>
      </c>
      <c r="BC192" s="161">
        <v>3</v>
      </c>
      <c r="BD192" s="165">
        <v>4</v>
      </c>
      <c r="BE192" s="161">
        <v>1</v>
      </c>
      <c r="BF192" s="162">
        <v>2</v>
      </c>
      <c r="BG192" s="161">
        <v>3</v>
      </c>
      <c r="BH192" s="165">
        <v>4</v>
      </c>
      <c r="BI192" s="161">
        <v>1</v>
      </c>
      <c r="BJ192" s="162">
        <v>2</v>
      </c>
      <c r="BK192" s="161">
        <v>3</v>
      </c>
      <c r="BL192" s="165">
        <v>4</v>
      </c>
      <c r="BM192" s="161">
        <v>1</v>
      </c>
      <c r="BN192" s="162">
        <v>2</v>
      </c>
      <c r="BO192" s="161">
        <v>3</v>
      </c>
      <c r="BP192" s="165">
        <v>4</v>
      </c>
      <c r="BQ192" s="161">
        <v>1</v>
      </c>
      <c r="BR192" s="162">
        <v>2</v>
      </c>
      <c r="BS192" s="161">
        <v>3</v>
      </c>
      <c r="BT192" s="165">
        <v>4</v>
      </c>
      <c r="BU192" s="161">
        <v>1</v>
      </c>
      <c r="BV192" s="162">
        <v>2</v>
      </c>
      <c r="BW192" s="161">
        <v>3</v>
      </c>
      <c r="BX192" s="165">
        <v>4</v>
      </c>
      <c r="BY192" s="161">
        <v>1</v>
      </c>
      <c r="BZ192" s="162">
        <v>2</v>
      </c>
      <c r="CA192" s="161">
        <v>3</v>
      </c>
      <c r="CB192" s="165">
        <v>4</v>
      </c>
      <c r="CC192" s="161">
        <v>1</v>
      </c>
      <c r="CD192" s="162">
        <v>2</v>
      </c>
      <c r="CE192" s="161">
        <v>3</v>
      </c>
      <c r="CF192" s="165">
        <v>4</v>
      </c>
      <c r="CG192" s="161">
        <v>1</v>
      </c>
      <c r="CH192" s="162">
        <v>2</v>
      </c>
      <c r="CI192" s="161">
        <v>3</v>
      </c>
      <c r="CJ192" s="165">
        <v>4</v>
      </c>
      <c r="CK192" s="161">
        <v>1</v>
      </c>
      <c r="CL192" s="162">
        <v>2</v>
      </c>
      <c r="CM192" s="161">
        <v>3</v>
      </c>
      <c r="CN192" s="165">
        <v>4</v>
      </c>
      <c r="CO192" s="221"/>
      <c r="CP192" s="149"/>
      <c r="CQ192" s="149"/>
      <c r="CR192" s="149"/>
      <c r="CS192" s="149"/>
      <c r="CT192" s="149"/>
      <c r="CU192" s="149"/>
      <c r="CV192" s="149"/>
      <c r="CW192" s="149"/>
      <c r="CX192" s="149"/>
      <c r="CY192" s="149"/>
      <c r="CZ192" s="149"/>
      <c r="DA192" s="156" t="s">
        <v>724</v>
      </c>
      <c r="DB192" s="149">
        <v>0</v>
      </c>
      <c r="DC192" s="149">
        <v>0</v>
      </c>
      <c r="DD192" s="149"/>
      <c r="DE192" s="149"/>
      <c r="DF192" s="149"/>
      <c r="DG192" s="149"/>
      <c r="DH192" s="149"/>
      <c r="DI192" s="149"/>
      <c r="DJ192" s="149"/>
      <c r="DK192" s="149"/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49"/>
      <c r="DZ192" s="149"/>
      <c r="EA192" s="149"/>
      <c r="EB192" s="149"/>
      <c r="EC192" s="149"/>
      <c r="ED192" s="149"/>
      <c r="EE192" s="149"/>
      <c r="EF192" s="149"/>
    </row>
    <row r="193" spans="1:136" ht="15" hidden="1" customHeight="1" x14ac:dyDescent="0.25">
      <c r="A193" s="312"/>
      <c r="B193" s="168" t="s">
        <v>724</v>
      </c>
      <c r="C193" s="208"/>
      <c r="D193" s="171"/>
      <c r="E193" s="171"/>
      <c r="F193" s="171"/>
      <c r="G193" s="171"/>
      <c r="H193" s="175"/>
      <c r="I193" s="174"/>
      <c r="J193" s="175"/>
      <c r="K193" s="174"/>
      <c r="L193" s="175"/>
      <c r="M193" s="174"/>
      <c r="N193" s="175"/>
      <c r="O193" s="174"/>
      <c r="P193" s="175"/>
      <c r="Q193" s="174"/>
      <c r="R193" s="175"/>
      <c r="S193" s="174"/>
      <c r="T193" s="175"/>
      <c r="U193" s="174"/>
      <c r="V193" s="175"/>
      <c r="W193" s="174"/>
      <c r="X193" s="175"/>
      <c r="Y193" s="174"/>
      <c r="Z193" s="175"/>
      <c r="AA193" s="174"/>
      <c r="AB193" s="175"/>
      <c r="AC193" s="174"/>
      <c r="AD193" s="175"/>
      <c r="AE193" s="174"/>
      <c r="AF193" s="175"/>
      <c r="AG193" s="174"/>
      <c r="AH193" s="175"/>
      <c r="AI193" s="174"/>
      <c r="AJ193" s="175"/>
      <c r="AK193" s="174"/>
      <c r="AL193" s="175"/>
      <c r="AM193" s="177"/>
      <c r="AN193" s="175"/>
      <c r="AO193" s="224"/>
      <c r="AP193" s="173"/>
      <c r="AQ193" s="225"/>
      <c r="AR193" s="295"/>
      <c r="AS193" s="173"/>
      <c r="AT193" s="177"/>
      <c r="AU193" s="175"/>
      <c r="AV193" s="174"/>
      <c r="AW193" s="175"/>
      <c r="AX193" s="177"/>
      <c r="AY193" s="175"/>
      <c r="AZ193" s="174"/>
      <c r="BA193" s="175"/>
      <c r="BB193" s="177"/>
      <c r="BC193" s="175"/>
      <c r="BD193" s="174"/>
      <c r="BE193" s="175"/>
      <c r="BF193" s="177"/>
      <c r="BG193" s="175"/>
      <c r="BH193" s="174"/>
      <c r="BI193" s="175"/>
      <c r="BJ193" s="177"/>
      <c r="BK193" s="175"/>
      <c r="BL193" s="174"/>
      <c r="BM193" s="175"/>
      <c r="BN193" s="177"/>
      <c r="BO193" s="175"/>
      <c r="BP193" s="174"/>
      <c r="BQ193" s="175"/>
      <c r="BR193" s="177"/>
      <c r="BS193" s="175"/>
      <c r="BT193" s="174"/>
      <c r="BU193" s="175"/>
      <c r="BV193" s="177"/>
      <c r="BW193" s="175"/>
      <c r="BX193" s="174"/>
      <c r="BY193" s="175"/>
      <c r="BZ193" s="177"/>
      <c r="CA193" s="175"/>
      <c r="CB193" s="174"/>
      <c r="CC193" s="175"/>
      <c r="CD193" s="177"/>
      <c r="CE193" s="175"/>
      <c r="CF193" s="174"/>
      <c r="CG193" s="175"/>
      <c r="CH193" s="177"/>
      <c r="CI193" s="175"/>
      <c r="CJ193" s="174"/>
      <c r="CK193" s="175"/>
      <c r="CL193" s="174"/>
      <c r="CM193" s="175"/>
      <c r="CN193" s="177"/>
      <c r="CO193" s="221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56" t="s">
        <v>725</v>
      </c>
      <c r="DB193" s="149">
        <v>0.42857142857142855</v>
      </c>
      <c r="DC193" s="149">
        <v>0</v>
      </c>
      <c r="DD193" s="149"/>
      <c r="DE193" s="149"/>
      <c r="DF193" s="149"/>
      <c r="DG193" s="149"/>
      <c r="DH193" s="149"/>
      <c r="DI193" s="149"/>
      <c r="DJ193" s="149"/>
      <c r="DK193" s="149"/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49"/>
      <c r="DZ193" s="149"/>
      <c r="EA193" s="149"/>
      <c r="EB193" s="149"/>
      <c r="EC193" s="149"/>
      <c r="ED193" s="149"/>
      <c r="EE193" s="149"/>
      <c r="EF193" s="149"/>
    </row>
    <row r="194" spans="1:136" ht="15" hidden="1" x14ac:dyDescent="0.25">
      <c r="A194" s="312"/>
      <c r="B194" s="168" t="s">
        <v>725</v>
      </c>
      <c r="C194" s="208"/>
      <c r="D194" s="175"/>
      <c r="E194" s="174"/>
      <c r="F194" s="175"/>
      <c r="G194" s="174"/>
      <c r="H194" s="171"/>
      <c r="I194" s="171"/>
      <c r="J194" s="171"/>
      <c r="K194" s="171"/>
      <c r="L194" s="175"/>
      <c r="M194" s="174"/>
      <c r="N194" s="175"/>
      <c r="O194" s="174"/>
      <c r="P194" s="175"/>
      <c r="Q194" s="174"/>
      <c r="R194" s="175"/>
      <c r="S194" s="174"/>
      <c r="T194" s="175"/>
      <c r="U194" s="174"/>
      <c r="V194" s="175"/>
      <c r="W194" s="174"/>
      <c r="X194" s="175">
        <v>1</v>
      </c>
      <c r="Y194" s="174"/>
      <c r="Z194" s="175">
        <v>1</v>
      </c>
      <c r="AA194" s="174"/>
      <c r="AB194" s="175"/>
      <c r="AC194" s="174"/>
      <c r="AD194" s="175"/>
      <c r="AE194" s="174"/>
      <c r="AF194" s="175">
        <v>2</v>
      </c>
      <c r="AG194" s="174"/>
      <c r="AH194" s="175">
        <v>2</v>
      </c>
      <c r="AI194" s="174"/>
      <c r="AJ194" s="175">
        <v>3</v>
      </c>
      <c r="AK194" s="174"/>
      <c r="AL194" s="175">
        <v>3</v>
      </c>
      <c r="AM194" s="177"/>
      <c r="AN194" s="175"/>
      <c r="AO194" s="224"/>
      <c r="AP194" s="173"/>
      <c r="AQ194" s="225">
        <v>1</v>
      </c>
      <c r="AR194" s="295"/>
      <c r="AS194" s="173"/>
      <c r="AT194" s="177"/>
      <c r="AU194" s="175"/>
      <c r="AV194" s="174"/>
      <c r="AW194" s="175"/>
      <c r="AX194" s="177"/>
      <c r="AY194" s="175"/>
      <c r="AZ194" s="174"/>
      <c r="BA194" s="175"/>
      <c r="BB194" s="177"/>
      <c r="BC194" s="175"/>
      <c r="BD194" s="174"/>
      <c r="BE194" s="175"/>
      <c r="BF194" s="177"/>
      <c r="BG194" s="175"/>
      <c r="BH194" s="174"/>
      <c r="BI194" s="175"/>
      <c r="BJ194" s="177"/>
      <c r="BK194" s="175"/>
      <c r="BL194" s="174">
        <v>2</v>
      </c>
      <c r="BM194" s="175"/>
      <c r="BN194" s="177"/>
      <c r="BO194" s="175"/>
      <c r="BP194" s="174"/>
      <c r="BQ194" s="175"/>
      <c r="BR194" s="177"/>
      <c r="BS194" s="175"/>
      <c r="BT194" s="174"/>
      <c r="BU194" s="175"/>
      <c r="BV194" s="177"/>
      <c r="BW194" s="175"/>
      <c r="BX194" s="174"/>
      <c r="BY194" s="175"/>
      <c r="BZ194" s="177"/>
      <c r="CA194" s="175"/>
      <c r="CB194" s="174"/>
      <c r="CC194" s="175"/>
      <c r="CD194" s="177"/>
      <c r="CE194" s="175"/>
      <c r="CF194" s="174"/>
      <c r="CG194" s="175"/>
      <c r="CH194" s="177"/>
      <c r="CI194" s="175"/>
      <c r="CJ194" s="174"/>
      <c r="CK194" s="175"/>
      <c r="CL194" s="174"/>
      <c r="CM194" s="175"/>
      <c r="CN194" s="177"/>
      <c r="CO194" s="221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56" t="s">
        <v>726</v>
      </c>
      <c r="DB194" s="149">
        <v>0</v>
      </c>
      <c r="DC194" s="149">
        <v>0.14285714285714285</v>
      </c>
      <c r="DD194" s="149"/>
      <c r="DE194" s="149"/>
      <c r="DF194" s="149"/>
      <c r="DG194" s="149"/>
      <c r="DH194" s="149"/>
      <c r="DI194" s="149"/>
      <c r="DJ194" s="149"/>
      <c r="DK194" s="149"/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49"/>
      <c r="DZ194" s="149"/>
      <c r="EA194" s="149"/>
      <c r="EB194" s="149"/>
      <c r="EC194" s="149"/>
      <c r="ED194" s="149"/>
      <c r="EE194" s="149"/>
      <c r="EF194" s="149"/>
    </row>
    <row r="195" spans="1:136" ht="15" hidden="1" x14ac:dyDescent="0.25">
      <c r="A195" s="312"/>
      <c r="B195" s="168" t="s">
        <v>726</v>
      </c>
      <c r="C195" s="208"/>
      <c r="D195" s="175"/>
      <c r="E195" s="174"/>
      <c r="F195" s="175"/>
      <c r="G195" s="174"/>
      <c r="H195" s="175">
        <v>3</v>
      </c>
      <c r="I195" s="174"/>
      <c r="J195" s="175">
        <v>1</v>
      </c>
      <c r="K195" s="174"/>
      <c r="L195" s="171"/>
      <c r="M195" s="171"/>
      <c r="N195" s="171"/>
      <c r="O195" s="171"/>
      <c r="P195" s="175"/>
      <c r="Q195" s="174"/>
      <c r="R195" s="175"/>
      <c r="S195" s="174"/>
      <c r="T195" s="175"/>
      <c r="U195" s="174">
        <v>1</v>
      </c>
      <c r="V195" s="175"/>
      <c r="W195" s="174"/>
      <c r="X195" s="175">
        <v>2</v>
      </c>
      <c r="Y195" s="174"/>
      <c r="Z195" s="175">
        <v>2</v>
      </c>
      <c r="AA195" s="174"/>
      <c r="AB195" s="175"/>
      <c r="AC195" s="174"/>
      <c r="AD195" s="175"/>
      <c r="AE195" s="174"/>
      <c r="AF195" s="175"/>
      <c r="AG195" s="174"/>
      <c r="AH195" s="175">
        <v>3</v>
      </c>
      <c r="AI195" s="174"/>
      <c r="AJ195" s="175"/>
      <c r="AK195" s="174"/>
      <c r="AL195" s="175"/>
      <c r="AM195" s="177"/>
      <c r="AN195" s="175"/>
      <c r="AO195" s="224"/>
      <c r="AP195" s="173"/>
      <c r="AQ195" s="225"/>
      <c r="AR195" s="295"/>
      <c r="AS195" s="173"/>
      <c r="AT195" s="177"/>
      <c r="AU195" s="175"/>
      <c r="AV195" s="174"/>
      <c r="AW195" s="175"/>
      <c r="AX195" s="177"/>
      <c r="AY195" s="175"/>
      <c r="AZ195" s="174"/>
      <c r="BA195" s="175"/>
      <c r="BB195" s="177"/>
      <c r="BC195" s="175"/>
      <c r="BD195" s="174"/>
      <c r="BE195" s="175"/>
      <c r="BF195" s="177"/>
      <c r="BG195" s="175"/>
      <c r="BH195" s="174"/>
      <c r="BI195" s="175"/>
      <c r="BJ195" s="177"/>
      <c r="BK195" s="175"/>
      <c r="BL195" s="174"/>
      <c r="BM195" s="175"/>
      <c r="BN195" s="177"/>
      <c r="BO195" s="175"/>
      <c r="BP195" s="174"/>
      <c r="BQ195" s="175"/>
      <c r="BR195" s="177"/>
      <c r="BS195" s="175"/>
      <c r="BT195" s="174"/>
      <c r="BU195" s="175">
        <v>1</v>
      </c>
      <c r="BV195" s="177"/>
      <c r="BW195" s="175"/>
      <c r="BX195" s="174"/>
      <c r="BY195" s="175"/>
      <c r="BZ195" s="177"/>
      <c r="CA195" s="175"/>
      <c r="CB195" s="174"/>
      <c r="CC195" s="175"/>
      <c r="CD195" s="177"/>
      <c r="CE195" s="175"/>
      <c r="CF195" s="174"/>
      <c r="CG195" s="175"/>
      <c r="CH195" s="177"/>
      <c r="CI195" s="175"/>
      <c r="CJ195" s="174"/>
      <c r="CK195" s="175"/>
      <c r="CL195" s="174"/>
      <c r="CM195" s="175"/>
      <c r="CN195" s="177"/>
      <c r="CO195" s="221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56" t="s">
        <v>727</v>
      </c>
      <c r="DB195" s="149">
        <v>0</v>
      </c>
      <c r="DC195" s="149">
        <v>0.23809523809523808</v>
      </c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49"/>
      <c r="DZ195" s="149"/>
      <c r="EA195" s="149"/>
      <c r="EB195" s="149"/>
      <c r="EC195" s="149"/>
      <c r="ED195" s="149"/>
      <c r="EE195" s="149"/>
      <c r="EF195" s="149"/>
    </row>
    <row r="196" spans="1:136" ht="15" hidden="1" x14ac:dyDescent="0.25">
      <c r="A196" s="312"/>
      <c r="B196" s="168" t="s">
        <v>727</v>
      </c>
      <c r="C196" s="208"/>
      <c r="D196" s="175"/>
      <c r="E196" s="174"/>
      <c r="F196" s="175"/>
      <c r="G196" s="174"/>
      <c r="H196" s="175"/>
      <c r="I196" s="174"/>
      <c r="J196" s="175"/>
      <c r="K196" s="174"/>
      <c r="L196" s="175"/>
      <c r="M196" s="174"/>
      <c r="N196" s="175"/>
      <c r="O196" s="174"/>
      <c r="P196" s="171"/>
      <c r="Q196" s="171"/>
      <c r="R196" s="171"/>
      <c r="S196" s="171"/>
      <c r="T196" s="175"/>
      <c r="U196" s="174"/>
      <c r="V196" s="175"/>
      <c r="W196" s="174"/>
      <c r="X196" s="175"/>
      <c r="Y196" s="174"/>
      <c r="Z196" s="175"/>
      <c r="AA196" s="174"/>
      <c r="AB196" s="175"/>
      <c r="AC196" s="174"/>
      <c r="AD196" s="175"/>
      <c r="AE196" s="174"/>
      <c r="AF196" s="175"/>
      <c r="AG196" s="174"/>
      <c r="AH196" s="175"/>
      <c r="AI196" s="174"/>
      <c r="AJ196" s="175"/>
      <c r="AK196" s="174"/>
      <c r="AL196" s="175"/>
      <c r="AM196" s="177"/>
      <c r="AN196" s="175"/>
      <c r="AO196" s="224"/>
      <c r="AP196" s="173"/>
      <c r="AQ196" s="225"/>
      <c r="AR196" s="295"/>
      <c r="AS196" s="173"/>
      <c r="AT196" s="177"/>
      <c r="AU196" s="175"/>
      <c r="AV196" s="174"/>
      <c r="AW196" s="175"/>
      <c r="AX196" s="177"/>
      <c r="AY196" s="175"/>
      <c r="AZ196" s="174"/>
      <c r="BA196" s="175"/>
      <c r="BB196" s="177"/>
      <c r="BC196" s="175"/>
      <c r="BD196" s="174"/>
      <c r="BE196" s="175"/>
      <c r="BF196" s="177"/>
      <c r="BG196" s="175"/>
      <c r="BH196" s="174"/>
      <c r="BI196" s="175"/>
      <c r="BJ196" s="177"/>
      <c r="BK196" s="175"/>
      <c r="BL196" s="174"/>
      <c r="BM196" s="175"/>
      <c r="BN196" s="177"/>
      <c r="BO196" s="175"/>
      <c r="BP196" s="174"/>
      <c r="BQ196" s="175"/>
      <c r="BR196" s="177"/>
      <c r="BS196" s="175"/>
      <c r="BT196" s="174"/>
      <c r="BU196" s="175"/>
      <c r="BV196" s="177"/>
      <c r="BW196" s="175"/>
      <c r="BX196" s="174"/>
      <c r="BY196" s="175"/>
      <c r="BZ196" s="177"/>
      <c r="CA196" s="175"/>
      <c r="CB196" s="174"/>
      <c r="CC196" s="175"/>
      <c r="CD196" s="177"/>
      <c r="CE196" s="175"/>
      <c r="CF196" s="174"/>
      <c r="CG196" s="175"/>
      <c r="CH196" s="177"/>
      <c r="CI196" s="175"/>
      <c r="CJ196" s="174"/>
      <c r="CK196" s="175"/>
      <c r="CL196" s="174"/>
      <c r="CM196" s="175"/>
      <c r="CN196" s="177"/>
      <c r="CO196" s="221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56" t="s">
        <v>728</v>
      </c>
      <c r="DB196" s="149">
        <v>4.7619047619047616E-2</v>
      </c>
      <c r="DC196" s="149">
        <v>0.2857142857142857</v>
      </c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49"/>
      <c r="DZ196" s="149"/>
      <c r="EA196" s="149"/>
      <c r="EB196" s="149"/>
      <c r="EC196" s="149"/>
      <c r="ED196" s="149"/>
      <c r="EE196" s="149"/>
      <c r="EF196" s="149"/>
    </row>
    <row r="197" spans="1:136" ht="15" hidden="1" x14ac:dyDescent="0.25">
      <c r="A197" s="312"/>
      <c r="B197" s="168" t="s">
        <v>728</v>
      </c>
      <c r="C197" s="208"/>
      <c r="D197" s="175"/>
      <c r="E197" s="174"/>
      <c r="F197" s="175"/>
      <c r="G197" s="174"/>
      <c r="H197" s="175">
        <v>2</v>
      </c>
      <c r="I197" s="174"/>
      <c r="J197" s="175">
        <v>2</v>
      </c>
      <c r="K197" s="174"/>
      <c r="L197" s="175"/>
      <c r="M197" s="174"/>
      <c r="N197" s="175"/>
      <c r="O197" s="174"/>
      <c r="P197" s="175"/>
      <c r="Q197" s="174"/>
      <c r="R197" s="175"/>
      <c r="S197" s="174"/>
      <c r="T197" s="171"/>
      <c r="U197" s="171"/>
      <c r="V197" s="171"/>
      <c r="W197" s="171"/>
      <c r="X197" s="175"/>
      <c r="Y197" s="174"/>
      <c r="Z197" s="175"/>
      <c r="AA197" s="174"/>
      <c r="AB197" s="175"/>
      <c r="AC197" s="174"/>
      <c r="AD197" s="175"/>
      <c r="AE197" s="174"/>
      <c r="AF197" s="175"/>
      <c r="AG197" s="174"/>
      <c r="AH197" s="175"/>
      <c r="AI197" s="174"/>
      <c r="AJ197" s="175">
        <v>1</v>
      </c>
      <c r="AK197" s="174"/>
      <c r="AL197" s="175">
        <v>1</v>
      </c>
      <c r="AM197" s="177"/>
      <c r="AN197" s="175"/>
      <c r="AO197" s="224"/>
      <c r="AP197" s="173"/>
      <c r="AQ197" s="225"/>
      <c r="AR197" s="295"/>
      <c r="AS197" s="173"/>
      <c r="AT197" s="177"/>
      <c r="AU197" s="175"/>
      <c r="AV197" s="174"/>
      <c r="AW197" s="175"/>
      <c r="AX197" s="177"/>
      <c r="AY197" s="175"/>
      <c r="AZ197" s="174">
        <v>3</v>
      </c>
      <c r="BA197" s="175"/>
      <c r="BB197" s="177"/>
      <c r="BC197" s="175"/>
      <c r="BD197" s="174"/>
      <c r="BE197" s="175"/>
      <c r="BF197" s="177"/>
      <c r="BG197" s="175"/>
      <c r="BH197" s="174">
        <v>2</v>
      </c>
      <c r="BI197" s="175"/>
      <c r="BJ197" s="177"/>
      <c r="BK197" s="175"/>
      <c r="BL197" s="174"/>
      <c r="BM197" s="175"/>
      <c r="BN197" s="177"/>
      <c r="BO197" s="175"/>
      <c r="BP197" s="174">
        <v>1</v>
      </c>
      <c r="BQ197" s="175"/>
      <c r="BR197" s="177"/>
      <c r="BS197" s="175"/>
      <c r="BT197" s="174"/>
      <c r="BU197" s="175"/>
      <c r="BV197" s="177"/>
      <c r="BW197" s="175"/>
      <c r="BX197" s="174"/>
      <c r="BY197" s="175"/>
      <c r="BZ197" s="177"/>
      <c r="CA197" s="175"/>
      <c r="CB197" s="174"/>
      <c r="CC197" s="175"/>
      <c r="CD197" s="177"/>
      <c r="CE197" s="175"/>
      <c r="CF197" s="174"/>
      <c r="CG197" s="175"/>
      <c r="CH197" s="177"/>
      <c r="CI197" s="175"/>
      <c r="CJ197" s="174"/>
      <c r="CK197" s="175">
        <v>3</v>
      </c>
      <c r="CL197" s="174">
        <v>3</v>
      </c>
      <c r="CM197" s="175"/>
      <c r="CN197" s="177"/>
      <c r="CO197" s="221"/>
      <c r="CP197" s="149"/>
      <c r="CQ197" s="149"/>
      <c r="CR197" s="149"/>
      <c r="CS197" s="149"/>
      <c r="CT197" s="149"/>
      <c r="CU197" s="149"/>
      <c r="CV197" s="149"/>
      <c r="CW197" s="149"/>
      <c r="CX197" s="149"/>
      <c r="CY197" s="149"/>
      <c r="CZ197" s="149"/>
      <c r="DA197" s="156" t="s">
        <v>729</v>
      </c>
      <c r="DB197" s="149">
        <v>0.23809523809523808</v>
      </c>
      <c r="DC197" s="149">
        <v>9.5238095238095233E-2</v>
      </c>
      <c r="DD197" s="149"/>
      <c r="DE197" s="149"/>
      <c r="DF197" s="149"/>
      <c r="DG197" s="149"/>
      <c r="DH197" s="149"/>
      <c r="DI197" s="149"/>
      <c r="DJ197" s="149"/>
      <c r="DK197" s="149"/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49"/>
      <c r="DZ197" s="149"/>
      <c r="EA197" s="149"/>
      <c r="EB197" s="149"/>
      <c r="EC197" s="149"/>
      <c r="ED197" s="149"/>
      <c r="EE197" s="149"/>
      <c r="EF197" s="149"/>
    </row>
    <row r="198" spans="1:136" ht="15" hidden="1" x14ac:dyDescent="0.25">
      <c r="A198" s="312"/>
      <c r="B198" s="168" t="s">
        <v>729</v>
      </c>
      <c r="C198" s="208"/>
      <c r="D198" s="175"/>
      <c r="E198" s="174"/>
      <c r="F198" s="175"/>
      <c r="G198" s="174"/>
      <c r="H198" s="175">
        <v>1</v>
      </c>
      <c r="I198" s="174"/>
      <c r="J198" s="175">
        <v>1</v>
      </c>
      <c r="K198" s="174"/>
      <c r="L198" s="175"/>
      <c r="M198" s="174"/>
      <c r="N198" s="175"/>
      <c r="O198" s="174"/>
      <c r="P198" s="175"/>
      <c r="Q198" s="174">
        <v>3</v>
      </c>
      <c r="R198" s="175"/>
      <c r="S198" s="174"/>
      <c r="T198" s="175"/>
      <c r="U198" s="174"/>
      <c r="V198" s="175"/>
      <c r="W198" s="174"/>
      <c r="X198" s="171"/>
      <c r="Y198" s="171"/>
      <c r="Z198" s="171"/>
      <c r="AA198" s="171"/>
      <c r="AB198" s="175"/>
      <c r="AC198" s="174"/>
      <c r="AD198" s="175"/>
      <c r="AE198" s="174"/>
      <c r="AF198" s="175">
        <v>3</v>
      </c>
      <c r="AG198" s="174"/>
      <c r="AH198" s="175"/>
      <c r="AI198" s="174"/>
      <c r="AJ198" s="175"/>
      <c r="AK198" s="174"/>
      <c r="AL198" s="175"/>
      <c r="AM198" s="177"/>
      <c r="AN198" s="175"/>
      <c r="AO198" s="224">
        <v>2</v>
      </c>
      <c r="AP198" s="173"/>
      <c r="AQ198" s="225"/>
      <c r="AR198" s="295"/>
      <c r="AS198" s="173"/>
      <c r="AT198" s="177"/>
      <c r="AU198" s="175"/>
      <c r="AV198" s="174"/>
      <c r="AW198" s="175"/>
      <c r="AX198" s="177"/>
      <c r="AY198" s="175"/>
      <c r="AZ198" s="174">
        <v>2</v>
      </c>
      <c r="BA198" s="175"/>
      <c r="BB198" s="177"/>
      <c r="BC198" s="175">
        <v>3</v>
      </c>
      <c r="BD198" s="174"/>
      <c r="BE198" s="175"/>
      <c r="BF198" s="177"/>
      <c r="BG198" s="175"/>
      <c r="BH198" s="174"/>
      <c r="BI198" s="175"/>
      <c r="BJ198" s="177"/>
      <c r="BK198" s="175"/>
      <c r="BL198" s="174"/>
      <c r="BM198" s="175">
        <v>1</v>
      </c>
      <c r="BN198" s="177"/>
      <c r="BO198" s="175"/>
      <c r="BP198" s="174"/>
      <c r="BQ198" s="175"/>
      <c r="BR198" s="177"/>
      <c r="BS198" s="175"/>
      <c r="BT198" s="174"/>
      <c r="BU198" s="175">
        <v>2</v>
      </c>
      <c r="BV198" s="177"/>
      <c r="BW198" s="175">
        <v>2</v>
      </c>
      <c r="BX198" s="174"/>
      <c r="BY198" s="175"/>
      <c r="BZ198" s="177">
        <v>1</v>
      </c>
      <c r="CA198" s="175"/>
      <c r="CB198" s="174">
        <v>3</v>
      </c>
      <c r="CC198" s="175"/>
      <c r="CD198" s="177"/>
      <c r="CE198" s="175"/>
      <c r="CF198" s="174"/>
      <c r="CG198" s="175"/>
      <c r="CH198" s="177"/>
      <c r="CI198" s="175"/>
      <c r="CJ198" s="174"/>
      <c r="CK198" s="175"/>
      <c r="CL198" s="174"/>
      <c r="CM198" s="175"/>
      <c r="CN198" s="177"/>
      <c r="CO198" s="221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56" t="s">
        <v>730</v>
      </c>
      <c r="DB198" s="149">
        <v>9.5238095238095233E-2</v>
      </c>
      <c r="DC198" s="149">
        <v>4.7619047619047616E-2</v>
      </c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</row>
    <row r="199" spans="1:136" ht="15" hidden="1" x14ac:dyDescent="0.25">
      <c r="A199" s="312"/>
      <c r="B199" s="168" t="s">
        <v>730</v>
      </c>
      <c r="C199" s="208"/>
      <c r="D199" s="175"/>
      <c r="E199" s="174"/>
      <c r="F199" s="175"/>
      <c r="G199" s="174"/>
      <c r="H199" s="175">
        <v>3</v>
      </c>
      <c r="I199" s="174"/>
      <c r="J199" s="175">
        <v>1</v>
      </c>
      <c r="K199" s="174"/>
      <c r="L199" s="175"/>
      <c r="M199" s="174"/>
      <c r="N199" s="175"/>
      <c r="O199" s="174"/>
      <c r="P199" s="175"/>
      <c r="Q199" s="174"/>
      <c r="R199" s="175"/>
      <c r="S199" s="174"/>
      <c r="T199" s="175"/>
      <c r="U199" s="174"/>
      <c r="V199" s="175"/>
      <c r="W199" s="174"/>
      <c r="X199" s="175"/>
      <c r="Y199" s="174"/>
      <c r="Z199" s="175"/>
      <c r="AA199" s="174">
        <v>1</v>
      </c>
      <c r="AB199" s="171"/>
      <c r="AC199" s="171"/>
      <c r="AD199" s="171"/>
      <c r="AE199" s="171"/>
      <c r="AF199" s="175"/>
      <c r="AG199" s="174"/>
      <c r="AH199" s="175">
        <v>3</v>
      </c>
      <c r="AI199" s="174"/>
      <c r="AJ199" s="175"/>
      <c r="AK199" s="174"/>
      <c r="AL199" s="175">
        <v>2</v>
      </c>
      <c r="AM199" s="177"/>
      <c r="AN199" s="175"/>
      <c r="AO199" s="224"/>
      <c r="AP199" s="173"/>
      <c r="AQ199" s="225">
        <v>3</v>
      </c>
      <c r="AR199" s="295"/>
      <c r="AS199" s="173"/>
      <c r="AT199" s="177"/>
      <c r="AU199" s="175"/>
      <c r="AV199" s="174"/>
      <c r="AW199" s="175"/>
      <c r="AX199" s="177"/>
      <c r="AY199" s="175"/>
      <c r="AZ199" s="174"/>
      <c r="BA199" s="175"/>
      <c r="BB199" s="177"/>
      <c r="BC199" s="175"/>
      <c r="BD199" s="174"/>
      <c r="BE199" s="175">
        <v>1</v>
      </c>
      <c r="BF199" s="177"/>
      <c r="BG199" s="175"/>
      <c r="BH199" s="174"/>
      <c r="BI199" s="175"/>
      <c r="BJ199" s="177"/>
      <c r="BK199" s="175"/>
      <c r="BL199" s="174"/>
      <c r="BM199" s="175"/>
      <c r="BN199" s="177"/>
      <c r="BO199" s="175"/>
      <c r="BP199" s="174"/>
      <c r="BQ199" s="175"/>
      <c r="BR199" s="177"/>
      <c r="BS199" s="175"/>
      <c r="BT199" s="174"/>
      <c r="BU199" s="175"/>
      <c r="BV199" s="177"/>
      <c r="BW199" s="175"/>
      <c r="BX199" s="174">
        <v>2</v>
      </c>
      <c r="BY199" s="175">
        <v>2</v>
      </c>
      <c r="BZ199" s="177"/>
      <c r="CA199" s="175"/>
      <c r="CB199" s="174"/>
      <c r="CC199" s="175"/>
      <c r="CD199" s="177"/>
      <c r="CE199" s="175"/>
      <c r="CF199" s="174"/>
      <c r="CG199" s="175"/>
      <c r="CH199" s="177"/>
      <c r="CI199" s="175"/>
      <c r="CJ199" s="174"/>
      <c r="CK199" s="175"/>
      <c r="CL199" s="174"/>
      <c r="CM199" s="175"/>
      <c r="CN199" s="177"/>
      <c r="CO199" s="221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56" t="s">
        <v>731</v>
      </c>
      <c r="DB199" s="149">
        <v>0.2857142857142857</v>
      </c>
      <c r="DC199" s="149">
        <v>4.7619047619047616E-2</v>
      </c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</row>
    <row r="200" spans="1:136" ht="15" hidden="1" x14ac:dyDescent="0.25">
      <c r="A200" s="312"/>
      <c r="B200" s="168" t="s">
        <v>731</v>
      </c>
      <c r="C200" s="208"/>
      <c r="D200" s="175"/>
      <c r="E200" s="174"/>
      <c r="F200" s="175"/>
      <c r="G200" s="174"/>
      <c r="H200" s="175"/>
      <c r="I200" s="174"/>
      <c r="J200" s="175"/>
      <c r="K200" s="174"/>
      <c r="L200" s="175"/>
      <c r="M200" s="174"/>
      <c r="N200" s="175"/>
      <c r="O200" s="174"/>
      <c r="P200" s="175"/>
      <c r="Q200" s="174"/>
      <c r="R200" s="175"/>
      <c r="S200" s="174"/>
      <c r="T200" s="175"/>
      <c r="U200" s="174"/>
      <c r="V200" s="175"/>
      <c r="W200" s="174"/>
      <c r="X200" s="175"/>
      <c r="Y200" s="174"/>
      <c r="Z200" s="175">
        <v>1</v>
      </c>
      <c r="AA200" s="174"/>
      <c r="AB200" s="175">
        <v>1</v>
      </c>
      <c r="AC200" s="174"/>
      <c r="AD200" s="175">
        <v>2</v>
      </c>
      <c r="AE200" s="174"/>
      <c r="AF200" s="171"/>
      <c r="AG200" s="171"/>
      <c r="AH200" s="171"/>
      <c r="AI200" s="171"/>
      <c r="AJ200" s="175"/>
      <c r="AK200" s="174"/>
      <c r="AL200" s="175"/>
      <c r="AM200" s="177"/>
      <c r="AN200" s="175"/>
      <c r="AO200" s="224"/>
      <c r="AP200" s="173"/>
      <c r="AQ200" s="225"/>
      <c r="AR200" s="295"/>
      <c r="AS200" s="173"/>
      <c r="AT200" s="177"/>
      <c r="AU200" s="175"/>
      <c r="AV200" s="174"/>
      <c r="AW200" s="175"/>
      <c r="AX200" s="177"/>
      <c r="AY200" s="175"/>
      <c r="AZ200" s="174"/>
      <c r="BA200" s="175">
        <v>2</v>
      </c>
      <c r="BB200" s="177"/>
      <c r="BC200" s="175"/>
      <c r="BD200" s="174"/>
      <c r="BE200" s="175"/>
      <c r="BF200" s="177"/>
      <c r="BG200" s="175"/>
      <c r="BH200" s="174"/>
      <c r="BI200" s="175"/>
      <c r="BJ200" s="177"/>
      <c r="BK200" s="175"/>
      <c r="BL200" s="174"/>
      <c r="BM200" s="175"/>
      <c r="BN200" s="177"/>
      <c r="BO200" s="175"/>
      <c r="BP200" s="174"/>
      <c r="BQ200" s="175"/>
      <c r="BR200" s="177"/>
      <c r="BS200" s="175"/>
      <c r="BT200" s="174"/>
      <c r="BU200" s="175"/>
      <c r="BV200" s="177"/>
      <c r="BW200" s="175">
        <v>3</v>
      </c>
      <c r="BX200" s="174"/>
      <c r="BY200" s="175"/>
      <c r="BZ200" s="177"/>
      <c r="CA200" s="175"/>
      <c r="CB200" s="174"/>
      <c r="CC200" s="175">
        <v>3</v>
      </c>
      <c r="CD200" s="177"/>
      <c r="CE200" s="175"/>
      <c r="CF200" s="174"/>
      <c r="CG200" s="175"/>
      <c r="CH200" s="177"/>
      <c r="CI200" s="175"/>
      <c r="CJ200" s="174"/>
      <c r="CK200" s="175"/>
      <c r="CL200" s="174"/>
      <c r="CM200" s="175"/>
      <c r="CN200" s="177"/>
      <c r="CO200" s="221"/>
      <c r="CP200" s="149"/>
      <c r="CQ200" s="149"/>
      <c r="CR200" s="149"/>
      <c r="CS200" s="149"/>
      <c r="CT200" s="149"/>
      <c r="CU200" s="149"/>
      <c r="CV200" s="149"/>
      <c r="CW200" s="149"/>
      <c r="CX200" s="149"/>
      <c r="CY200" s="149"/>
      <c r="CZ200" s="149"/>
      <c r="DA200" s="156" t="s">
        <v>732</v>
      </c>
      <c r="DB200" s="149">
        <v>0.14285714285714285</v>
      </c>
      <c r="DC200" s="149">
        <v>9.5238095238095233E-2</v>
      </c>
      <c r="DD200" s="149"/>
      <c r="DE200" s="149"/>
      <c r="DF200" s="149"/>
      <c r="DG200" s="149"/>
      <c r="DH200" s="149"/>
      <c r="DI200" s="149"/>
      <c r="DJ200" s="149"/>
      <c r="DK200" s="149"/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49"/>
      <c r="DZ200" s="149"/>
      <c r="EA200" s="149"/>
      <c r="EB200" s="149"/>
      <c r="EC200" s="149"/>
      <c r="ED200" s="149"/>
      <c r="EE200" s="149"/>
      <c r="EF200" s="149"/>
    </row>
    <row r="201" spans="1:136" ht="15" hidden="1" x14ac:dyDescent="0.25">
      <c r="A201" s="312"/>
      <c r="B201" s="168" t="s">
        <v>732</v>
      </c>
      <c r="C201" s="208"/>
      <c r="D201" s="175"/>
      <c r="E201" s="174"/>
      <c r="F201" s="175"/>
      <c r="G201" s="174"/>
      <c r="H201" s="175">
        <v>3</v>
      </c>
      <c r="I201" s="174"/>
      <c r="J201" s="175">
        <v>3</v>
      </c>
      <c r="K201" s="174"/>
      <c r="L201" s="175"/>
      <c r="M201" s="174">
        <v>3</v>
      </c>
      <c r="N201" s="175"/>
      <c r="O201" s="174">
        <v>3</v>
      </c>
      <c r="P201" s="175"/>
      <c r="Q201" s="174"/>
      <c r="R201" s="175"/>
      <c r="S201" s="174"/>
      <c r="T201" s="175"/>
      <c r="U201" s="174"/>
      <c r="V201" s="175"/>
      <c r="W201" s="174"/>
      <c r="X201" s="175"/>
      <c r="Y201" s="174"/>
      <c r="Z201" s="175"/>
      <c r="AA201" s="174"/>
      <c r="AB201" s="175">
        <v>2</v>
      </c>
      <c r="AC201" s="174"/>
      <c r="AD201" s="175">
        <v>2</v>
      </c>
      <c r="AE201" s="174"/>
      <c r="AF201" s="175">
        <v>1</v>
      </c>
      <c r="AG201" s="174"/>
      <c r="AH201" s="175">
        <v>1</v>
      </c>
      <c r="AI201" s="174"/>
      <c r="AJ201" s="171"/>
      <c r="AK201" s="171"/>
      <c r="AL201" s="171"/>
      <c r="AM201" s="182"/>
      <c r="AN201" s="175"/>
      <c r="AO201" s="224">
        <v>1</v>
      </c>
      <c r="AP201" s="173"/>
      <c r="AQ201" s="225">
        <v>1</v>
      </c>
      <c r="AR201" s="295"/>
      <c r="AS201" s="173"/>
      <c r="AT201" s="177"/>
      <c r="AU201" s="175"/>
      <c r="AV201" s="174"/>
      <c r="AW201" s="175"/>
      <c r="AX201" s="177"/>
      <c r="AY201" s="175"/>
      <c r="AZ201" s="174"/>
      <c r="BA201" s="175"/>
      <c r="BB201" s="177"/>
      <c r="BC201" s="175"/>
      <c r="BD201" s="174"/>
      <c r="BE201" s="175"/>
      <c r="BF201" s="177"/>
      <c r="BG201" s="175"/>
      <c r="BH201" s="174"/>
      <c r="BI201" s="175"/>
      <c r="BJ201" s="177">
        <v>2</v>
      </c>
      <c r="BK201" s="175"/>
      <c r="BL201" s="174">
        <v>2</v>
      </c>
      <c r="BM201" s="175"/>
      <c r="BN201" s="177"/>
      <c r="BO201" s="175"/>
      <c r="BP201" s="174"/>
      <c r="BQ201" s="175"/>
      <c r="BR201" s="177"/>
      <c r="BS201" s="175"/>
      <c r="BT201" s="174"/>
      <c r="BU201" s="175"/>
      <c r="BV201" s="177"/>
      <c r="BW201" s="175"/>
      <c r="BX201" s="174"/>
      <c r="BY201" s="175"/>
      <c r="BZ201" s="177"/>
      <c r="CA201" s="175"/>
      <c r="CB201" s="174"/>
      <c r="CC201" s="175"/>
      <c r="CD201" s="177"/>
      <c r="CE201" s="175"/>
      <c r="CF201" s="174"/>
      <c r="CG201" s="175"/>
      <c r="CH201" s="177"/>
      <c r="CI201" s="175"/>
      <c r="CJ201" s="174"/>
      <c r="CK201" s="175"/>
      <c r="CL201" s="174"/>
      <c r="CM201" s="175"/>
      <c r="CN201" s="177"/>
      <c r="CO201" s="221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56" t="s">
        <v>750</v>
      </c>
      <c r="DB201" s="149">
        <v>0</v>
      </c>
      <c r="DC201" s="149">
        <v>0.38095238095238093</v>
      </c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</row>
    <row r="202" spans="1:136" ht="15" hidden="1" x14ac:dyDescent="0.25">
      <c r="A202" s="312"/>
      <c r="B202" s="168" t="s">
        <v>750</v>
      </c>
      <c r="C202" s="208"/>
      <c r="D202" s="175"/>
      <c r="E202" s="174"/>
      <c r="F202" s="175"/>
      <c r="G202" s="174"/>
      <c r="H202" s="175"/>
      <c r="I202" s="174"/>
      <c r="J202" s="175"/>
      <c r="K202" s="174"/>
      <c r="L202" s="175"/>
      <c r="M202" s="174"/>
      <c r="N202" s="175"/>
      <c r="O202" s="174"/>
      <c r="P202" s="175"/>
      <c r="Q202" s="174"/>
      <c r="R202" s="175"/>
      <c r="S202" s="174"/>
      <c r="T202" s="175"/>
      <c r="U202" s="174"/>
      <c r="V202" s="175"/>
      <c r="W202" s="174"/>
      <c r="X202" s="175"/>
      <c r="Y202" s="174"/>
      <c r="Z202" s="175"/>
      <c r="AA202" s="174"/>
      <c r="AB202" s="175"/>
      <c r="AC202" s="174"/>
      <c r="AD202" s="175"/>
      <c r="AE202" s="174"/>
      <c r="AF202" s="175"/>
      <c r="AG202" s="174"/>
      <c r="AH202" s="175"/>
      <c r="AI202" s="174"/>
      <c r="AJ202" s="175"/>
      <c r="AK202" s="174"/>
      <c r="AL202" s="175"/>
      <c r="AM202" s="177"/>
      <c r="AN202" s="171"/>
      <c r="AO202" s="181"/>
      <c r="AP202" s="181"/>
      <c r="AQ202" s="226"/>
      <c r="AR202" s="295"/>
      <c r="AS202" s="173"/>
      <c r="AT202" s="177"/>
      <c r="AU202" s="175"/>
      <c r="AV202" s="174"/>
      <c r="AW202" s="175"/>
      <c r="AX202" s="177"/>
      <c r="AY202" s="175"/>
      <c r="AZ202" s="174"/>
      <c r="BA202" s="175"/>
      <c r="BB202" s="177"/>
      <c r="BC202" s="175"/>
      <c r="BD202" s="174"/>
      <c r="BE202" s="175"/>
      <c r="BF202" s="177"/>
      <c r="BG202" s="175"/>
      <c r="BH202" s="174"/>
      <c r="BI202" s="175"/>
      <c r="BJ202" s="177"/>
      <c r="BK202" s="175"/>
      <c r="BL202" s="174"/>
      <c r="BM202" s="175"/>
      <c r="BN202" s="177"/>
      <c r="BO202" s="175"/>
      <c r="BP202" s="174"/>
      <c r="BQ202" s="175"/>
      <c r="BR202" s="177"/>
      <c r="BS202" s="175"/>
      <c r="BT202" s="174"/>
      <c r="BU202" s="175"/>
      <c r="BV202" s="177"/>
      <c r="BW202" s="175"/>
      <c r="BX202" s="174"/>
      <c r="BY202" s="175"/>
      <c r="BZ202" s="177"/>
      <c r="CA202" s="175"/>
      <c r="CB202" s="174"/>
      <c r="CC202" s="175"/>
      <c r="CD202" s="177"/>
      <c r="CE202" s="175"/>
      <c r="CF202" s="174"/>
      <c r="CG202" s="175"/>
      <c r="CH202" s="177"/>
      <c r="CI202" s="175"/>
      <c r="CJ202" s="174"/>
      <c r="CK202" s="175"/>
      <c r="CL202" s="174"/>
      <c r="CM202" s="175"/>
      <c r="CN202" s="177"/>
      <c r="CO202" s="221"/>
      <c r="CP202" s="149"/>
      <c r="CQ202" s="149"/>
      <c r="CR202" s="149"/>
      <c r="CS202" s="149"/>
      <c r="CT202" s="149"/>
      <c r="CU202" s="149"/>
      <c r="CV202" s="149"/>
      <c r="CW202" s="149"/>
      <c r="CX202" s="149"/>
      <c r="CY202" s="149"/>
      <c r="CZ202" s="149"/>
      <c r="DA202" s="156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9"/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49"/>
      <c r="DZ202" s="149"/>
      <c r="EA202" s="149"/>
      <c r="EB202" s="149"/>
      <c r="EC202" s="149"/>
      <c r="ED202" s="149"/>
      <c r="EE202" s="149"/>
      <c r="EF202" s="149"/>
    </row>
    <row r="203" spans="1:136" ht="15" hidden="1" x14ac:dyDescent="0.25">
      <c r="A203" s="312"/>
      <c r="B203" s="168"/>
      <c r="C203" s="169"/>
      <c r="D203" s="282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96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  <c r="BQ203" s="298"/>
      <c r="BR203" s="298"/>
      <c r="BS203" s="298"/>
      <c r="BT203" s="298"/>
      <c r="BU203" s="298"/>
      <c r="BV203" s="298"/>
      <c r="BW203" s="298"/>
      <c r="BX203" s="298"/>
      <c r="BY203" s="298"/>
      <c r="BZ203" s="298"/>
      <c r="CA203" s="298"/>
      <c r="CB203" s="298"/>
      <c r="CC203" s="298"/>
      <c r="CD203" s="298"/>
      <c r="CE203" s="298"/>
      <c r="CF203" s="298"/>
      <c r="CG203" s="298"/>
      <c r="CH203" s="298"/>
      <c r="CI203" s="298"/>
      <c r="CJ203" s="298"/>
      <c r="CK203" s="298"/>
      <c r="CL203" s="298"/>
      <c r="CM203" s="298"/>
      <c r="CN203" s="299"/>
      <c r="CO203" s="221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56" t="s">
        <v>733</v>
      </c>
      <c r="DB203" s="149">
        <v>4.7619047619047616E-2</v>
      </c>
      <c r="DC203" s="149">
        <v>0</v>
      </c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</row>
    <row r="204" spans="1:136" ht="15" hidden="1" x14ac:dyDescent="0.25">
      <c r="A204" s="312"/>
      <c r="B204" s="168" t="s">
        <v>733</v>
      </c>
      <c r="C204" s="208"/>
      <c r="D204" s="175"/>
      <c r="E204" s="174"/>
      <c r="F204" s="175"/>
      <c r="G204" s="174"/>
      <c r="H204" s="175">
        <v>3</v>
      </c>
      <c r="I204" s="174"/>
      <c r="J204" s="175">
        <v>2</v>
      </c>
      <c r="K204" s="174"/>
      <c r="L204" s="175"/>
      <c r="M204" s="174"/>
      <c r="N204" s="175"/>
      <c r="O204" s="174"/>
      <c r="P204" s="175"/>
      <c r="Q204" s="174">
        <v>1</v>
      </c>
      <c r="R204" s="175"/>
      <c r="S204" s="174"/>
      <c r="T204" s="175"/>
      <c r="U204" s="174">
        <v>3</v>
      </c>
      <c r="V204" s="175"/>
      <c r="W204" s="174"/>
      <c r="X204" s="175"/>
      <c r="Y204" s="174"/>
      <c r="Z204" s="175"/>
      <c r="AA204" s="174"/>
      <c r="AB204" s="175"/>
      <c r="AC204" s="174"/>
      <c r="AD204" s="175"/>
      <c r="AE204" s="174"/>
      <c r="AF204" s="175"/>
      <c r="AG204" s="174"/>
      <c r="AH204" s="175"/>
      <c r="AI204" s="174"/>
      <c r="AJ204" s="175"/>
      <c r="AK204" s="174"/>
      <c r="AL204" s="175"/>
      <c r="AM204" s="177"/>
      <c r="AN204" s="175"/>
      <c r="AO204" s="224">
        <v>2</v>
      </c>
      <c r="AP204" s="173"/>
      <c r="AQ204" s="225"/>
      <c r="AR204" s="295"/>
      <c r="AS204" s="181"/>
      <c r="AT204" s="171"/>
      <c r="AU204" s="171"/>
      <c r="AV204" s="171"/>
      <c r="AW204" s="173"/>
      <c r="AX204" s="174"/>
      <c r="AY204" s="175">
        <v>3</v>
      </c>
      <c r="AZ204" s="174"/>
      <c r="BA204" s="173">
        <v>1</v>
      </c>
      <c r="BB204" s="174"/>
      <c r="BC204" s="175">
        <v>1</v>
      </c>
      <c r="BD204" s="174"/>
      <c r="BE204" s="173"/>
      <c r="BF204" s="174"/>
      <c r="BG204" s="175"/>
      <c r="BH204" s="174"/>
      <c r="BI204" s="173"/>
      <c r="BJ204" s="174"/>
      <c r="BK204" s="175"/>
      <c r="BL204" s="174"/>
      <c r="BM204" s="173"/>
      <c r="BN204" s="174"/>
      <c r="BO204" s="175"/>
      <c r="BP204" s="174"/>
      <c r="BQ204" s="173"/>
      <c r="BR204" s="174"/>
      <c r="BS204" s="173"/>
      <c r="BT204" s="174"/>
      <c r="BU204" s="173"/>
      <c r="BV204" s="174"/>
      <c r="BW204" s="173"/>
      <c r="BX204" s="174"/>
      <c r="BY204" s="173"/>
      <c r="BZ204" s="174"/>
      <c r="CA204" s="173"/>
      <c r="CB204" s="174"/>
      <c r="CC204" s="173"/>
      <c r="CD204" s="174"/>
      <c r="CE204" s="173"/>
      <c r="CF204" s="174"/>
      <c r="CG204" s="173"/>
      <c r="CH204" s="174"/>
      <c r="CI204" s="173"/>
      <c r="CJ204" s="174"/>
      <c r="CK204" s="175"/>
      <c r="CL204" s="174"/>
      <c r="CM204" s="175"/>
      <c r="CN204" s="177"/>
      <c r="CO204" s="221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56" t="s">
        <v>734</v>
      </c>
      <c r="DB204" s="149">
        <v>0.2857142857142857</v>
      </c>
      <c r="DC204" s="149">
        <v>9.5238095238095233E-2</v>
      </c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</row>
    <row r="205" spans="1:136" ht="15" hidden="1" x14ac:dyDescent="0.25">
      <c r="A205" s="312"/>
      <c r="B205" s="168" t="s">
        <v>734</v>
      </c>
      <c r="C205" s="208"/>
      <c r="D205" s="175"/>
      <c r="E205" s="174"/>
      <c r="F205" s="175"/>
      <c r="G205" s="174"/>
      <c r="H205" s="175"/>
      <c r="I205" s="174"/>
      <c r="J205" s="175"/>
      <c r="K205" s="174"/>
      <c r="L205" s="175"/>
      <c r="M205" s="174"/>
      <c r="N205" s="175"/>
      <c r="O205" s="174"/>
      <c r="P205" s="175"/>
      <c r="Q205" s="174"/>
      <c r="R205" s="175"/>
      <c r="S205" s="174">
        <v>3</v>
      </c>
      <c r="T205" s="175"/>
      <c r="U205" s="174"/>
      <c r="V205" s="175"/>
      <c r="W205" s="174">
        <v>2</v>
      </c>
      <c r="X205" s="175"/>
      <c r="Y205" s="174"/>
      <c r="Z205" s="175"/>
      <c r="AA205" s="174">
        <v>1</v>
      </c>
      <c r="AB205" s="175"/>
      <c r="AC205" s="174">
        <v>3</v>
      </c>
      <c r="AD205" s="175"/>
      <c r="AE205" s="174"/>
      <c r="AF205" s="175"/>
      <c r="AG205" s="174">
        <v>1</v>
      </c>
      <c r="AH205" s="175"/>
      <c r="AI205" s="174"/>
      <c r="AJ205" s="175"/>
      <c r="AK205" s="174">
        <v>2</v>
      </c>
      <c r="AL205" s="175"/>
      <c r="AM205" s="177"/>
      <c r="AN205" s="175"/>
      <c r="AO205" s="224"/>
      <c r="AP205" s="173"/>
      <c r="AQ205" s="225"/>
      <c r="AR205" s="295"/>
      <c r="AS205" s="173"/>
      <c r="AT205" s="174"/>
      <c r="AU205" s="175"/>
      <c r="AV205" s="174"/>
      <c r="AW205" s="171"/>
      <c r="AX205" s="171"/>
      <c r="AY205" s="171"/>
      <c r="AZ205" s="171"/>
      <c r="BA205" s="175"/>
      <c r="BB205" s="174"/>
      <c r="BC205" s="175"/>
      <c r="BD205" s="174"/>
      <c r="BE205" s="175"/>
      <c r="BF205" s="174"/>
      <c r="BG205" s="175"/>
      <c r="BH205" s="174"/>
      <c r="BI205" s="175"/>
      <c r="BJ205" s="174"/>
      <c r="BK205" s="175">
        <v>2</v>
      </c>
      <c r="BL205" s="174"/>
      <c r="BM205" s="175">
        <v>2</v>
      </c>
      <c r="BN205" s="174"/>
      <c r="BO205" s="175">
        <v>1</v>
      </c>
      <c r="BP205" s="174"/>
      <c r="BQ205" s="175"/>
      <c r="BR205" s="174"/>
      <c r="BS205" s="175"/>
      <c r="BT205" s="174"/>
      <c r="BU205" s="175"/>
      <c r="BV205" s="174"/>
      <c r="BW205" s="175"/>
      <c r="BX205" s="174"/>
      <c r="BY205" s="175"/>
      <c r="BZ205" s="174"/>
      <c r="CA205" s="175"/>
      <c r="CB205" s="174"/>
      <c r="CC205" s="175">
        <v>1</v>
      </c>
      <c r="CD205" s="174"/>
      <c r="CE205" s="175"/>
      <c r="CF205" s="174"/>
      <c r="CG205" s="175"/>
      <c r="CH205" s="174"/>
      <c r="CI205" s="175">
        <v>3</v>
      </c>
      <c r="CJ205" s="174"/>
      <c r="CK205" s="175"/>
      <c r="CL205" s="174"/>
      <c r="CM205" s="175"/>
      <c r="CN205" s="177"/>
      <c r="CO205" s="221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56" t="s">
        <v>735</v>
      </c>
      <c r="DB205" s="149">
        <v>0.2857142857142857</v>
      </c>
      <c r="DC205" s="149">
        <v>0</v>
      </c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</row>
    <row r="206" spans="1:136" ht="15" hidden="1" x14ac:dyDescent="0.25">
      <c r="A206" s="312"/>
      <c r="B206" s="168" t="s">
        <v>735</v>
      </c>
      <c r="C206" s="208"/>
      <c r="D206" s="175"/>
      <c r="E206" s="174"/>
      <c r="F206" s="175"/>
      <c r="G206" s="174"/>
      <c r="H206" s="175"/>
      <c r="I206" s="174"/>
      <c r="J206" s="175"/>
      <c r="K206" s="174"/>
      <c r="L206" s="175"/>
      <c r="M206" s="174"/>
      <c r="N206" s="175"/>
      <c r="O206" s="174"/>
      <c r="P206" s="175"/>
      <c r="Q206" s="174"/>
      <c r="R206" s="175"/>
      <c r="S206" s="174"/>
      <c r="T206" s="175"/>
      <c r="U206" s="174"/>
      <c r="V206" s="175"/>
      <c r="W206" s="174"/>
      <c r="X206" s="175"/>
      <c r="Y206" s="174"/>
      <c r="Z206" s="175"/>
      <c r="AA206" s="174"/>
      <c r="AB206" s="175"/>
      <c r="AC206" s="174"/>
      <c r="AD206" s="175"/>
      <c r="AE206" s="174"/>
      <c r="AF206" s="175"/>
      <c r="AG206" s="174"/>
      <c r="AH206" s="175"/>
      <c r="AI206" s="174"/>
      <c r="AJ206" s="175"/>
      <c r="AK206" s="174"/>
      <c r="AL206" s="175"/>
      <c r="AM206" s="177"/>
      <c r="AN206" s="175"/>
      <c r="AO206" s="224"/>
      <c r="AP206" s="173"/>
      <c r="AQ206" s="225"/>
      <c r="AR206" s="295"/>
      <c r="AS206" s="173"/>
      <c r="AT206" s="174"/>
      <c r="AU206" s="175"/>
      <c r="AV206" s="174"/>
      <c r="AW206" s="175"/>
      <c r="AX206" s="174"/>
      <c r="AY206" s="175"/>
      <c r="AZ206" s="174"/>
      <c r="BA206" s="171"/>
      <c r="BB206" s="171"/>
      <c r="BC206" s="171"/>
      <c r="BD206" s="171"/>
      <c r="BE206" s="175"/>
      <c r="BF206" s="174"/>
      <c r="BG206" s="175"/>
      <c r="BH206" s="174"/>
      <c r="BI206" s="175"/>
      <c r="BJ206" s="174"/>
      <c r="BK206" s="175"/>
      <c r="BL206" s="174"/>
      <c r="BM206" s="175"/>
      <c r="BN206" s="174"/>
      <c r="BO206" s="175"/>
      <c r="BP206" s="174"/>
      <c r="BQ206" s="175"/>
      <c r="BR206" s="174"/>
      <c r="BS206" s="175"/>
      <c r="BT206" s="174"/>
      <c r="BU206" s="175"/>
      <c r="BV206" s="174"/>
      <c r="BW206" s="175"/>
      <c r="BX206" s="174"/>
      <c r="BY206" s="175"/>
      <c r="BZ206" s="174"/>
      <c r="CA206" s="175"/>
      <c r="CB206" s="174"/>
      <c r="CC206" s="175"/>
      <c r="CD206" s="174"/>
      <c r="CE206" s="175"/>
      <c r="CF206" s="174"/>
      <c r="CG206" s="175"/>
      <c r="CH206" s="174"/>
      <c r="CI206" s="175"/>
      <c r="CJ206" s="174"/>
      <c r="CK206" s="175"/>
      <c r="CL206" s="174"/>
      <c r="CM206" s="175"/>
      <c r="CN206" s="177"/>
      <c r="CO206" s="221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56" t="s">
        <v>736</v>
      </c>
      <c r="DB206" s="149">
        <v>9.5238095238095233E-2</v>
      </c>
      <c r="DC206" s="149">
        <v>4.7619047619047616E-2</v>
      </c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</row>
    <row r="207" spans="1:136" ht="15" hidden="1" x14ac:dyDescent="0.25">
      <c r="A207" s="312"/>
      <c r="B207" s="168" t="s">
        <v>736</v>
      </c>
      <c r="C207" s="208"/>
      <c r="D207" s="175"/>
      <c r="E207" s="174"/>
      <c r="F207" s="175"/>
      <c r="G207" s="174"/>
      <c r="H207" s="175">
        <v>2</v>
      </c>
      <c r="I207" s="174"/>
      <c r="J207" s="175"/>
      <c r="K207" s="174"/>
      <c r="L207" s="175"/>
      <c r="M207" s="174"/>
      <c r="N207" s="175"/>
      <c r="O207" s="174">
        <v>3</v>
      </c>
      <c r="P207" s="175"/>
      <c r="Q207" s="174">
        <v>3</v>
      </c>
      <c r="R207" s="175"/>
      <c r="S207" s="174"/>
      <c r="T207" s="175"/>
      <c r="U207" s="174">
        <v>1</v>
      </c>
      <c r="V207" s="175"/>
      <c r="W207" s="174"/>
      <c r="X207" s="175"/>
      <c r="Y207" s="174"/>
      <c r="Z207" s="175"/>
      <c r="AA207" s="174"/>
      <c r="AB207" s="175"/>
      <c r="AC207" s="174"/>
      <c r="AD207" s="175"/>
      <c r="AE207" s="174"/>
      <c r="AF207" s="175"/>
      <c r="AG207" s="174"/>
      <c r="AH207" s="175">
        <v>3</v>
      </c>
      <c r="AI207" s="174"/>
      <c r="AJ207" s="175"/>
      <c r="AK207" s="174">
        <v>2</v>
      </c>
      <c r="AL207" s="175"/>
      <c r="AM207" s="177">
        <v>1</v>
      </c>
      <c r="AN207" s="175"/>
      <c r="AO207" s="224"/>
      <c r="AP207" s="173"/>
      <c r="AQ207" s="225">
        <v>2</v>
      </c>
      <c r="AR207" s="295"/>
      <c r="AS207" s="173"/>
      <c r="AT207" s="174"/>
      <c r="AU207" s="175"/>
      <c r="AV207" s="174"/>
      <c r="AW207" s="175"/>
      <c r="AX207" s="174"/>
      <c r="AY207" s="175"/>
      <c r="AZ207" s="174"/>
      <c r="BA207" s="175">
        <v>3</v>
      </c>
      <c r="BB207" s="174"/>
      <c r="BC207" s="175"/>
      <c r="BD207" s="174"/>
      <c r="BE207" s="171"/>
      <c r="BF207" s="171"/>
      <c r="BG207" s="171"/>
      <c r="BH207" s="171"/>
      <c r="BI207" s="175"/>
      <c r="BJ207" s="174"/>
      <c r="BK207" s="175"/>
      <c r="BL207" s="174"/>
      <c r="BM207" s="175"/>
      <c r="BN207" s="174"/>
      <c r="BO207" s="175">
        <v>2</v>
      </c>
      <c r="BP207" s="174"/>
      <c r="BQ207" s="175"/>
      <c r="BR207" s="174"/>
      <c r="BS207" s="175"/>
      <c r="BT207" s="174"/>
      <c r="BU207" s="175">
        <v>1</v>
      </c>
      <c r="BV207" s="174"/>
      <c r="BW207" s="175">
        <v>1</v>
      </c>
      <c r="BX207" s="174"/>
      <c r="BY207" s="175"/>
      <c r="BZ207" s="174"/>
      <c r="CA207" s="175"/>
      <c r="CB207" s="174"/>
      <c r="CC207" s="175"/>
      <c r="CD207" s="174"/>
      <c r="CE207" s="175"/>
      <c r="CF207" s="174"/>
      <c r="CG207" s="175"/>
      <c r="CH207" s="174"/>
      <c r="CI207" s="175"/>
      <c r="CJ207" s="174"/>
      <c r="CK207" s="175"/>
      <c r="CL207" s="174"/>
      <c r="CM207" s="175"/>
      <c r="CN207" s="177"/>
      <c r="CO207" s="221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56" t="s">
        <v>737</v>
      </c>
      <c r="DB207" s="149">
        <v>0.14285714285714285</v>
      </c>
      <c r="DC207" s="149">
        <v>9.5238095238095233E-2</v>
      </c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</row>
    <row r="208" spans="1:136" ht="15" hidden="1" x14ac:dyDescent="0.25">
      <c r="A208" s="312"/>
      <c r="B208" s="168" t="s">
        <v>737</v>
      </c>
      <c r="C208" s="208"/>
      <c r="D208" s="175"/>
      <c r="E208" s="174"/>
      <c r="F208" s="175"/>
      <c r="G208" s="174"/>
      <c r="H208" s="175"/>
      <c r="I208" s="174"/>
      <c r="J208" s="175"/>
      <c r="K208" s="174"/>
      <c r="L208" s="175"/>
      <c r="M208" s="174"/>
      <c r="N208" s="175"/>
      <c r="O208" s="174"/>
      <c r="P208" s="175"/>
      <c r="Q208" s="174"/>
      <c r="R208" s="175"/>
      <c r="S208" s="174"/>
      <c r="T208" s="175"/>
      <c r="U208" s="174"/>
      <c r="V208" s="175"/>
      <c r="W208" s="174"/>
      <c r="X208" s="175"/>
      <c r="Y208" s="174"/>
      <c r="Z208" s="175"/>
      <c r="AA208" s="174"/>
      <c r="AB208" s="175"/>
      <c r="AC208" s="174"/>
      <c r="AD208" s="175"/>
      <c r="AE208" s="174"/>
      <c r="AF208" s="175"/>
      <c r="AG208" s="174"/>
      <c r="AH208" s="175"/>
      <c r="AI208" s="174"/>
      <c r="AJ208" s="175"/>
      <c r="AK208" s="174"/>
      <c r="AL208" s="175"/>
      <c r="AM208" s="177"/>
      <c r="AN208" s="175"/>
      <c r="AO208" s="224"/>
      <c r="AP208" s="173"/>
      <c r="AQ208" s="225"/>
      <c r="AR208" s="295"/>
      <c r="AS208" s="173"/>
      <c r="AT208" s="174"/>
      <c r="AU208" s="175"/>
      <c r="AV208" s="174"/>
      <c r="AW208" s="175">
        <v>1</v>
      </c>
      <c r="AX208" s="174"/>
      <c r="AY208" s="175">
        <v>1</v>
      </c>
      <c r="AZ208" s="174"/>
      <c r="BA208" s="175"/>
      <c r="BB208" s="174"/>
      <c r="BC208" s="175"/>
      <c r="BD208" s="174"/>
      <c r="BE208" s="175"/>
      <c r="BF208" s="174"/>
      <c r="BG208" s="175"/>
      <c r="BH208" s="174"/>
      <c r="BI208" s="171"/>
      <c r="BJ208" s="171"/>
      <c r="BK208" s="171"/>
      <c r="BL208" s="171"/>
      <c r="BM208" s="175"/>
      <c r="BN208" s="174"/>
      <c r="BO208" s="175"/>
      <c r="BP208" s="174"/>
      <c r="BQ208" s="175"/>
      <c r="BR208" s="174"/>
      <c r="BS208" s="175"/>
      <c r="BT208" s="174"/>
      <c r="BU208" s="175"/>
      <c r="BV208" s="174"/>
      <c r="BW208" s="175"/>
      <c r="BX208" s="174"/>
      <c r="BY208" s="175"/>
      <c r="BZ208" s="174"/>
      <c r="CA208" s="175"/>
      <c r="CB208" s="174"/>
      <c r="CC208" s="175">
        <v>2</v>
      </c>
      <c r="CD208" s="174"/>
      <c r="CE208" s="175">
        <v>2</v>
      </c>
      <c r="CF208" s="174"/>
      <c r="CG208" s="175">
        <v>3</v>
      </c>
      <c r="CH208" s="174"/>
      <c r="CI208" s="175">
        <v>3</v>
      </c>
      <c r="CJ208" s="174"/>
      <c r="CK208" s="175"/>
      <c r="CL208" s="174"/>
      <c r="CM208" s="175"/>
      <c r="CN208" s="177"/>
      <c r="CO208" s="221"/>
      <c r="CP208" s="149"/>
      <c r="CQ208" s="149"/>
      <c r="CR208" s="149"/>
      <c r="CS208" s="149"/>
      <c r="CT208" s="149"/>
      <c r="CU208" s="149"/>
      <c r="CV208" s="149"/>
      <c r="CW208" s="149"/>
      <c r="CX208" s="149"/>
      <c r="CY208" s="149"/>
      <c r="CZ208" s="149"/>
      <c r="DA208" s="156" t="s">
        <v>738</v>
      </c>
      <c r="DB208" s="149">
        <v>0.14285714285714285</v>
      </c>
      <c r="DC208" s="149">
        <v>4.7619047619047616E-2</v>
      </c>
      <c r="DD208" s="149"/>
      <c r="DE208" s="149"/>
      <c r="DF208" s="149"/>
      <c r="DG208" s="149"/>
      <c r="DH208" s="149"/>
      <c r="DI208" s="149"/>
      <c r="DJ208" s="149"/>
      <c r="DK208" s="149"/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49"/>
      <c r="DZ208" s="149"/>
      <c r="EA208" s="149"/>
      <c r="EB208" s="149"/>
      <c r="EC208" s="149"/>
      <c r="ED208" s="149"/>
      <c r="EE208" s="149"/>
      <c r="EF208" s="149"/>
    </row>
    <row r="209" spans="1:136" ht="15" hidden="1" x14ac:dyDescent="0.25">
      <c r="A209" s="312"/>
      <c r="B209" s="168" t="s">
        <v>738</v>
      </c>
      <c r="C209" s="208"/>
      <c r="D209" s="175"/>
      <c r="E209" s="174"/>
      <c r="F209" s="175"/>
      <c r="G209" s="174"/>
      <c r="H209" s="175">
        <v>3</v>
      </c>
      <c r="I209" s="174"/>
      <c r="J209" s="175"/>
      <c r="K209" s="174"/>
      <c r="L209" s="175"/>
      <c r="M209" s="174"/>
      <c r="N209" s="175"/>
      <c r="O209" s="174"/>
      <c r="P209" s="175"/>
      <c r="Q209" s="174"/>
      <c r="R209" s="175"/>
      <c r="S209" s="174"/>
      <c r="T209" s="175"/>
      <c r="U209" s="174"/>
      <c r="V209" s="175"/>
      <c r="W209" s="174"/>
      <c r="X209" s="175"/>
      <c r="Y209" s="174"/>
      <c r="Z209" s="175"/>
      <c r="AA209" s="174"/>
      <c r="AB209" s="175"/>
      <c r="AC209" s="174"/>
      <c r="AD209" s="175"/>
      <c r="AE209" s="174"/>
      <c r="AF209" s="175"/>
      <c r="AG209" s="174"/>
      <c r="AH209" s="175"/>
      <c r="AI209" s="174"/>
      <c r="AJ209" s="175"/>
      <c r="AK209" s="174"/>
      <c r="AL209" s="175"/>
      <c r="AM209" s="177"/>
      <c r="AN209" s="175"/>
      <c r="AO209" s="224"/>
      <c r="AP209" s="173"/>
      <c r="AQ209" s="225"/>
      <c r="AR209" s="295"/>
      <c r="AS209" s="173"/>
      <c r="AT209" s="174"/>
      <c r="AU209" s="175"/>
      <c r="AV209" s="174"/>
      <c r="AW209" s="175">
        <v>2</v>
      </c>
      <c r="AX209" s="174"/>
      <c r="AY209" s="175">
        <v>3</v>
      </c>
      <c r="AZ209" s="174"/>
      <c r="BA209" s="175">
        <v>1</v>
      </c>
      <c r="BB209" s="174"/>
      <c r="BC209" s="175">
        <v>1</v>
      </c>
      <c r="BD209" s="174"/>
      <c r="BE209" s="175"/>
      <c r="BF209" s="174"/>
      <c r="BG209" s="175"/>
      <c r="BH209" s="174"/>
      <c r="BI209" s="175"/>
      <c r="BJ209" s="174"/>
      <c r="BK209" s="175"/>
      <c r="BL209" s="174"/>
      <c r="BM209" s="171"/>
      <c r="BN209" s="171"/>
      <c r="BO209" s="171"/>
      <c r="BP209" s="171"/>
      <c r="BQ209" s="175"/>
      <c r="BR209" s="174"/>
      <c r="BS209" s="175"/>
      <c r="BT209" s="174"/>
      <c r="BU209" s="175"/>
      <c r="BV209" s="174"/>
      <c r="BW209" s="175"/>
      <c r="BX209" s="174"/>
      <c r="BY209" s="175"/>
      <c r="BZ209" s="174"/>
      <c r="CA209" s="175"/>
      <c r="CB209" s="174"/>
      <c r="CC209" s="175"/>
      <c r="CD209" s="174"/>
      <c r="CE209" s="175">
        <v>2</v>
      </c>
      <c r="CF209" s="174"/>
      <c r="CG209" s="175"/>
      <c r="CH209" s="174"/>
      <c r="CI209" s="175"/>
      <c r="CJ209" s="174"/>
      <c r="CK209" s="175"/>
      <c r="CL209" s="174"/>
      <c r="CM209" s="175"/>
      <c r="CN209" s="177"/>
      <c r="CO209" s="221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56" t="s">
        <v>739</v>
      </c>
      <c r="DB209" s="149">
        <v>4.7619047619047616E-2</v>
      </c>
      <c r="DC209" s="149">
        <v>0</v>
      </c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</row>
    <row r="210" spans="1:136" ht="15" hidden="1" x14ac:dyDescent="0.25">
      <c r="A210" s="312"/>
      <c r="B210" s="168" t="s">
        <v>739</v>
      </c>
      <c r="C210" s="208"/>
      <c r="D210" s="175"/>
      <c r="E210" s="174"/>
      <c r="F210" s="175"/>
      <c r="G210" s="174"/>
      <c r="H210" s="175"/>
      <c r="I210" s="174"/>
      <c r="J210" s="175"/>
      <c r="K210" s="174"/>
      <c r="L210" s="175"/>
      <c r="M210" s="174"/>
      <c r="N210" s="175"/>
      <c r="O210" s="174"/>
      <c r="P210" s="175"/>
      <c r="Q210" s="174"/>
      <c r="R210" s="175"/>
      <c r="S210" s="174"/>
      <c r="T210" s="175"/>
      <c r="U210" s="174"/>
      <c r="V210" s="175"/>
      <c r="W210" s="174"/>
      <c r="X210" s="175"/>
      <c r="Y210" s="174"/>
      <c r="Z210" s="175"/>
      <c r="AA210" s="174"/>
      <c r="AB210" s="175"/>
      <c r="AC210" s="174"/>
      <c r="AD210" s="175"/>
      <c r="AE210" s="174"/>
      <c r="AF210" s="175"/>
      <c r="AG210" s="174"/>
      <c r="AH210" s="175"/>
      <c r="AI210" s="174"/>
      <c r="AJ210" s="175"/>
      <c r="AK210" s="174"/>
      <c r="AL210" s="175"/>
      <c r="AM210" s="177"/>
      <c r="AN210" s="175"/>
      <c r="AO210" s="224"/>
      <c r="AP210" s="173"/>
      <c r="AQ210" s="225"/>
      <c r="AR210" s="295"/>
      <c r="AS210" s="173"/>
      <c r="AT210" s="174"/>
      <c r="AU210" s="175"/>
      <c r="AV210" s="174"/>
      <c r="AW210" s="175"/>
      <c r="AX210" s="174"/>
      <c r="AY210" s="175">
        <v>3</v>
      </c>
      <c r="AZ210" s="174"/>
      <c r="BA210" s="175"/>
      <c r="BB210" s="174"/>
      <c r="BC210" s="175"/>
      <c r="BD210" s="174"/>
      <c r="BE210" s="175"/>
      <c r="BF210" s="174"/>
      <c r="BG210" s="175"/>
      <c r="BH210" s="174"/>
      <c r="BI210" s="175">
        <v>3</v>
      </c>
      <c r="BJ210" s="174"/>
      <c r="BK210" s="175">
        <v>2</v>
      </c>
      <c r="BL210" s="174"/>
      <c r="BM210" s="175"/>
      <c r="BN210" s="174"/>
      <c r="BO210" s="175"/>
      <c r="BP210" s="174"/>
      <c r="BQ210" s="171"/>
      <c r="BR210" s="171"/>
      <c r="BS210" s="171"/>
      <c r="BT210" s="171"/>
      <c r="BU210" s="175"/>
      <c r="BV210" s="174"/>
      <c r="BW210" s="175"/>
      <c r="BX210" s="174"/>
      <c r="BY210" s="175"/>
      <c r="BZ210" s="174"/>
      <c r="CA210" s="175"/>
      <c r="CB210" s="174"/>
      <c r="CC210" s="175">
        <v>2</v>
      </c>
      <c r="CD210" s="174"/>
      <c r="CE210" s="175"/>
      <c r="CF210" s="174"/>
      <c r="CG210" s="175"/>
      <c r="CH210" s="174"/>
      <c r="CI210" s="175"/>
      <c r="CJ210" s="174"/>
      <c r="CK210" s="175">
        <v>1</v>
      </c>
      <c r="CL210" s="174">
        <v>1</v>
      </c>
      <c r="CM210" s="175"/>
      <c r="CN210" s="177"/>
      <c r="CO210" s="221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56" t="s">
        <v>740</v>
      </c>
      <c r="DB210" s="149">
        <v>0.19047619047619047</v>
      </c>
      <c r="DC210" s="149">
        <v>4.7619047619047616E-2</v>
      </c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</row>
    <row r="211" spans="1:136" ht="15" hidden="1" x14ac:dyDescent="0.25">
      <c r="A211" s="312"/>
      <c r="B211" s="168" t="s">
        <v>740</v>
      </c>
      <c r="C211" s="208"/>
      <c r="D211" s="175"/>
      <c r="E211" s="174"/>
      <c r="F211" s="175"/>
      <c r="G211" s="174"/>
      <c r="H211" s="175"/>
      <c r="I211" s="174"/>
      <c r="J211" s="175"/>
      <c r="K211" s="174"/>
      <c r="L211" s="175"/>
      <c r="M211" s="174"/>
      <c r="N211" s="175"/>
      <c r="O211" s="174"/>
      <c r="P211" s="175"/>
      <c r="Q211" s="174">
        <v>1</v>
      </c>
      <c r="R211" s="175"/>
      <c r="S211" s="174">
        <v>3</v>
      </c>
      <c r="T211" s="175"/>
      <c r="U211" s="174">
        <v>3</v>
      </c>
      <c r="V211" s="175"/>
      <c r="W211" s="174">
        <v>1</v>
      </c>
      <c r="X211" s="175"/>
      <c r="Y211" s="174"/>
      <c r="Z211" s="175"/>
      <c r="AA211" s="174"/>
      <c r="AB211" s="175"/>
      <c r="AC211" s="174"/>
      <c r="AD211" s="175"/>
      <c r="AE211" s="174"/>
      <c r="AF211" s="175"/>
      <c r="AG211" s="174"/>
      <c r="AH211" s="175"/>
      <c r="AI211" s="174"/>
      <c r="AJ211" s="175"/>
      <c r="AK211" s="174"/>
      <c r="AL211" s="175"/>
      <c r="AM211" s="177"/>
      <c r="AN211" s="175"/>
      <c r="AO211" s="224">
        <v>2</v>
      </c>
      <c r="AP211" s="173"/>
      <c r="AQ211" s="225">
        <v>2</v>
      </c>
      <c r="AR211" s="295"/>
      <c r="AS211" s="173">
        <v>3</v>
      </c>
      <c r="AT211" s="174"/>
      <c r="AU211" s="175">
        <v>3</v>
      </c>
      <c r="AV211" s="174"/>
      <c r="AW211" s="175">
        <v>2</v>
      </c>
      <c r="AX211" s="174"/>
      <c r="AY211" s="175">
        <v>2</v>
      </c>
      <c r="AZ211" s="174"/>
      <c r="BA211" s="175"/>
      <c r="BB211" s="174"/>
      <c r="BC211" s="175"/>
      <c r="BD211" s="174"/>
      <c r="BE211" s="175">
        <v>1</v>
      </c>
      <c r="BF211" s="174"/>
      <c r="BG211" s="175">
        <v>1</v>
      </c>
      <c r="BH211" s="174"/>
      <c r="BI211" s="175"/>
      <c r="BJ211" s="174"/>
      <c r="BK211" s="175"/>
      <c r="BL211" s="174"/>
      <c r="BM211" s="175"/>
      <c r="BN211" s="174"/>
      <c r="BO211" s="175"/>
      <c r="BP211" s="174"/>
      <c r="BQ211" s="175"/>
      <c r="BR211" s="174"/>
      <c r="BS211" s="175"/>
      <c r="BT211" s="174"/>
      <c r="BU211" s="171"/>
      <c r="BV211" s="171"/>
      <c r="BW211" s="171"/>
      <c r="BX211" s="171"/>
      <c r="BY211" s="175"/>
      <c r="BZ211" s="174"/>
      <c r="CA211" s="175"/>
      <c r="CB211" s="174"/>
      <c r="CC211" s="175"/>
      <c r="CD211" s="174"/>
      <c r="CE211" s="175"/>
      <c r="CF211" s="174"/>
      <c r="CG211" s="175"/>
      <c r="CH211" s="174"/>
      <c r="CI211" s="175"/>
      <c r="CJ211" s="174"/>
      <c r="CK211" s="175"/>
      <c r="CL211" s="174"/>
      <c r="CM211" s="175"/>
      <c r="CN211" s="177"/>
      <c r="CO211" s="221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56" t="s">
        <v>741</v>
      </c>
      <c r="DB211" s="149">
        <v>4.7619047619047616E-2</v>
      </c>
      <c r="DC211" s="149">
        <v>4.7619047619047616E-2</v>
      </c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</row>
    <row r="212" spans="1:136" ht="15" hidden="1" x14ac:dyDescent="0.25">
      <c r="A212" s="312"/>
      <c r="B212" s="168" t="s">
        <v>741</v>
      </c>
      <c r="C212" s="208"/>
      <c r="D212" s="175"/>
      <c r="E212" s="174"/>
      <c r="F212" s="175"/>
      <c r="G212" s="174"/>
      <c r="H212" s="175"/>
      <c r="I212" s="174"/>
      <c r="J212" s="175"/>
      <c r="K212" s="174"/>
      <c r="L212" s="175"/>
      <c r="M212" s="174"/>
      <c r="N212" s="175"/>
      <c r="O212" s="174"/>
      <c r="P212" s="175"/>
      <c r="Q212" s="174"/>
      <c r="R212" s="175"/>
      <c r="S212" s="174"/>
      <c r="T212" s="175"/>
      <c r="U212" s="174"/>
      <c r="V212" s="175"/>
      <c r="W212" s="174"/>
      <c r="X212" s="175">
        <v>3</v>
      </c>
      <c r="Y212" s="174"/>
      <c r="Z212" s="175"/>
      <c r="AA212" s="174"/>
      <c r="AB212" s="175"/>
      <c r="AC212" s="174"/>
      <c r="AD212" s="175"/>
      <c r="AE212" s="174"/>
      <c r="AF212" s="175"/>
      <c r="AG212" s="174"/>
      <c r="AH212" s="175"/>
      <c r="AI212" s="174"/>
      <c r="AJ212" s="175"/>
      <c r="AK212" s="174"/>
      <c r="AL212" s="175"/>
      <c r="AM212" s="177"/>
      <c r="AN212" s="175"/>
      <c r="AO212" s="224"/>
      <c r="AP212" s="173"/>
      <c r="AQ212" s="225"/>
      <c r="AR212" s="295"/>
      <c r="AS212" s="173"/>
      <c r="AT212" s="174"/>
      <c r="AU212" s="175"/>
      <c r="AV212" s="174"/>
      <c r="AW212" s="175"/>
      <c r="AX212" s="174"/>
      <c r="AY212" s="175"/>
      <c r="AZ212" s="174"/>
      <c r="BA212" s="175">
        <v>2</v>
      </c>
      <c r="BB212" s="174"/>
      <c r="BC212" s="175"/>
      <c r="BD212" s="174"/>
      <c r="BE212" s="175"/>
      <c r="BF212" s="174"/>
      <c r="BG212" s="175"/>
      <c r="BH212" s="174"/>
      <c r="BI212" s="175"/>
      <c r="BJ212" s="174"/>
      <c r="BK212" s="175"/>
      <c r="BL212" s="174"/>
      <c r="BM212" s="175"/>
      <c r="BN212" s="174"/>
      <c r="BO212" s="175"/>
      <c r="BP212" s="174"/>
      <c r="BQ212" s="175"/>
      <c r="BR212" s="174"/>
      <c r="BS212" s="175"/>
      <c r="BT212" s="174"/>
      <c r="BU212" s="175"/>
      <c r="BV212" s="174"/>
      <c r="BW212" s="175"/>
      <c r="BX212" s="174"/>
      <c r="BY212" s="171"/>
      <c r="BZ212" s="171"/>
      <c r="CA212" s="171"/>
      <c r="CB212" s="171"/>
      <c r="CC212" s="175">
        <v>1</v>
      </c>
      <c r="CD212" s="174"/>
      <c r="CE212" s="175"/>
      <c r="CF212" s="174"/>
      <c r="CG212" s="175"/>
      <c r="CH212" s="174"/>
      <c r="CI212" s="175"/>
      <c r="CJ212" s="174"/>
      <c r="CK212" s="175"/>
      <c r="CL212" s="174"/>
      <c r="CM212" s="175"/>
      <c r="CN212" s="177"/>
      <c r="CO212" s="221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83" t="s">
        <v>742</v>
      </c>
      <c r="DB212" s="149">
        <v>0.33333333333333331</v>
      </c>
      <c r="DC212" s="149">
        <v>0</v>
      </c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</row>
    <row r="213" spans="1:136" ht="15" hidden="1" x14ac:dyDescent="0.25">
      <c r="A213" s="312"/>
      <c r="B213" s="184" t="s">
        <v>742</v>
      </c>
      <c r="C213" s="187"/>
      <c r="D213" s="175"/>
      <c r="E213" s="174"/>
      <c r="F213" s="175"/>
      <c r="G213" s="174"/>
      <c r="H213" s="175">
        <v>1</v>
      </c>
      <c r="I213" s="174"/>
      <c r="J213" s="175">
        <v>1</v>
      </c>
      <c r="K213" s="174"/>
      <c r="L213" s="175"/>
      <c r="M213" s="174"/>
      <c r="N213" s="175"/>
      <c r="O213" s="174"/>
      <c r="P213" s="175"/>
      <c r="Q213" s="174"/>
      <c r="R213" s="175"/>
      <c r="S213" s="174"/>
      <c r="T213" s="175">
        <v>2</v>
      </c>
      <c r="U213" s="174"/>
      <c r="V213" s="175">
        <v>2</v>
      </c>
      <c r="W213" s="174"/>
      <c r="X213" s="175">
        <v>3</v>
      </c>
      <c r="Y213" s="174"/>
      <c r="Z213" s="175">
        <v>3</v>
      </c>
      <c r="AA213" s="174"/>
      <c r="AB213" s="175"/>
      <c r="AC213" s="174"/>
      <c r="AD213" s="175"/>
      <c r="AE213" s="174"/>
      <c r="AF213" s="175"/>
      <c r="AG213" s="174"/>
      <c r="AH213" s="175"/>
      <c r="AI213" s="174"/>
      <c r="AJ213" s="175"/>
      <c r="AK213" s="174"/>
      <c r="AL213" s="175"/>
      <c r="AM213" s="177"/>
      <c r="AN213" s="175"/>
      <c r="AO213" s="224"/>
      <c r="AP213" s="173"/>
      <c r="AQ213" s="225"/>
      <c r="AR213" s="295"/>
      <c r="AS213" s="173"/>
      <c r="AT213" s="174"/>
      <c r="AU213" s="175"/>
      <c r="AV213" s="174"/>
      <c r="AW213" s="175"/>
      <c r="AX213" s="174"/>
      <c r="AY213" s="175"/>
      <c r="AZ213" s="174"/>
      <c r="BA213" s="175"/>
      <c r="BB213" s="174"/>
      <c r="BC213" s="175"/>
      <c r="BD213" s="174"/>
      <c r="BE213" s="175"/>
      <c r="BF213" s="174"/>
      <c r="BG213" s="175"/>
      <c r="BH213" s="174"/>
      <c r="BI213" s="175"/>
      <c r="BJ213" s="174"/>
      <c r="BK213" s="175"/>
      <c r="BL213" s="174"/>
      <c r="BM213" s="175"/>
      <c r="BN213" s="174"/>
      <c r="BO213" s="175"/>
      <c r="BP213" s="174"/>
      <c r="BQ213" s="175"/>
      <c r="BR213" s="174"/>
      <c r="BS213" s="175"/>
      <c r="BT213" s="174"/>
      <c r="BU213" s="175"/>
      <c r="BV213" s="174"/>
      <c r="BW213" s="175"/>
      <c r="BX213" s="174"/>
      <c r="BY213" s="175"/>
      <c r="BZ213" s="174"/>
      <c r="CA213" s="175"/>
      <c r="CB213" s="174"/>
      <c r="CC213" s="171"/>
      <c r="CD213" s="171"/>
      <c r="CE213" s="171"/>
      <c r="CF213" s="171"/>
      <c r="CG213" s="175"/>
      <c r="CH213" s="174"/>
      <c r="CI213" s="175"/>
      <c r="CJ213" s="174"/>
      <c r="CK213" s="175"/>
      <c r="CL213" s="174"/>
      <c r="CM213" s="175"/>
      <c r="CN213" s="177"/>
      <c r="CO213" s="221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83" t="s">
        <v>743</v>
      </c>
      <c r="DB213" s="149">
        <v>9.5238095238095233E-2</v>
      </c>
      <c r="DC213" s="149">
        <v>0</v>
      </c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</row>
    <row r="214" spans="1:136" ht="15" hidden="1" x14ac:dyDescent="0.25">
      <c r="A214" s="312"/>
      <c r="B214" s="184" t="s">
        <v>743</v>
      </c>
      <c r="C214" s="187"/>
      <c r="D214" s="175"/>
      <c r="E214" s="174"/>
      <c r="F214" s="175"/>
      <c r="G214" s="174"/>
      <c r="H214" s="175"/>
      <c r="I214" s="174"/>
      <c r="J214" s="175"/>
      <c r="K214" s="174"/>
      <c r="L214" s="175"/>
      <c r="M214" s="174">
        <v>3</v>
      </c>
      <c r="N214" s="175"/>
      <c r="O214" s="174">
        <v>3</v>
      </c>
      <c r="P214" s="175"/>
      <c r="Q214" s="174"/>
      <c r="R214" s="175"/>
      <c r="S214" s="174"/>
      <c r="T214" s="175"/>
      <c r="U214" s="174">
        <v>2</v>
      </c>
      <c r="V214" s="175"/>
      <c r="W214" s="174">
        <v>2</v>
      </c>
      <c r="X214" s="175"/>
      <c r="Y214" s="174"/>
      <c r="Z214" s="175"/>
      <c r="AA214" s="174"/>
      <c r="AB214" s="175"/>
      <c r="AC214" s="174"/>
      <c r="AD214" s="175"/>
      <c r="AE214" s="174"/>
      <c r="AF214" s="175"/>
      <c r="AG214" s="174"/>
      <c r="AH214" s="175"/>
      <c r="AI214" s="174"/>
      <c r="AJ214" s="175"/>
      <c r="AK214" s="174"/>
      <c r="AL214" s="175"/>
      <c r="AM214" s="177"/>
      <c r="AN214" s="175"/>
      <c r="AO214" s="224">
        <v>1</v>
      </c>
      <c r="AP214" s="173"/>
      <c r="AQ214" s="225">
        <v>1</v>
      </c>
      <c r="AR214" s="295"/>
      <c r="AS214" s="173"/>
      <c r="AT214" s="174"/>
      <c r="AU214" s="175"/>
      <c r="AV214" s="174"/>
      <c r="AW214" s="175">
        <v>1</v>
      </c>
      <c r="AX214" s="174"/>
      <c r="AY214" s="175">
        <v>1</v>
      </c>
      <c r="AZ214" s="174"/>
      <c r="BA214" s="175"/>
      <c r="BB214" s="174"/>
      <c r="BC214" s="175"/>
      <c r="BD214" s="174"/>
      <c r="BE214" s="175"/>
      <c r="BF214" s="174"/>
      <c r="BG214" s="175"/>
      <c r="BH214" s="174"/>
      <c r="BI214" s="175">
        <v>2</v>
      </c>
      <c r="BJ214" s="174"/>
      <c r="BK214" s="175"/>
      <c r="BL214" s="174"/>
      <c r="BM214" s="175"/>
      <c r="BN214" s="174"/>
      <c r="BO214" s="175"/>
      <c r="BP214" s="174"/>
      <c r="BQ214" s="175"/>
      <c r="BR214" s="174"/>
      <c r="BS214" s="175">
        <v>3</v>
      </c>
      <c r="BT214" s="174"/>
      <c r="BU214" s="175"/>
      <c r="BV214" s="174"/>
      <c r="BW214" s="175"/>
      <c r="BX214" s="174"/>
      <c r="BY214" s="175"/>
      <c r="BZ214" s="174"/>
      <c r="CA214" s="175"/>
      <c r="CB214" s="174"/>
      <c r="CC214" s="175">
        <v>3</v>
      </c>
      <c r="CD214" s="174"/>
      <c r="CE214" s="175"/>
      <c r="CF214" s="174"/>
      <c r="CG214" s="171"/>
      <c r="CH214" s="171"/>
      <c r="CI214" s="171"/>
      <c r="CJ214" s="171"/>
      <c r="CK214" s="175">
        <v>2</v>
      </c>
      <c r="CL214" s="174"/>
      <c r="CM214" s="175"/>
      <c r="CN214" s="177"/>
      <c r="CO214" s="221"/>
      <c r="CP214" s="149"/>
      <c r="CQ214" s="149"/>
      <c r="CR214" s="149"/>
      <c r="CS214" s="149"/>
      <c r="CT214" s="149"/>
      <c r="CU214" s="149"/>
      <c r="CV214" s="149"/>
      <c r="CW214" s="149"/>
      <c r="CX214" s="149"/>
      <c r="CY214" s="149"/>
      <c r="CZ214" s="149"/>
      <c r="DA214" s="149" t="s">
        <v>744</v>
      </c>
      <c r="DB214" s="149">
        <v>0.14285714285714285</v>
      </c>
      <c r="DC214" s="149">
        <v>9.5238095238095233E-2</v>
      </c>
      <c r="DD214" s="149"/>
      <c r="DE214" s="149"/>
      <c r="DF214" s="149"/>
      <c r="DG214" s="149"/>
      <c r="DH214" s="149"/>
      <c r="DI214" s="149"/>
      <c r="DJ214" s="149"/>
      <c r="DK214" s="149"/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49"/>
      <c r="DZ214" s="149"/>
      <c r="EA214" s="149"/>
      <c r="EB214" s="149"/>
      <c r="EC214" s="149"/>
      <c r="ED214" s="149"/>
      <c r="EE214" s="149"/>
      <c r="EF214" s="149"/>
    </row>
    <row r="215" spans="1:136" ht="15" hidden="1" customHeight="1" x14ac:dyDescent="0.25">
      <c r="A215" s="312"/>
      <c r="B215" s="186" t="s">
        <v>744</v>
      </c>
      <c r="C215" s="187"/>
      <c r="D215" s="175"/>
      <c r="E215" s="174"/>
      <c r="F215" s="175"/>
      <c r="G215" s="174"/>
      <c r="H215" s="175"/>
      <c r="I215" s="174"/>
      <c r="J215" s="175"/>
      <c r="K215" s="174"/>
      <c r="L215" s="175"/>
      <c r="M215" s="174"/>
      <c r="N215" s="175"/>
      <c r="O215" s="174"/>
      <c r="P215" s="175"/>
      <c r="Q215" s="174"/>
      <c r="R215" s="175"/>
      <c r="S215" s="174"/>
      <c r="T215" s="175"/>
      <c r="U215" s="174"/>
      <c r="V215" s="175"/>
      <c r="W215" s="174"/>
      <c r="X215" s="175"/>
      <c r="Y215" s="174"/>
      <c r="Z215" s="175"/>
      <c r="AA215" s="174"/>
      <c r="AB215" s="175"/>
      <c r="AC215" s="174"/>
      <c r="AD215" s="175"/>
      <c r="AE215" s="174"/>
      <c r="AF215" s="175"/>
      <c r="AG215" s="174"/>
      <c r="AH215" s="175"/>
      <c r="AI215" s="174"/>
      <c r="AJ215" s="175"/>
      <c r="AK215" s="174"/>
      <c r="AL215" s="175"/>
      <c r="AM215" s="174"/>
      <c r="AN215" s="175"/>
      <c r="AO215" s="174"/>
      <c r="AP215" s="175"/>
      <c r="AQ215" s="177"/>
      <c r="AR215" s="295"/>
      <c r="AS215" s="175"/>
      <c r="AT215" s="174"/>
      <c r="AU215" s="175"/>
      <c r="AV215" s="174"/>
      <c r="AW215" s="175"/>
      <c r="AX215" s="174"/>
      <c r="AY215" s="175"/>
      <c r="AZ215" s="174"/>
      <c r="BA215" s="175"/>
      <c r="BB215" s="174"/>
      <c r="BC215" s="175"/>
      <c r="BD215" s="174"/>
      <c r="BE215" s="175"/>
      <c r="BF215" s="174"/>
      <c r="BG215" s="175"/>
      <c r="BH215" s="174"/>
      <c r="BI215" s="175"/>
      <c r="BJ215" s="174"/>
      <c r="BK215" s="175"/>
      <c r="BL215" s="174"/>
      <c r="BM215" s="175"/>
      <c r="BN215" s="174"/>
      <c r="BO215" s="175"/>
      <c r="BP215" s="174"/>
      <c r="BQ215" s="175"/>
      <c r="BR215" s="174"/>
      <c r="BS215" s="175"/>
      <c r="BT215" s="174"/>
      <c r="BU215" s="175"/>
      <c r="BV215" s="174"/>
      <c r="BW215" s="175"/>
      <c r="BX215" s="174"/>
      <c r="BY215" s="175"/>
      <c r="BZ215" s="174"/>
      <c r="CA215" s="175"/>
      <c r="CB215" s="174"/>
      <c r="CC215" s="175"/>
      <c r="CD215" s="174"/>
      <c r="CE215" s="175"/>
      <c r="CF215" s="174"/>
      <c r="CG215" s="175"/>
      <c r="CH215" s="174"/>
      <c r="CI215" s="175"/>
      <c r="CJ215" s="174"/>
      <c r="CK215" s="171"/>
      <c r="CL215" s="171"/>
      <c r="CM215" s="171"/>
      <c r="CN215" s="182"/>
      <c r="CO215" s="221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</row>
    <row r="216" spans="1:136" ht="15" hidden="1" x14ac:dyDescent="0.25">
      <c r="A216" s="312"/>
      <c r="B216" s="186"/>
      <c r="C216" s="227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9"/>
      <c r="AN216" s="230"/>
      <c r="AO216" s="231"/>
      <c r="AP216" s="231"/>
      <c r="AQ216" s="232"/>
      <c r="AR216" s="295"/>
      <c r="AS216" s="233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92"/>
      <c r="CO216" s="221"/>
      <c r="CP216" s="149"/>
      <c r="CQ216" s="149"/>
      <c r="CR216" s="149"/>
      <c r="CS216" s="149"/>
      <c r="CT216" s="149"/>
      <c r="CU216" s="149"/>
      <c r="CV216" s="149"/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9"/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49"/>
      <c r="DZ216" s="149"/>
      <c r="EA216" s="149"/>
      <c r="EB216" s="149"/>
      <c r="EC216" s="149"/>
      <c r="ED216" s="149"/>
      <c r="EE216" s="149"/>
      <c r="EF216" s="149"/>
    </row>
    <row r="217" spans="1:136" ht="15" hidden="1" x14ac:dyDescent="0.25">
      <c r="A217" s="312"/>
      <c r="B217" s="193" t="s">
        <v>865</v>
      </c>
      <c r="C217" s="193"/>
      <c r="D217" s="189">
        <f>COUNTIF(D193:D215,"&gt;0")</f>
        <v>0</v>
      </c>
      <c r="E217" s="189">
        <f t="shared" ref="E217:BP217" si="272">COUNTIF(E193:E215,"&gt;0")</f>
        <v>0</v>
      </c>
      <c r="F217" s="189">
        <f t="shared" si="272"/>
        <v>0</v>
      </c>
      <c r="G217" s="189">
        <f t="shared" si="272"/>
        <v>0</v>
      </c>
      <c r="H217" s="189">
        <f t="shared" si="272"/>
        <v>9</v>
      </c>
      <c r="I217" s="189">
        <f t="shared" si="272"/>
        <v>0</v>
      </c>
      <c r="J217" s="189">
        <f t="shared" si="272"/>
        <v>7</v>
      </c>
      <c r="K217" s="189">
        <f t="shared" si="272"/>
        <v>0</v>
      </c>
      <c r="L217" s="189">
        <f t="shared" si="272"/>
        <v>0</v>
      </c>
      <c r="M217" s="189">
        <f t="shared" si="272"/>
        <v>2</v>
      </c>
      <c r="N217" s="189">
        <f t="shared" si="272"/>
        <v>0</v>
      </c>
      <c r="O217" s="189">
        <f t="shared" si="272"/>
        <v>3</v>
      </c>
      <c r="P217" s="189">
        <f t="shared" si="272"/>
        <v>0</v>
      </c>
      <c r="Q217" s="189">
        <f t="shared" si="272"/>
        <v>4</v>
      </c>
      <c r="R217" s="189">
        <f t="shared" si="272"/>
        <v>0</v>
      </c>
      <c r="S217" s="189">
        <f t="shared" si="272"/>
        <v>2</v>
      </c>
      <c r="T217" s="189">
        <f t="shared" si="272"/>
        <v>1</v>
      </c>
      <c r="U217" s="189">
        <f t="shared" si="272"/>
        <v>5</v>
      </c>
      <c r="V217" s="189">
        <f t="shared" si="272"/>
        <v>1</v>
      </c>
      <c r="W217" s="189">
        <f t="shared" si="272"/>
        <v>3</v>
      </c>
      <c r="X217" s="189">
        <f t="shared" si="272"/>
        <v>4</v>
      </c>
      <c r="Y217" s="189">
        <f t="shared" si="272"/>
        <v>0</v>
      </c>
      <c r="Z217" s="189">
        <f t="shared" si="272"/>
        <v>4</v>
      </c>
      <c r="AA217" s="189">
        <f t="shared" si="272"/>
        <v>2</v>
      </c>
      <c r="AB217" s="189">
        <f t="shared" si="272"/>
        <v>2</v>
      </c>
      <c r="AC217" s="189">
        <f t="shared" si="272"/>
        <v>1</v>
      </c>
      <c r="AD217" s="189">
        <f t="shared" si="272"/>
        <v>2</v>
      </c>
      <c r="AE217" s="189">
        <f t="shared" si="272"/>
        <v>0</v>
      </c>
      <c r="AF217" s="189">
        <f t="shared" si="272"/>
        <v>3</v>
      </c>
      <c r="AG217" s="189">
        <f t="shared" si="272"/>
        <v>1</v>
      </c>
      <c r="AH217" s="189">
        <f t="shared" si="272"/>
        <v>5</v>
      </c>
      <c r="AI217" s="189">
        <f t="shared" si="272"/>
        <v>0</v>
      </c>
      <c r="AJ217" s="189">
        <f t="shared" si="272"/>
        <v>2</v>
      </c>
      <c r="AK217" s="189">
        <f t="shared" si="272"/>
        <v>2</v>
      </c>
      <c r="AL217" s="189">
        <f t="shared" si="272"/>
        <v>3</v>
      </c>
      <c r="AM217" s="189">
        <f t="shared" si="272"/>
        <v>1</v>
      </c>
      <c r="AN217" s="189">
        <f t="shared" si="272"/>
        <v>0</v>
      </c>
      <c r="AO217" s="189">
        <f t="shared" si="272"/>
        <v>5</v>
      </c>
      <c r="AP217" s="189">
        <f t="shared" si="272"/>
        <v>0</v>
      </c>
      <c r="AQ217" s="192">
        <f t="shared" si="272"/>
        <v>6</v>
      </c>
      <c r="AR217" s="295"/>
      <c r="AS217" s="189">
        <f t="shared" si="272"/>
        <v>1</v>
      </c>
      <c r="AT217" s="189">
        <f t="shared" si="272"/>
        <v>0</v>
      </c>
      <c r="AU217" s="189">
        <f t="shared" si="272"/>
        <v>1</v>
      </c>
      <c r="AV217" s="189">
        <f t="shared" si="272"/>
        <v>0</v>
      </c>
      <c r="AW217" s="189">
        <f t="shared" si="272"/>
        <v>4</v>
      </c>
      <c r="AX217" s="189">
        <f t="shared" si="272"/>
        <v>0</v>
      </c>
      <c r="AY217" s="189">
        <f t="shared" si="272"/>
        <v>6</v>
      </c>
      <c r="AZ217" s="189">
        <f t="shared" si="272"/>
        <v>2</v>
      </c>
      <c r="BA217" s="189">
        <f t="shared" si="272"/>
        <v>5</v>
      </c>
      <c r="BB217" s="189">
        <f t="shared" si="272"/>
        <v>0</v>
      </c>
      <c r="BC217" s="189">
        <f t="shared" si="272"/>
        <v>3</v>
      </c>
      <c r="BD217" s="189">
        <f t="shared" si="272"/>
        <v>0</v>
      </c>
      <c r="BE217" s="189">
        <f t="shared" si="272"/>
        <v>2</v>
      </c>
      <c r="BF217" s="189">
        <f t="shared" si="272"/>
        <v>0</v>
      </c>
      <c r="BG217" s="189">
        <f t="shared" si="272"/>
        <v>1</v>
      </c>
      <c r="BH217" s="189">
        <f t="shared" si="272"/>
        <v>1</v>
      </c>
      <c r="BI217" s="189">
        <f t="shared" si="272"/>
        <v>2</v>
      </c>
      <c r="BJ217" s="189">
        <f t="shared" si="272"/>
        <v>1</v>
      </c>
      <c r="BK217" s="189">
        <f t="shared" si="272"/>
        <v>2</v>
      </c>
      <c r="BL217" s="189">
        <f t="shared" si="272"/>
        <v>2</v>
      </c>
      <c r="BM217" s="189">
        <f t="shared" si="272"/>
        <v>2</v>
      </c>
      <c r="BN217" s="189">
        <f t="shared" si="272"/>
        <v>0</v>
      </c>
      <c r="BO217" s="189">
        <f t="shared" si="272"/>
        <v>2</v>
      </c>
      <c r="BP217" s="189">
        <f t="shared" si="272"/>
        <v>1</v>
      </c>
      <c r="BQ217" s="189">
        <f t="shared" ref="BQ217:CN217" si="273">COUNTIF(BQ193:BQ215,"&gt;0")</f>
        <v>0</v>
      </c>
      <c r="BR217" s="189">
        <f t="shared" si="273"/>
        <v>0</v>
      </c>
      <c r="BS217" s="189">
        <f t="shared" si="273"/>
        <v>1</v>
      </c>
      <c r="BT217" s="189">
        <f t="shared" si="273"/>
        <v>0</v>
      </c>
      <c r="BU217" s="189">
        <f t="shared" si="273"/>
        <v>3</v>
      </c>
      <c r="BV217" s="189">
        <f t="shared" si="273"/>
        <v>0</v>
      </c>
      <c r="BW217" s="189">
        <f t="shared" si="273"/>
        <v>3</v>
      </c>
      <c r="BX217" s="189">
        <f t="shared" si="273"/>
        <v>1</v>
      </c>
      <c r="BY217" s="189">
        <f t="shared" si="273"/>
        <v>1</v>
      </c>
      <c r="BZ217" s="189">
        <f t="shared" si="273"/>
        <v>1</v>
      </c>
      <c r="CA217" s="189">
        <f t="shared" si="273"/>
        <v>0</v>
      </c>
      <c r="CB217" s="189">
        <f t="shared" si="273"/>
        <v>1</v>
      </c>
      <c r="CC217" s="189">
        <f t="shared" si="273"/>
        <v>6</v>
      </c>
      <c r="CD217" s="189">
        <f t="shared" si="273"/>
        <v>0</v>
      </c>
      <c r="CE217" s="189">
        <f t="shared" si="273"/>
        <v>2</v>
      </c>
      <c r="CF217" s="189">
        <f t="shared" si="273"/>
        <v>0</v>
      </c>
      <c r="CG217" s="189">
        <f t="shared" si="273"/>
        <v>1</v>
      </c>
      <c r="CH217" s="189">
        <f t="shared" si="273"/>
        <v>0</v>
      </c>
      <c r="CI217" s="189">
        <f t="shared" si="273"/>
        <v>2</v>
      </c>
      <c r="CJ217" s="189">
        <f t="shared" si="273"/>
        <v>0</v>
      </c>
      <c r="CK217" s="189">
        <f t="shared" si="273"/>
        <v>3</v>
      </c>
      <c r="CL217" s="189">
        <f t="shared" si="273"/>
        <v>2</v>
      </c>
      <c r="CM217" s="189">
        <f t="shared" si="273"/>
        <v>0</v>
      </c>
      <c r="CN217" s="192">
        <f t="shared" si="273"/>
        <v>0</v>
      </c>
      <c r="CO217" s="221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</row>
    <row r="218" spans="1:136" ht="15" hidden="1" x14ac:dyDescent="0.25">
      <c r="A218" s="312"/>
      <c r="B218" s="186"/>
      <c r="C218" s="187"/>
      <c r="D218" s="212">
        <f>D217/$C$187</f>
        <v>0</v>
      </c>
      <c r="E218" s="212">
        <f t="shared" ref="E218:BP218" si="274">E217/$C$187</f>
        <v>0</v>
      </c>
      <c r="F218" s="212">
        <f t="shared" si="274"/>
        <v>0</v>
      </c>
      <c r="G218" s="212">
        <f t="shared" si="274"/>
        <v>0</v>
      </c>
      <c r="H218" s="212">
        <f t="shared" si="274"/>
        <v>0.42857142857142855</v>
      </c>
      <c r="I218" s="212">
        <f t="shared" si="274"/>
        <v>0</v>
      </c>
      <c r="J218" s="212">
        <f t="shared" si="274"/>
        <v>0.33333333333333331</v>
      </c>
      <c r="K218" s="212">
        <f t="shared" si="274"/>
        <v>0</v>
      </c>
      <c r="L218" s="212">
        <f t="shared" si="274"/>
        <v>0</v>
      </c>
      <c r="M218" s="212">
        <f t="shared" si="274"/>
        <v>9.5238095238095233E-2</v>
      </c>
      <c r="N218" s="212">
        <f t="shared" si="274"/>
        <v>0</v>
      </c>
      <c r="O218" s="212">
        <f t="shared" si="274"/>
        <v>0.14285714285714285</v>
      </c>
      <c r="P218" s="212">
        <f t="shared" si="274"/>
        <v>0</v>
      </c>
      <c r="Q218" s="212">
        <f t="shared" si="274"/>
        <v>0.19047619047619047</v>
      </c>
      <c r="R218" s="212">
        <f t="shared" si="274"/>
        <v>0</v>
      </c>
      <c r="S218" s="212">
        <f t="shared" si="274"/>
        <v>9.5238095238095233E-2</v>
      </c>
      <c r="T218" s="212">
        <f t="shared" si="274"/>
        <v>4.7619047619047616E-2</v>
      </c>
      <c r="U218" s="212">
        <f t="shared" si="274"/>
        <v>0.23809523809523808</v>
      </c>
      <c r="V218" s="212">
        <f t="shared" si="274"/>
        <v>4.7619047619047616E-2</v>
      </c>
      <c r="W218" s="212">
        <f t="shared" si="274"/>
        <v>0.14285714285714285</v>
      </c>
      <c r="X218" s="212">
        <f t="shared" si="274"/>
        <v>0.19047619047619047</v>
      </c>
      <c r="Y218" s="212">
        <f t="shared" si="274"/>
        <v>0</v>
      </c>
      <c r="Z218" s="212">
        <f t="shared" si="274"/>
        <v>0.19047619047619047</v>
      </c>
      <c r="AA218" s="212">
        <f t="shared" si="274"/>
        <v>9.5238095238095233E-2</v>
      </c>
      <c r="AB218" s="212">
        <f t="shared" si="274"/>
        <v>9.5238095238095233E-2</v>
      </c>
      <c r="AC218" s="212">
        <f t="shared" si="274"/>
        <v>4.7619047619047616E-2</v>
      </c>
      <c r="AD218" s="212">
        <f t="shared" si="274"/>
        <v>9.5238095238095233E-2</v>
      </c>
      <c r="AE218" s="212">
        <f t="shared" si="274"/>
        <v>0</v>
      </c>
      <c r="AF218" s="212">
        <f t="shared" si="274"/>
        <v>0.14285714285714285</v>
      </c>
      <c r="AG218" s="212">
        <f t="shared" si="274"/>
        <v>4.7619047619047616E-2</v>
      </c>
      <c r="AH218" s="212">
        <f t="shared" si="274"/>
        <v>0.23809523809523808</v>
      </c>
      <c r="AI218" s="212">
        <f t="shared" si="274"/>
        <v>0</v>
      </c>
      <c r="AJ218" s="212">
        <f t="shared" si="274"/>
        <v>9.5238095238095233E-2</v>
      </c>
      <c r="AK218" s="212">
        <f t="shared" si="274"/>
        <v>9.5238095238095233E-2</v>
      </c>
      <c r="AL218" s="212">
        <f t="shared" si="274"/>
        <v>0.14285714285714285</v>
      </c>
      <c r="AM218" s="212">
        <f t="shared" si="274"/>
        <v>4.7619047619047616E-2</v>
      </c>
      <c r="AN218" s="212">
        <f t="shared" si="274"/>
        <v>0</v>
      </c>
      <c r="AO218" s="212">
        <f t="shared" si="274"/>
        <v>0.23809523809523808</v>
      </c>
      <c r="AP218" s="212">
        <f t="shared" si="274"/>
        <v>0</v>
      </c>
      <c r="AQ218" s="212">
        <f t="shared" si="274"/>
        <v>0.2857142857142857</v>
      </c>
      <c r="AR218" s="295"/>
      <c r="AS218" s="212">
        <f t="shared" si="274"/>
        <v>4.7619047619047616E-2</v>
      </c>
      <c r="AT218" s="212">
        <f t="shared" si="274"/>
        <v>0</v>
      </c>
      <c r="AU218" s="212">
        <f t="shared" si="274"/>
        <v>4.7619047619047616E-2</v>
      </c>
      <c r="AV218" s="212">
        <f t="shared" si="274"/>
        <v>0</v>
      </c>
      <c r="AW218" s="212">
        <f t="shared" si="274"/>
        <v>0.19047619047619047</v>
      </c>
      <c r="AX218" s="212">
        <f t="shared" si="274"/>
        <v>0</v>
      </c>
      <c r="AY218" s="212">
        <f t="shared" si="274"/>
        <v>0.2857142857142857</v>
      </c>
      <c r="AZ218" s="212">
        <f t="shared" si="274"/>
        <v>9.5238095238095233E-2</v>
      </c>
      <c r="BA218" s="212">
        <f t="shared" si="274"/>
        <v>0.23809523809523808</v>
      </c>
      <c r="BB218" s="212">
        <f t="shared" si="274"/>
        <v>0</v>
      </c>
      <c r="BC218" s="212">
        <f t="shared" si="274"/>
        <v>0.14285714285714285</v>
      </c>
      <c r="BD218" s="212">
        <f t="shared" si="274"/>
        <v>0</v>
      </c>
      <c r="BE218" s="212">
        <f t="shared" si="274"/>
        <v>9.5238095238095233E-2</v>
      </c>
      <c r="BF218" s="212">
        <f t="shared" si="274"/>
        <v>0</v>
      </c>
      <c r="BG218" s="212">
        <f t="shared" si="274"/>
        <v>4.7619047619047616E-2</v>
      </c>
      <c r="BH218" s="212">
        <f t="shared" si="274"/>
        <v>4.7619047619047616E-2</v>
      </c>
      <c r="BI218" s="212">
        <f t="shared" si="274"/>
        <v>9.5238095238095233E-2</v>
      </c>
      <c r="BJ218" s="212">
        <f t="shared" si="274"/>
        <v>4.7619047619047616E-2</v>
      </c>
      <c r="BK218" s="212">
        <f t="shared" si="274"/>
        <v>9.5238095238095233E-2</v>
      </c>
      <c r="BL218" s="212">
        <f t="shared" si="274"/>
        <v>9.5238095238095233E-2</v>
      </c>
      <c r="BM218" s="212">
        <f t="shared" si="274"/>
        <v>9.5238095238095233E-2</v>
      </c>
      <c r="BN218" s="212">
        <f t="shared" si="274"/>
        <v>0</v>
      </c>
      <c r="BO218" s="212">
        <f t="shared" si="274"/>
        <v>9.5238095238095233E-2</v>
      </c>
      <c r="BP218" s="212">
        <f t="shared" si="274"/>
        <v>4.7619047619047616E-2</v>
      </c>
      <c r="BQ218" s="212">
        <f t="shared" ref="BQ218:CN218" si="275">BQ217/$C$187</f>
        <v>0</v>
      </c>
      <c r="BR218" s="212">
        <f t="shared" si="275"/>
        <v>0</v>
      </c>
      <c r="BS218" s="212">
        <f t="shared" si="275"/>
        <v>4.7619047619047616E-2</v>
      </c>
      <c r="BT218" s="212">
        <f t="shared" si="275"/>
        <v>0</v>
      </c>
      <c r="BU218" s="212">
        <f t="shared" si="275"/>
        <v>0.14285714285714285</v>
      </c>
      <c r="BV218" s="212">
        <f t="shared" si="275"/>
        <v>0</v>
      </c>
      <c r="BW218" s="212">
        <f t="shared" si="275"/>
        <v>0.14285714285714285</v>
      </c>
      <c r="BX218" s="212">
        <f t="shared" si="275"/>
        <v>4.7619047619047616E-2</v>
      </c>
      <c r="BY218" s="212">
        <f t="shared" si="275"/>
        <v>4.7619047619047616E-2</v>
      </c>
      <c r="BZ218" s="212">
        <f t="shared" si="275"/>
        <v>4.7619047619047616E-2</v>
      </c>
      <c r="CA218" s="212">
        <f t="shared" si="275"/>
        <v>0</v>
      </c>
      <c r="CB218" s="212">
        <f t="shared" si="275"/>
        <v>4.7619047619047616E-2</v>
      </c>
      <c r="CC218" s="212">
        <f t="shared" si="275"/>
        <v>0.2857142857142857</v>
      </c>
      <c r="CD218" s="212">
        <f t="shared" si="275"/>
        <v>0</v>
      </c>
      <c r="CE218" s="212">
        <f t="shared" si="275"/>
        <v>9.5238095238095233E-2</v>
      </c>
      <c r="CF218" s="212">
        <f t="shared" si="275"/>
        <v>0</v>
      </c>
      <c r="CG218" s="212">
        <f t="shared" si="275"/>
        <v>4.7619047619047616E-2</v>
      </c>
      <c r="CH218" s="212">
        <f t="shared" si="275"/>
        <v>0</v>
      </c>
      <c r="CI218" s="212">
        <f t="shared" si="275"/>
        <v>9.5238095238095233E-2</v>
      </c>
      <c r="CJ218" s="212">
        <f t="shared" si="275"/>
        <v>0</v>
      </c>
      <c r="CK218" s="212">
        <f t="shared" si="275"/>
        <v>0.14285714285714285</v>
      </c>
      <c r="CL218" s="212">
        <f t="shared" si="275"/>
        <v>9.5238095238095233E-2</v>
      </c>
      <c r="CM218" s="212">
        <f t="shared" si="275"/>
        <v>0</v>
      </c>
      <c r="CN218" s="212">
        <f t="shared" si="275"/>
        <v>0</v>
      </c>
      <c r="CO218" s="221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</row>
    <row r="219" spans="1:136" ht="15" hidden="1" x14ac:dyDescent="0.25">
      <c r="A219" s="312"/>
      <c r="B219" s="197" t="s">
        <v>753</v>
      </c>
      <c r="C219" s="213"/>
      <c r="D219" s="276">
        <f>+D217+F217</f>
        <v>0</v>
      </c>
      <c r="E219" s="277"/>
      <c r="F219" s="277"/>
      <c r="G219" s="278"/>
      <c r="H219" s="276">
        <f t="shared" ref="H219" si="276">+H217+J217</f>
        <v>16</v>
      </c>
      <c r="I219" s="277"/>
      <c r="J219" s="277"/>
      <c r="K219" s="278"/>
      <c r="L219" s="276">
        <f t="shared" ref="L219" si="277">+L217+N217</f>
        <v>0</v>
      </c>
      <c r="M219" s="277"/>
      <c r="N219" s="277"/>
      <c r="O219" s="278"/>
      <c r="P219" s="276">
        <f t="shared" ref="P219" si="278">+P217+R217</f>
        <v>0</v>
      </c>
      <c r="Q219" s="277"/>
      <c r="R219" s="277"/>
      <c r="S219" s="278"/>
      <c r="T219" s="276">
        <f t="shared" ref="T219" si="279">+T217+V217</f>
        <v>2</v>
      </c>
      <c r="U219" s="277"/>
      <c r="V219" s="277"/>
      <c r="W219" s="278"/>
      <c r="X219" s="276">
        <f t="shared" ref="X219" si="280">+X217+Z217</f>
        <v>8</v>
      </c>
      <c r="Y219" s="277"/>
      <c r="Z219" s="277"/>
      <c r="AA219" s="278"/>
      <c r="AB219" s="276">
        <f t="shared" ref="AB219" si="281">+AB217+AD217</f>
        <v>4</v>
      </c>
      <c r="AC219" s="277"/>
      <c r="AD219" s="277"/>
      <c r="AE219" s="278"/>
      <c r="AF219" s="276">
        <f t="shared" ref="AF219" si="282">+AF217+AH217</f>
        <v>8</v>
      </c>
      <c r="AG219" s="277"/>
      <c r="AH219" s="277"/>
      <c r="AI219" s="278"/>
      <c r="AJ219" s="276">
        <f t="shared" ref="AJ219" si="283">+AJ217+AL217</f>
        <v>5</v>
      </c>
      <c r="AK219" s="277"/>
      <c r="AL219" s="277"/>
      <c r="AM219" s="278"/>
      <c r="AN219" s="276">
        <f t="shared" ref="AN219" si="284">+AN217+AP217</f>
        <v>0</v>
      </c>
      <c r="AO219" s="277"/>
      <c r="AP219" s="277"/>
      <c r="AQ219" s="277"/>
      <c r="AR219" s="295"/>
      <c r="AS219" s="276">
        <f t="shared" ref="AS219" si="285">+AS217+AU217</f>
        <v>2</v>
      </c>
      <c r="AT219" s="277"/>
      <c r="AU219" s="277"/>
      <c r="AV219" s="278"/>
      <c r="AW219" s="276">
        <f t="shared" ref="AW219" si="286">+AW217+AY217</f>
        <v>10</v>
      </c>
      <c r="AX219" s="277"/>
      <c r="AY219" s="277"/>
      <c r="AZ219" s="278"/>
      <c r="BA219" s="276">
        <f t="shared" ref="BA219" si="287">+BA217+BC217</f>
        <v>8</v>
      </c>
      <c r="BB219" s="277"/>
      <c r="BC219" s="277"/>
      <c r="BD219" s="278"/>
      <c r="BE219" s="276">
        <f t="shared" ref="BE219" si="288">+BE217+BG217</f>
        <v>3</v>
      </c>
      <c r="BF219" s="277"/>
      <c r="BG219" s="277"/>
      <c r="BH219" s="278"/>
      <c r="BI219" s="276">
        <f t="shared" ref="BI219" si="289">+BI217+BK217</f>
        <v>4</v>
      </c>
      <c r="BJ219" s="277"/>
      <c r="BK219" s="277"/>
      <c r="BL219" s="278"/>
      <c r="BM219" s="276">
        <f t="shared" ref="BM219" si="290">+BM217+BO217</f>
        <v>4</v>
      </c>
      <c r="BN219" s="277"/>
      <c r="BO219" s="277"/>
      <c r="BP219" s="278"/>
      <c r="BQ219" s="276">
        <f t="shared" ref="BQ219" si="291">+BQ217+BS217</f>
        <v>1</v>
      </c>
      <c r="BR219" s="277"/>
      <c r="BS219" s="277"/>
      <c r="BT219" s="278"/>
      <c r="BU219" s="276">
        <f t="shared" ref="BU219" si="292">+BU217+BW217</f>
        <v>6</v>
      </c>
      <c r="BV219" s="277"/>
      <c r="BW219" s="277"/>
      <c r="BX219" s="278"/>
      <c r="BY219" s="276">
        <f t="shared" ref="BY219" si="293">+BY217+CA217</f>
        <v>1</v>
      </c>
      <c r="BZ219" s="277"/>
      <c r="CA219" s="277"/>
      <c r="CB219" s="278"/>
      <c r="CC219" s="276">
        <f t="shared" ref="CC219" si="294">+CC217+CE217</f>
        <v>8</v>
      </c>
      <c r="CD219" s="277"/>
      <c r="CE219" s="277"/>
      <c r="CF219" s="278"/>
      <c r="CG219" s="276">
        <f t="shared" ref="CG219" si="295">+CG217+CI217</f>
        <v>3</v>
      </c>
      <c r="CH219" s="277"/>
      <c r="CI219" s="277"/>
      <c r="CJ219" s="278"/>
      <c r="CK219" s="276">
        <f t="shared" ref="CK219" si="296">+CK217+CM217</f>
        <v>3</v>
      </c>
      <c r="CL219" s="277"/>
      <c r="CM219" s="277"/>
      <c r="CN219" s="277"/>
      <c r="CO219" s="221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</row>
    <row r="220" spans="1:136" ht="15" hidden="1" x14ac:dyDescent="0.25">
      <c r="A220" s="312"/>
      <c r="B220" s="199" t="s">
        <v>753</v>
      </c>
      <c r="C220" s="214"/>
      <c r="D220" s="262">
        <f>+E217+G217</f>
        <v>0</v>
      </c>
      <c r="E220" s="263"/>
      <c r="F220" s="263"/>
      <c r="G220" s="264"/>
      <c r="H220" s="262">
        <f t="shared" ref="H220" si="297">+I217+K217</f>
        <v>0</v>
      </c>
      <c r="I220" s="263"/>
      <c r="J220" s="263"/>
      <c r="K220" s="264"/>
      <c r="L220" s="262">
        <f t="shared" ref="L220" si="298">+M217+O217</f>
        <v>5</v>
      </c>
      <c r="M220" s="263"/>
      <c r="N220" s="263"/>
      <c r="O220" s="264"/>
      <c r="P220" s="262">
        <f t="shared" ref="P220" si="299">+Q217+S217</f>
        <v>6</v>
      </c>
      <c r="Q220" s="263"/>
      <c r="R220" s="263"/>
      <c r="S220" s="264"/>
      <c r="T220" s="262">
        <f t="shared" ref="T220" si="300">+U217+W217</f>
        <v>8</v>
      </c>
      <c r="U220" s="263"/>
      <c r="V220" s="263"/>
      <c r="W220" s="264"/>
      <c r="X220" s="262">
        <f t="shared" ref="X220" si="301">+Y217+AA217</f>
        <v>2</v>
      </c>
      <c r="Y220" s="263"/>
      <c r="Z220" s="263"/>
      <c r="AA220" s="264"/>
      <c r="AB220" s="262">
        <f t="shared" ref="AB220" si="302">+AC217+AE217</f>
        <v>1</v>
      </c>
      <c r="AC220" s="263"/>
      <c r="AD220" s="263"/>
      <c r="AE220" s="264"/>
      <c r="AF220" s="262">
        <f t="shared" ref="AF220" si="303">+AG217+AI217</f>
        <v>1</v>
      </c>
      <c r="AG220" s="263"/>
      <c r="AH220" s="263"/>
      <c r="AI220" s="264"/>
      <c r="AJ220" s="262">
        <f t="shared" ref="AJ220" si="304">+AK217+AM217</f>
        <v>3</v>
      </c>
      <c r="AK220" s="263"/>
      <c r="AL220" s="263"/>
      <c r="AM220" s="264"/>
      <c r="AN220" s="262">
        <f t="shared" ref="AN220" si="305">+AO217+AQ217</f>
        <v>11</v>
      </c>
      <c r="AO220" s="263"/>
      <c r="AP220" s="263"/>
      <c r="AQ220" s="263"/>
      <c r="AR220" s="295"/>
      <c r="AS220" s="262">
        <f t="shared" ref="AS220" si="306">+AT217+AV217</f>
        <v>0</v>
      </c>
      <c r="AT220" s="263"/>
      <c r="AU220" s="263"/>
      <c r="AV220" s="264"/>
      <c r="AW220" s="262">
        <f t="shared" ref="AW220" si="307">+AX217+AZ217</f>
        <v>2</v>
      </c>
      <c r="AX220" s="263"/>
      <c r="AY220" s="263"/>
      <c r="AZ220" s="264"/>
      <c r="BA220" s="262">
        <f t="shared" ref="BA220" si="308">+BB217+BD217</f>
        <v>0</v>
      </c>
      <c r="BB220" s="263"/>
      <c r="BC220" s="263"/>
      <c r="BD220" s="264"/>
      <c r="BE220" s="262">
        <f t="shared" ref="BE220" si="309">+BF217+BH217</f>
        <v>1</v>
      </c>
      <c r="BF220" s="263"/>
      <c r="BG220" s="263"/>
      <c r="BH220" s="264"/>
      <c r="BI220" s="262">
        <f t="shared" ref="BI220" si="310">+BJ217+BL217</f>
        <v>3</v>
      </c>
      <c r="BJ220" s="263"/>
      <c r="BK220" s="263"/>
      <c r="BL220" s="264"/>
      <c r="BM220" s="262">
        <f t="shared" ref="BM220" si="311">+BN217+BP217</f>
        <v>1</v>
      </c>
      <c r="BN220" s="263"/>
      <c r="BO220" s="263"/>
      <c r="BP220" s="264"/>
      <c r="BQ220" s="262">
        <f t="shared" ref="BQ220" si="312">+BR217+BT217</f>
        <v>0</v>
      </c>
      <c r="BR220" s="263"/>
      <c r="BS220" s="263"/>
      <c r="BT220" s="264"/>
      <c r="BU220" s="262">
        <f t="shared" ref="BU220" si="313">+BV217+BX217</f>
        <v>1</v>
      </c>
      <c r="BV220" s="263"/>
      <c r="BW220" s="263"/>
      <c r="BX220" s="264"/>
      <c r="BY220" s="262">
        <f t="shared" ref="BY220" si="314">+BZ217+CB217</f>
        <v>2</v>
      </c>
      <c r="BZ220" s="263"/>
      <c r="CA220" s="263"/>
      <c r="CB220" s="264"/>
      <c r="CC220" s="262">
        <f t="shared" ref="CC220" si="315">+CD217+CF217</f>
        <v>0</v>
      </c>
      <c r="CD220" s="263"/>
      <c r="CE220" s="263"/>
      <c r="CF220" s="264"/>
      <c r="CG220" s="262">
        <f t="shared" ref="CG220" si="316">+CH217+CJ217</f>
        <v>0</v>
      </c>
      <c r="CH220" s="263"/>
      <c r="CI220" s="263"/>
      <c r="CJ220" s="264"/>
      <c r="CK220" s="262">
        <f t="shared" ref="CK220" si="317">+CL217+CN217</f>
        <v>2</v>
      </c>
      <c r="CL220" s="263"/>
      <c r="CM220" s="263"/>
      <c r="CN220" s="263"/>
      <c r="CO220" s="221"/>
      <c r="CP220" s="149"/>
      <c r="CQ220" s="149"/>
      <c r="CR220" s="149"/>
      <c r="CS220" s="149"/>
      <c r="CT220" s="149"/>
      <c r="CU220" s="149"/>
      <c r="CV220" s="149"/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9"/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49"/>
      <c r="DZ220" s="149"/>
      <c r="EA220" s="149"/>
      <c r="EB220" s="149"/>
      <c r="EC220" s="149"/>
      <c r="ED220" s="149"/>
      <c r="EE220" s="149"/>
      <c r="EF220" s="149"/>
    </row>
    <row r="221" spans="1:136" ht="15" hidden="1" x14ac:dyDescent="0.25">
      <c r="A221" s="312"/>
      <c r="B221" s="284"/>
      <c r="C221" s="285"/>
      <c r="D221" s="279"/>
      <c r="E221" s="280"/>
      <c r="F221" s="280"/>
      <c r="G221" s="281"/>
      <c r="H221" s="279"/>
      <c r="I221" s="280"/>
      <c r="J221" s="280"/>
      <c r="K221" s="281"/>
      <c r="L221" s="279"/>
      <c r="M221" s="280"/>
      <c r="N221" s="280"/>
      <c r="O221" s="281"/>
      <c r="P221" s="279"/>
      <c r="Q221" s="280"/>
      <c r="R221" s="280"/>
      <c r="S221" s="281"/>
      <c r="T221" s="279"/>
      <c r="U221" s="280"/>
      <c r="V221" s="280"/>
      <c r="W221" s="281"/>
      <c r="X221" s="279"/>
      <c r="Y221" s="280"/>
      <c r="Z221" s="280"/>
      <c r="AA221" s="281"/>
      <c r="AB221" s="279"/>
      <c r="AC221" s="280"/>
      <c r="AD221" s="280"/>
      <c r="AE221" s="281"/>
      <c r="AF221" s="279"/>
      <c r="AG221" s="280"/>
      <c r="AH221" s="280"/>
      <c r="AI221" s="281"/>
      <c r="AJ221" s="279"/>
      <c r="AK221" s="280"/>
      <c r="AL221" s="280"/>
      <c r="AM221" s="281"/>
      <c r="AN221" s="282"/>
      <c r="AO221" s="283"/>
      <c r="AP221" s="283"/>
      <c r="AQ221" s="283"/>
      <c r="AR221" s="295"/>
      <c r="AS221" s="279"/>
      <c r="AT221" s="280"/>
      <c r="AU221" s="280"/>
      <c r="AV221" s="281"/>
      <c r="AW221" s="279"/>
      <c r="AX221" s="280"/>
      <c r="AY221" s="280"/>
      <c r="AZ221" s="281"/>
      <c r="BA221" s="279"/>
      <c r="BB221" s="280"/>
      <c r="BC221" s="280"/>
      <c r="BD221" s="281"/>
      <c r="BE221" s="279"/>
      <c r="BF221" s="280"/>
      <c r="BG221" s="280"/>
      <c r="BH221" s="281"/>
      <c r="BI221" s="279"/>
      <c r="BJ221" s="280"/>
      <c r="BK221" s="280"/>
      <c r="BL221" s="281"/>
      <c r="BM221" s="279"/>
      <c r="BN221" s="280"/>
      <c r="BO221" s="280"/>
      <c r="BP221" s="281"/>
      <c r="BQ221" s="279"/>
      <c r="BR221" s="280"/>
      <c r="BS221" s="280"/>
      <c r="BT221" s="281"/>
      <c r="BU221" s="279"/>
      <c r="BV221" s="280"/>
      <c r="BW221" s="280"/>
      <c r="BX221" s="281"/>
      <c r="BY221" s="279"/>
      <c r="BZ221" s="280"/>
      <c r="CA221" s="280"/>
      <c r="CB221" s="281"/>
      <c r="CC221" s="279"/>
      <c r="CD221" s="280"/>
      <c r="CE221" s="280"/>
      <c r="CF221" s="281"/>
      <c r="CG221" s="279"/>
      <c r="CH221" s="280"/>
      <c r="CI221" s="280"/>
      <c r="CJ221" s="281"/>
      <c r="CK221" s="279"/>
      <c r="CL221" s="280"/>
      <c r="CM221" s="280"/>
      <c r="CN221" s="281"/>
      <c r="CO221" s="221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</row>
    <row r="222" spans="1:136" hidden="1" x14ac:dyDescent="0.2">
      <c r="A222" s="312"/>
      <c r="B222" s="272" t="s">
        <v>863</v>
      </c>
      <c r="C222" s="273"/>
      <c r="D222" s="276">
        <v>0</v>
      </c>
      <c r="E222" s="277"/>
      <c r="F222" s="277"/>
      <c r="G222" s="278"/>
      <c r="H222" s="276">
        <v>9</v>
      </c>
      <c r="I222" s="277"/>
      <c r="J222" s="277"/>
      <c r="K222" s="278"/>
      <c r="L222" s="276">
        <v>0</v>
      </c>
      <c r="M222" s="277"/>
      <c r="N222" s="277"/>
      <c r="O222" s="278"/>
      <c r="P222" s="276">
        <v>0</v>
      </c>
      <c r="Q222" s="277"/>
      <c r="R222" s="277"/>
      <c r="S222" s="278"/>
      <c r="T222" s="276">
        <v>1</v>
      </c>
      <c r="U222" s="277"/>
      <c r="V222" s="277"/>
      <c r="W222" s="278"/>
      <c r="X222" s="276">
        <v>5</v>
      </c>
      <c r="Y222" s="277"/>
      <c r="Z222" s="277"/>
      <c r="AA222" s="278"/>
      <c r="AB222" s="276">
        <v>2</v>
      </c>
      <c r="AC222" s="277"/>
      <c r="AD222" s="277"/>
      <c r="AE222" s="278"/>
      <c r="AF222" s="276">
        <v>6</v>
      </c>
      <c r="AG222" s="277"/>
      <c r="AH222" s="277"/>
      <c r="AI222" s="278"/>
      <c r="AJ222" s="276">
        <v>3</v>
      </c>
      <c r="AK222" s="277"/>
      <c r="AL222" s="277"/>
      <c r="AM222" s="278"/>
      <c r="AN222" s="276">
        <v>0</v>
      </c>
      <c r="AO222" s="277"/>
      <c r="AP222" s="277"/>
      <c r="AQ222" s="277"/>
      <c r="AR222" s="295"/>
      <c r="AS222" s="276">
        <v>1</v>
      </c>
      <c r="AT222" s="277"/>
      <c r="AU222" s="277"/>
      <c r="AV222" s="278"/>
      <c r="AW222" s="276">
        <v>6</v>
      </c>
      <c r="AX222" s="277"/>
      <c r="AY222" s="277"/>
      <c r="AZ222" s="278"/>
      <c r="BA222" s="276">
        <v>6</v>
      </c>
      <c r="BB222" s="277"/>
      <c r="BC222" s="277"/>
      <c r="BD222" s="278"/>
      <c r="BE222" s="276">
        <v>2</v>
      </c>
      <c r="BF222" s="277"/>
      <c r="BG222" s="277"/>
      <c r="BH222" s="278"/>
      <c r="BI222" s="276">
        <v>3</v>
      </c>
      <c r="BJ222" s="277"/>
      <c r="BK222" s="277"/>
      <c r="BL222" s="278"/>
      <c r="BM222" s="276">
        <v>3</v>
      </c>
      <c r="BN222" s="277"/>
      <c r="BO222" s="277"/>
      <c r="BP222" s="278"/>
      <c r="BQ222" s="276">
        <v>1</v>
      </c>
      <c r="BR222" s="277"/>
      <c r="BS222" s="277"/>
      <c r="BT222" s="278"/>
      <c r="BU222" s="276">
        <v>4</v>
      </c>
      <c r="BV222" s="277"/>
      <c r="BW222" s="277"/>
      <c r="BX222" s="278"/>
      <c r="BY222" s="276">
        <v>1</v>
      </c>
      <c r="BZ222" s="277"/>
      <c r="CA222" s="277"/>
      <c r="CB222" s="278"/>
      <c r="CC222" s="276">
        <v>7</v>
      </c>
      <c r="CD222" s="277"/>
      <c r="CE222" s="277"/>
      <c r="CF222" s="278"/>
      <c r="CG222" s="276">
        <v>2</v>
      </c>
      <c r="CH222" s="277"/>
      <c r="CI222" s="277"/>
      <c r="CJ222" s="278"/>
      <c r="CK222" s="276">
        <v>3</v>
      </c>
      <c r="CL222" s="277"/>
      <c r="CM222" s="277"/>
      <c r="CN222" s="277"/>
      <c r="CO222" s="221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49"/>
      <c r="DZ222" s="149"/>
      <c r="EA222" s="149"/>
      <c r="EB222" s="149"/>
      <c r="EC222" s="149"/>
      <c r="ED222" s="149"/>
      <c r="EE222" s="149"/>
      <c r="EF222" s="149"/>
    </row>
    <row r="223" spans="1:136" hidden="1" x14ac:dyDescent="0.2">
      <c r="A223" s="312"/>
      <c r="B223" s="274"/>
      <c r="C223" s="275"/>
      <c r="D223" s="265">
        <f>D222/21</f>
        <v>0</v>
      </c>
      <c r="E223" s="266"/>
      <c r="F223" s="266"/>
      <c r="G223" s="267"/>
      <c r="H223" s="265">
        <f>H222/21</f>
        <v>0.42857142857142855</v>
      </c>
      <c r="I223" s="266"/>
      <c r="J223" s="266"/>
      <c r="K223" s="267"/>
      <c r="L223" s="265">
        <f>L222/21</f>
        <v>0</v>
      </c>
      <c r="M223" s="266"/>
      <c r="N223" s="266"/>
      <c r="O223" s="267"/>
      <c r="P223" s="265">
        <f>P222/21</f>
        <v>0</v>
      </c>
      <c r="Q223" s="266"/>
      <c r="R223" s="266"/>
      <c r="S223" s="267"/>
      <c r="T223" s="265">
        <f>T222/21</f>
        <v>4.7619047619047616E-2</v>
      </c>
      <c r="U223" s="266"/>
      <c r="V223" s="266"/>
      <c r="W223" s="267"/>
      <c r="X223" s="265">
        <f>X222/21</f>
        <v>0.23809523809523808</v>
      </c>
      <c r="Y223" s="266"/>
      <c r="Z223" s="266"/>
      <c r="AA223" s="267"/>
      <c r="AB223" s="265">
        <f>AB222/21</f>
        <v>9.5238095238095233E-2</v>
      </c>
      <c r="AC223" s="266"/>
      <c r="AD223" s="266"/>
      <c r="AE223" s="267"/>
      <c r="AF223" s="265">
        <f>AF222/21</f>
        <v>0.2857142857142857</v>
      </c>
      <c r="AG223" s="266"/>
      <c r="AH223" s="266"/>
      <c r="AI223" s="267"/>
      <c r="AJ223" s="265">
        <f>AJ222/21</f>
        <v>0.14285714285714285</v>
      </c>
      <c r="AK223" s="266"/>
      <c r="AL223" s="266"/>
      <c r="AM223" s="267"/>
      <c r="AN223" s="265">
        <f>AN222/21</f>
        <v>0</v>
      </c>
      <c r="AO223" s="266"/>
      <c r="AP223" s="266"/>
      <c r="AQ223" s="266"/>
      <c r="AR223" s="295"/>
      <c r="AS223" s="265">
        <f>AS222/21</f>
        <v>4.7619047619047616E-2</v>
      </c>
      <c r="AT223" s="266"/>
      <c r="AU223" s="266"/>
      <c r="AV223" s="267"/>
      <c r="AW223" s="265">
        <f>AW222/21</f>
        <v>0.2857142857142857</v>
      </c>
      <c r="AX223" s="266"/>
      <c r="AY223" s="266"/>
      <c r="AZ223" s="267"/>
      <c r="BA223" s="265">
        <f>BA222/21</f>
        <v>0.2857142857142857</v>
      </c>
      <c r="BB223" s="266"/>
      <c r="BC223" s="266"/>
      <c r="BD223" s="267"/>
      <c r="BE223" s="265">
        <f>BE222/21</f>
        <v>9.5238095238095233E-2</v>
      </c>
      <c r="BF223" s="266"/>
      <c r="BG223" s="266"/>
      <c r="BH223" s="267"/>
      <c r="BI223" s="265">
        <f>BI222/21</f>
        <v>0.14285714285714285</v>
      </c>
      <c r="BJ223" s="266"/>
      <c r="BK223" s="266"/>
      <c r="BL223" s="267"/>
      <c r="BM223" s="265">
        <f>BM222/21</f>
        <v>0.14285714285714285</v>
      </c>
      <c r="BN223" s="266"/>
      <c r="BO223" s="266"/>
      <c r="BP223" s="267"/>
      <c r="BQ223" s="265">
        <f>BQ222/21</f>
        <v>4.7619047619047616E-2</v>
      </c>
      <c r="BR223" s="266"/>
      <c r="BS223" s="266"/>
      <c r="BT223" s="267"/>
      <c r="BU223" s="265">
        <f>BU222/21</f>
        <v>0.19047619047619047</v>
      </c>
      <c r="BV223" s="266"/>
      <c r="BW223" s="266"/>
      <c r="BX223" s="267"/>
      <c r="BY223" s="265">
        <f>BY222/21</f>
        <v>4.7619047619047616E-2</v>
      </c>
      <c r="BZ223" s="266"/>
      <c r="CA223" s="266"/>
      <c r="CB223" s="267"/>
      <c r="CC223" s="265">
        <f>CC222/21</f>
        <v>0.33333333333333331</v>
      </c>
      <c r="CD223" s="266"/>
      <c r="CE223" s="266"/>
      <c r="CF223" s="267"/>
      <c r="CG223" s="265">
        <f>CG222/21</f>
        <v>9.5238095238095233E-2</v>
      </c>
      <c r="CH223" s="266"/>
      <c r="CI223" s="266"/>
      <c r="CJ223" s="267"/>
      <c r="CK223" s="265">
        <f>CK222/21</f>
        <v>0.14285714285714285</v>
      </c>
      <c r="CL223" s="266"/>
      <c r="CM223" s="266"/>
      <c r="CN223" s="266"/>
      <c r="CO223" s="221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</row>
    <row r="224" spans="1:136" hidden="1" x14ac:dyDescent="0.2">
      <c r="A224" s="312"/>
      <c r="B224" s="268" t="s">
        <v>864</v>
      </c>
      <c r="C224" s="269"/>
      <c r="D224" s="262">
        <v>0</v>
      </c>
      <c r="E224" s="263"/>
      <c r="F224" s="263"/>
      <c r="G224" s="264"/>
      <c r="H224" s="262">
        <v>0</v>
      </c>
      <c r="I224" s="263"/>
      <c r="J224" s="263"/>
      <c r="K224" s="264"/>
      <c r="L224" s="262">
        <v>3</v>
      </c>
      <c r="M224" s="263"/>
      <c r="N224" s="263"/>
      <c r="O224" s="264"/>
      <c r="P224" s="262">
        <v>5</v>
      </c>
      <c r="Q224" s="263"/>
      <c r="R224" s="263"/>
      <c r="S224" s="264"/>
      <c r="T224" s="262">
        <v>6</v>
      </c>
      <c r="U224" s="263"/>
      <c r="V224" s="263"/>
      <c r="W224" s="264"/>
      <c r="X224" s="262">
        <v>2</v>
      </c>
      <c r="Y224" s="263"/>
      <c r="Z224" s="263"/>
      <c r="AA224" s="264"/>
      <c r="AB224" s="262">
        <v>1</v>
      </c>
      <c r="AC224" s="263"/>
      <c r="AD224" s="263"/>
      <c r="AE224" s="264"/>
      <c r="AF224" s="262">
        <v>1</v>
      </c>
      <c r="AG224" s="263"/>
      <c r="AH224" s="263"/>
      <c r="AI224" s="264"/>
      <c r="AJ224" s="262">
        <v>2</v>
      </c>
      <c r="AK224" s="263"/>
      <c r="AL224" s="263"/>
      <c r="AM224" s="264"/>
      <c r="AN224" s="262">
        <v>8</v>
      </c>
      <c r="AO224" s="263"/>
      <c r="AP224" s="263"/>
      <c r="AQ224" s="263"/>
      <c r="AR224" s="295"/>
      <c r="AS224" s="262">
        <v>0</v>
      </c>
      <c r="AT224" s="263"/>
      <c r="AU224" s="263"/>
      <c r="AV224" s="264"/>
      <c r="AW224" s="262">
        <v>2</v>
      </c>
      <c r="AX224" s="263"/>
      <c r="AY224" s="263"/>
      <c r="AZ224" s="264"/>
      <c r="BA224" s="262">
        <v>0</v>
      </c>
      <c r="BB224" s="263"/>
      <c r="BC224" s="263"/>
      <c r="BD224" s="264"/>
      <c r="BE224" s="262">
        <v>1</v>
      </c>
      <c r="BF224" s="263"/>
      <c r="BG224" s="263"/>
      <c r="BH224" s="264"/>
      <c r="BI224" s="262">
        <v>2</v>
      </c>
      <c r="BJ224" s="263"/>
      <c r="BK224" s="263"/>
      <c r="BL224" s="264"/>
      <c r="BM224" s="262">
        <v>1</v>
      </c>
      <c r="BN224" s="263"/>
      <c r="BO224" s="263"/>
      <c r="BP224" s="264"/>
      <c r="BQ224" s="262">
        <v>0</v>
      </c>
      <c r="BR224" s="263"/>
      <c r="BS224" s="263"/>
      <c r="BT224" s="264"/>
      <c r="BU224" s="262">
        <v>1</v>
      </c>
      <c r="BV224" s="263"/>
      <c r="BW224" s="263"/>
      <c r="BX224" s="264"/>
      <c r="BY224" s="262">
        <v>1</v>
      </c>
      <c r="BZ224" s="263"/>
      <c r="CA224" s="263"/>
      <c r="CB224" s="264"/>
      <c r="CC224" s="262">
        <v>0</v>
      </c>
      <c r="CD224" s="263"/>
      <c r="CE224" s="263"/>
      <c r="CF224" s="264"/>
      <c r="CG224" s="262">
        <v>0</v>
      </c>
      <c r="CH224" s="263"/>
      <c r="CI224" s="263"/>
      <c r="CJ224" s="264"/>
      <c r="CK224" s="262">
        <v>2</v>
      </c>
      <c r="CL224" s="263"/>
      <c r="CM224" s="263"/>
      <c r="CN224" s="263"/>
      <c r="CO224" s="221"/>
      <c r="CP224" s="149"/>
      <c r="CQ224" s="149"/>
      <c r="CR224" s="149"/>
      <c r="CS224" s="149"/>
      <c r="CT224" s="149"/>
      <c r="CU224" s="149"/>
      <c r="CV224" s="149"/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9"/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49"/>
      <c r="DZ224" s="149"/>
      <c r="EA224" s="149"/>
      <c r="EB224" s="149"/>
      <c r="EC224" s="149"/>
      <c r="ED224" s="149"/>
      <c r="EE224" s="149"/>
      <c r="EF224" s="149"/>
    </row>
    <row r="225" spans="1:136" hidden="1" x14ac:dyDescent="0.2">
      <c r="A225" s="312"/>
      <c r="B225" s="270"/>
      <c r="C225" s="271"/>
      <c r="D225" s="259">
        <f>D224/21</f>
        <v>0</v>
      </c>
      <c r="E225" s="260"/>
      <c r="F225" s="260"/>
      <c r="G225" s="261"/>
      <c r="H225" s="259">
        <f>H224/21</f>
        <v>0</v>
      </c>
      <c r="I225" s="260"/>
      <c r="J225" s="260"/>
      <c r="K225" s="261"/>
      <c r="L225" s="259">
        <f>L224/21</f>
        <v>0.14285714285714285</v>
      </c>
      <c r="M225" s="260"/>
      <c r="N225" s="260"/>
      <c r="O225" s="261"/>
      <c r="P225" s="259">
        <f>P224/21</f>
        <v>0.23809523809523808</v>
      </c>
      <c r="Q225" s="260"/>
      <c r="R225" s="260"/>
      <c r="S225" s="261"/>
      <c r="T225" s="259">
        <f>T224/21</f>
        <v>0.2857142857142857</v>
      </c>
      <c r="U225" s="260"/>
      <c r="V225" s="260"/>
      <c r="W225" s="261"/>
      <c r="X225" s="259">
        <f>X224/21</f>
        <v>9.5238095238095233E-2</v>
      </c>
      <c r="Y225" s="260"/>
      <c r="Z225" s="260"/>
      <c r="AA225" s="261"/>
      <c r="AB225" s="259">
        <f>AB224/21</f>
        <v>4.7619047619047616E-2</v>
      </c>
      <c r="AC225" s="260"/>
      <c r="AD225" s="260"/>
      <c r="AE225" s="261"/>
      <c r="AF225" s="259">
        <f>AF224/21</f>
        <v>4.7619047619047616E-2</v>
      </c>
      <c r="AG225" s="260"/>
      <c r="AH225" s="260"/>
      <c r="AI225" s="261"/>
      <c r="AJ225" s="259">
        <f>AJ224/21</f>
        <v>9.5238095238095233E-2</v>
      </c>
      <c r="AK225" s="260"/>
      <c r="AL225" s="260"/>
      <c r="AM225" s="261"/>
      <c r="AN225" s="259">
        <f>AN224/21</f>
        <v>0.38095238095238093</v>
      </c>
      <c r="AO225" s="260"/>
      <c r="AP225" s="260"/>
      <c r="AQ225" s="260"/>
      <c r="AR225" s="297"/>
      <c r="AS225" s="259">
        <f>AS224/21</f>
        <v>0</v>
      </c>
      <c r="AT225" s="260"/>
      <c r="AU225" s="260"/>
      <c r="AV225" s="261"/>
      <c r="AW225" s="259">
        <f>AW224/21</f>
        <v>9.5238095238095233E-2</v>
      </c>
      <c r="AX225" s="260"/>
      <c r="AY225" s="260"/>
      <c r="AZ225" s="261"/>
      <c r="BA225" s="259">
        <f>BA224/21</f>
        <v>0</v>
      </c>
      <c r="BB225" s="260"/>
      <c r="BC225" s="260"/>
      <c r="BD225" s="261"/>
      <c r="BE225" s="259">
        <f>BE224/21</f>
        <v>4.7619047619047616E-2</v>
      </c>
      <c r="BF225" s="260"/>
      <c r="BG225" s="260"/>
      <c r="BH225" s="261"/>
      <c r="BI225" s="259">
        <f>BI224/21</f>
        <v>9.5238095238095233E-2</v>
      </c>
      <c r="BJ225" s="260"/>
      <c r="BK225" s="260"/>
      <c r="BL225" s="261"/>
      <c r="BM225" s="259">
        <f>BM224/21</f>
        <v>4.7619047619047616E-2</v>
      </c>
      <c r="BN225" s="260"/>
      <c r="BO225" s="260"/>
      <c r="BP225" s="261"/>
      <c r="BQ225" s="259">
        <f>BQ224/21</f>
        <v>0</v>
      </c>
      <c r="BR225" s="260"/>
      <c r="BS225" s="260"/>
      <c r="BT225" s="261"/>
      <c r="BU225" s="259">
        <f>BU224/21</f>
        <v>4.7619047619047616E-2</v>
      </c>
      <c r="BV225" s="260"/>
      <c r="BW225" s="260"/>
      <c r="BX225" s="261"/>
      <c r="BY225" s="259">
        <f>BY224/21</f>
        <v>4.7619047619047616E-2</v>
      </c>
      <c r="BZ225" s="260"/>
      <c r="CA225" s="260"/>
      <c r="CB225" s="261"/>
      <c r="CC225" s="259">
        <f>CC224/21</f>
        <v>0</v>
      </c>
      <c r="CD225" s="260"/>
      <c r="CE225" s="260"/>
      <c r="CF225" s="261"/>
      <c r="CG225" s="259">
        <f>CG224/21</f>
        <v>0</v>
      </c>
      <c r="CH225" s="260"/>
      <c r="CI225" s="260"/>
      <c r="CJ225" s="261"/>
      <c r="CK225" s="259">
        <f>CK224/21</f>
        <v>9.5238095238095233E-2</v>
      </c>
      <c r="CL225" s="260"/>
      <c r="CM225" s="260"/>
      <c r="CN225" s="260"/>
      <c r="CO225" s="221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</row>
    <row r="226" spans="1:136" x14ac:dyDescent="0.2">
      <c r="CO226" s="149"/>
      <c r="CP226" s="149"/>
      <c r="CQ226" s="149"/>
      <c r="CR226" s="149"/>
      <c r="CS226" s="149"/>
      <c r="CT226" s="149"/>
      <c r="CU226" s="149"/>
      <c r="CV226" s="149"/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9"/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49"/>
      <c r="DZ226" s="149"/>
      <c r="EA226" s="149"/>
      <c r="EB226" s="149"/>
      <c r="EC226" s="149"/>
      <c r="ED226" s="149"/>
      <c r="EE226" s="149"/>
      <c r="EF226" s="149"/>
    </row>
    <row r="227" spans="1:136" x14ac:dyDescent="0.2"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</row>
    <row r="228" spans="1:136" x14ac:dyDescent="0.2"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</row>
    <row r="229" spans="1:136" x14ac:dyDescent="0.2"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</row>
    <row r="230" spans="1:136" x14ac:dyDescent="0.2"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9"/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49"/>
      <c r="DZ230" s="149"/>
      <c r="EA230" s="149"/>
      <c r="EB230" s="149"/>
      <c r="EC230" s="149"/>
      <c r="ED230" s="149"/>
      <c r="EE230" s="149"/>
      <c r="EF230" s="149"/>
    </row>
    <row r="231" spans="1:136" x14ac:dyDescent="0.2"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</row>
    <row r="232" spans="1:136" x14ac:dyDescent="0.2">
      <c r="CO232" s="149"/>
      <c r="CP232" s="149"/>
      <c r="CQ232" s="149"/>
      <c r="CR232" s="149"/>
      <c r="CS232" s="149"/>
      <c r="CT232" s="149"/>
      <c r="CU232" s="149"/>
      <c r="CV232" s="149"/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9"/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49"/>
      <c r="DZ232" s="149"/>
      <c r="EA232" s="149"/>
      <c r="EB232" s="149"/>
      <c r="EC232" s="149"/>
      <c r="ED232" s="149"/>
      <c r="EE232" s="149"/>
      <c r="EF232" s="149"/>
    </row>
    <row r="233" spans="1:136" x14ac:dyDescent="0.2"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</row>
    <row r="234" spans="1:136" x14ac:dyDescent="0.2"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</row>
    <row r="235" spans="1:136" x14ac:dyDescent="0.2"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</row>
    <row r="236" spans="1:136" x14ac:dyDescent="0.2">
      <c r="CO236" s="149"/>
      <c r="CP236" s="149"/>
      <c r="CQ236" s="149"/>
      <c r="CR236" s="149"/>
      <c r="CS236" s="149"/>
      <c r="CT236" s="149"/>
      <c r="CU236" s="149"/>
      <c r="CV236" s="149"/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9"/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49"/>
      <c r="DZ236" s="149"/>
      <c r="EA236" s="149"/>
      <c r="EB236" s="149"/>
      <c r="EC236" s="149"/>
      <c r="ED236" s="149"/>
      <c r="EE236" s="149"/>
      <c r="EF236" s="149"/>
    </row>
    <row r="237" spans="1:136" x14ac:dyDescent="0.2"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</row>
    <row r="238" spans="1:136" x14ac:dyDescent="0.2">
      <c r="CO238" s="149"/>
      <c r="CP238" s="149"/>
      <c r="CQ238" s="149"/>
      <c r="CR238" s="149"/>
      <c r="CS238" s="149"/>
      <c r="CT238" s="149"/>
      <c r="CU238" s="149"/>
      <c r="CV238" s="149"/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9"/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49"/>
      <c r="DZ238" s="149"/>
      <c r="EA238" s="149"/>
      <c r="EB238" s="149"/>
      <c r="EC238" s="149"/>
      <c r="ED238" s="149"/>
      <c r="EE238" s="149"/>
      <c r="EF238" s="149"/>
    </row>
    <row r="239" spans="1:136" x14ac:dyDescent="0.2"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</row>
    <row r="240" spans="1:136" x14ac:dyDescent="0.2">
      <c r="CO240" s="149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</row>
    <row r="241" spans="93:136" x14ac:dyDescent="0.2"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</row>
    <row r="242" spans="93:136" x14ac:dyDescent="0.2">
      <c r="CO242" s="149"/>
      <c r="CP242" s="149"/>
      <c r="CQ242" s="149"/>
      <c r="CR242" s="149"/>
      <c r="CS242" s="149"/>
      <c r="CT242" s="149"/>
      <c r="CU242" s="149"/>
      <c r="CV242" s="149"/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9"/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49"/>
      <c r="DZ242" s="149"/>
      <c r="EA242" s="149"/>
      <c r="EB242" s="149"/>
      <c r="EC242" s="149"/>
      <c r="ED242" s="149"/>
      <c r="EE242" s="149"/>
      <c r="EF242" s="149"/>
    </row>
    <row r="243" spans="93:136" x14ac:dyDescent="0.2"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</row>
    <row r="244" spans="93:136" x14ac:dyDescent="0.2">
      <c r="CO244" s="149"/>
      <c r="CP244" s="149"/>
      <c r="CQ244" s="149"/>
      <c r="CR244" s="149"/>
      <c r="CS244" s="149"/>
      <c r="CT244" s="149"/>
      <c r="CU244" s="149"/>
      <c r="CV244" s="149"/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9"/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49"/>
      <c r="DZ244" s="149"/>
      <c r="EA244" s="149"/>
      <c r="EB244" s="149"/>
      <c r="EC244" s="149"/>
      <c r="ED244" s="149"/>
      <c r="EE244" s="149"/>
      <c r="EF244" s="149"/>
    </row>
    <row r="245" spans="93:136" x14ac:dyDescent="0.2"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</row>
    <row r="246" spans="93:136" x14ac:dyDescent="0.2">
      <c r="CO246" s="149"/>
      <c r="CP246" s="149"/>
      <c r="CQ246" s="149"/>
      <c r="CR246" s="149"/>
      <c r="CS246" s="149"/>
      <c r="CT246" s="149"/>
      <c r="CU246" s="149"/>
      <c r="CV246" s="149"/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9"/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49"/>
      <c r="DZ246" s="149"/>
      <c r="EA246" s="149"/>
      <c r="EB246" s="149"/>
      <c r="EC246" s="149"/>
      <c r="ED246" s="149"/>
      <c r="EE246" s="149"/>
      <c r="EF246" s="149"/>
    </row>
    <row r="247" spans="93:136" x14ac:dyDescent="0.2"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</row>
    <row r="248" spans="93:136" x14ac:dyDescent="0.2">
      <c r="CO248" s="149"/>
      <c r="CP248" s="149"/>
      <c r="CQ248" s="149"/>
      <c r="CR248" s="149"/>
      <c r="CS248" s="149"/>
      <c r="CT248" s="149"/>
      <c r="CU248" s="149"/>
      <c r="CV248" s="149"/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9"/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49"/>
      <c r="DZ248" s="149"/>
      <c r="EA248" s="149"/>
      <c r="EB248" s="149"/>
      <c r="EC248" s="149"/>
      <c r="ED248" s="149"/>
      <c r="EE248" s="149"/>
      <c r="EF248" s="149"/>
    </row>
    <row r="249" spans="93:136" x14ac:dyDescent="0.2"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</row>
    <row r="250" spans="93:136" x14ac:dyDescent="0.2"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</row>
    <row r="251" spans="93:136" x14ac:dyDescent="0.2"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</row>
    <row r="252" spans="93:136" x14ac:dyDescent="0.2"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</row>
    <row r="253" spans="93:136" x14ac:dyDescent="0.2"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</row>
    <row r="254" spans="93:136" x14ac:dyDescent="0.2">
      <c r="CO254" s="149"/>
      <c r="CP254" s="149"/>
      <c r="CQ254" s="149"/>
      <c r="CR254" s="149"/>
      <c r="CS254" s="149"/>
      <c r="CT254" s="149"/>
      <c r="CU254" s="149"/>
      <c r="CV254" s="149"/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9"/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49"/>
      <c r="DZ254" s="149"/>
      <c r="EA254" s="149"/>
      <c r="EB254" s="149"/>
      <c r="EC254" s="149"/>
      <c r="ED254" s="149"/>
      <c r="EE254" s="149"/>
      <c r="EF254" s="149"/>
    </row>
    <row r="255" spans="93:136" x14ac:dyDescent="0.2"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</row>
    <row r="256" spans="93:136" x14ac:dyDescent="0.2"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</row>
    <row r="257" spans="93:136" x14ac:dyDescent="0.2"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</row>
    <row r="258" spans="93:136" x14ac:dyDescent="0.2"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</row>
    <row r="259" spans="93:136" x14ac:dyDescent="0.2"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</row>
    <row r="260" spans="93:136" x14ac:dyDescent="0.2"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</row>
    <row r="261" spans="93:136" x14ac:dyDescent="0.2"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</row>
    <row r="262" spans="93:136" x14ac:dyDescent="0.2"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</row>
    <row r="263" spans="93:136" x14ac:dyDescent="0.2"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</row>
    <row r="264" spans="93:136" x14ac:dyDescent="0.2">
      <c r="CO264" s="149"/>
      <c r="CP264" s="149"/>
      <c r="CQ264" s="149"/>
      <c r="CR264" s="149"/>
      <c r="CS264" s="149"/>
      <c r="CT264" s="149"/>
      <c r="CU264" s="149"/>
      <c r="CV264" s="149"/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9"/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49"/>
      <c r="DZ264" s="149"/>
      <c r="EA264" s="149"/>
      <c r="EB264" s="149"/>
      <c r="EC264" s="149"/>
      <c r="ED264" s="149"/>
      <c r="EE264" s="149"/>
      <c r="EF264" s="149"/>
    </row>
    <row r="265" spans="93:136" x14ac:dyDescent="0.2"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</row>
  </sheetData>
  <sheetProtection password="DC53" sheet="1" objects="1" scenarios="1"/>
  <mergeCells count="974">
    <mergeCell ref="D225:G225"/>
    <mergeCell ref="H225:K225"/>
    <mergeCell ref="L225:O225"/>
    <mergeCell ref="P225:S225"/>
    <mergeCell ref="T225:W225"/>
    <mergeCell ref="X225:AA225"/>
    <mergeCell ref="BY225:CB225"/>
    <mergeCell ref="CC225:CF225"/>
    <mergeCell ref="CG225:CJ225"/>
    <mergeCell ref="BA225:BD225"/>
    <mergeCell ref="BE225:BH225"/>
    <mergeCell ref="BI225:BL225"/>
    <mergeCell ref="BM225:BP225"/>
    <mergeCell ref="BQ225:BT225"/>
    <mergeCell ref="BU225:BX225"/>
    <mergeCell ref="CG224:CJ224"/>
    <mergeCell ref="CK224:CN224"/>
    <mergeCell ref="AS224:AV224"/>
    <mergeCell ref="AW224:AZ224"/>
    <mergeCell ref="BA224:BD224"/>
    <mergeCell ref="BE224:BH224"/>
    <mergeCell ref="BI224:BL224"/>
    <mergeCell ref="BM224:BP224"/>
    <mergeCell ref="AB225:AE225"/>
    <mergeCell ref="AF225:AI225"/>
    <mergeCell ref="AJ225:AM225"/>
    <mergeCell ref="AN225:AQ225"/>
    <mergeCell ref="AS225:AV225"/>
    <mergeCell ref="AW225:AZ225"/>
    <mergeCell ref="CK225:CN225"/>
    <mergeCell ref="X224:AA224"/>
    <mergeCell ref="AB224:AE224"/>
    <mergeCell ref="AF224:AI224"/>
    <mergeCell ref="AJ224:AM224"/>
    <mergeCell ref="AN224:AQ224"/>
    <mergeCell ref="BU223:BX223"/>
    <mergeCell ref="BY223:CB223"/>
    <mergeCell ref="CC223:CF223"/>
    <mergeCell ref="BQ224:BT224"/>
    <mergeCell ref="BU224:BX224"/>
    <mergeCell ref="BY224:CB224"/>
    <mergeCell ref="CC224:CF224"/>
    <mergeCell ref="CG223:CJ223"/>
    <mergeCell ref="CK223:CN223"/>
    <mergeCell ref="B224:C225"/>
    <mergeCell ref="D224:G224"/>
    <mergeCell ref="H224:K224"/>
    <mergeCell ref="L224:O224"/>
    <mergeCell ref="P224:S224"/>
    <mergeCell ref="AW223:AZ223"/>
    <mergeCell ref="BA223:BD223"/>
    <mergeCell ref="BE223:BH223"/>
    <mergeCell ref="BI223:BL223"/>
    <mergeCell ref="BM223:BP223"/>
    <mergeCell ref="BQ223:BT223"/>
    <mergeCell ref="X223:AA223"/>
    <mergeCell ref="AB223:AE223"/>
    <mergeCell ref="AF223:AI223"/>
    <mergeCell ref="AJ223:AM223"/>
    <mergeCell ref="AN223:AQ223"/>
    <mergeCell ref="AS223:AV223"/>
    <mergeCell ref="B222:C223"/>
    <mergeCell ref="L222:O222"/>
    <mergeCell ref="P222:S222"/>
    <mergeCell ref="T222:W222"/>
    <mergeCell ref="T224:W224"/>
    <mergeCell ref="BU222:BX222"/>
    <mergeCell ref="BY222:CB222"/>
    <mergeCell ref="CC222:CF222"/>
    <mergeCell ref="CG222:CJ222"/>
    <mergeCell ref="CK222:CN222"/>
    <mergeCell ref="D223:G223"/>
    <mergeCell ref="H223:K223"/>
    <mergeCell ref="L223:O223"/>
    <mergeCell ref="P223:S223"/>
    <mergeCell ref="T223:W223"/>
    <mergeCell ref="AW222:AZ222"/>
    <mergeCell ref="BA222:BD222"/>
    <mergeCell ref="BE222:BH222"/>
    <mergeCell ref="BI222:BL222"/>
    <mergeCell ref="BM222:BP222"/>
    <mergeCell ref="BQ222:BT222"/>
    <mergeCell ref="X222:AA222"/>
    <mergeCell ref="AB222:AE222"/>
    <mergeCell ref="AF222:AI222"/>
    <mergeCell ref="AJ222:AM222"/>
    <mergeCell ref="AN222:AQ222"/>
    <mergeCell ref="AS222:AV222"/>
    <mergeCell ref="D222:G222"/>
    <mergeCell ref="H222:K222"/>
    <mergeCell ref="BU220:BX220"/>
    <mergeCell ref="BY220:CB220"/>
    <mergeCell ref="CC220:CF220"/>
    <mergeCell ref="BQ221:BT221"/>
    <mergeCell ref="BU221:BX221"/>
    <mergeCell ref="BY221:CB221"/>
    <mergeCell ref="CC221:CF221"/>
    <mergeCell ref="CG221:CJ221"/>
    <mergeCell ref="CK221:CN221"/>
    <mergeCell ref="BM220:BP220"/>
    <mergeCell ref="BQ220:BT220"/>
    <mergeCell ref="X220:AA220"/>
    <mergeCell ref="AB220:AE220"/>
    <mergeCell ref="AF220:AI220"/>
    <mergeCell ref="AJ220:AM220"/>
    <mergeCell ref="AN220:AQ220"/>
    <mergeCell ref="AS220:AV220"/>
    <mergeCell ref="T221:W221"/>
    <mergeCell ref="X221:AA221"/>
    <mergeCell ref="AB221:AE221"/>
    <mergeCell ref="AF221:AI221"/>
    <mergeCell ref="AJ221:AM221"/>
    <mergeCell ref="AN221:AQ221"/>
    <mergeCell ref="AS221:AV221"/>
    <mergeCell ref="AW221:AZ221"/>
    <mergeCell ref="BA221:BD221"/>
    <mergeCell ref="BE221:BH221"/>
    <mergeCell ref="BI221:BL221"/>
    <mergeCell ref="BM221:BP221"/>
    <mergeCell ref="B221:C221"/>
    <mergeCell ref="D221:G221"/>
    <mergeCell ref="H221:K221"/>
    <mergeCell ref="L221:O221"/>
    <mergeCell ref="P221:S221"/>
    <mergeCell ref="AW220:AZ220"/>
    <mergeCell ref="BA220:BD220"/>
    <mergeCell ref="BE220:BH220"/>
    <mergeCell ref="BI220:BL220"/>
    <mergeCell ref="BU219:BX219"/>
    <mergeCell ref="BY219:CB219"/>
    <mergeCell ref="CC219:CF219"/>
    <mergeCell ref="CG219:CJ219"/>
    <mergeCell ref="CK219:CN219"/>
    <mergeCell ref="D220:G220"/>
    <mergeCell ref="H220:K220"/>
    <mergeCell ref="L220:O220"/>
    <mergeCell ref="P220:S220"/>
    <mergeCell ref="T220:W220"/>
    <mergeCell ref="AW219:AZ219"/>
    <mergeCell ref="BA219:BD219"/>
    <mergeCell ref="BE219:BH219"/>
    <mergeCell ref="BI219:BL219"/>
    <mergeCell ref="BM219:BP219"/>
    <mergeCell ref="BQ219:BT219"/>
    <mergeCell ref="X219:AA219"/>
    <mergeCell ref="AB219:AE219"/>
    <mergeCell ref="AF219:AI219"/>
    <mergeCell ref="AJ219:AM219"/>
    <mergeCell ref="AN219:AQ219"/>
    <mergeCell ref="AS219:AV219"/>
    <mergeCell ref="CG220:CJ220"/>
    <mergeCell ref="CK220:CN220"/>
    <mergeCell ref="CK187:CN191"/>
    <mergeCell ref="CO191:CP191"/>
    <mergeCell ref="AR192:AR225"/>
    <mergeCell ref="D203:AQ203"/>
    <mergeCell ref="AS203:CN203"/>
    <mergeCell ref="D219:G219"/>
    <mergeCell ref="H219:K219"/>
    <mergeCell ref="L219:O219"/>
    <mergeCell ref="P219:S219"/>
    <mergeCell ref="T219:W219"/>
    <mergeCell ref="BM187:BP191"/>
    <mergeCell ref="BQ187:BT191"/>
    <mergeCell ref="BU187:BX191"/>
    <mergeCell ref="BY187:CB191"/>
    <mergeCell ref="CC187:CF191"/>
    <mergeCell ref="CG187:CJ191"/>
    <mergeCell ref="AR187:AR191"/>
    <mergeCell ref="AS187:AV191"/>
    <mergeCell ref="AW187:AZ191"/>
    <mergeCell ref="BA187:BD191"/>
    <mergeCell ref="BE187:BH191"/>
    <mergeCell ref="BI187:BL191"/>
    <mergeCell ref="T187:W191"/>
    <mergeCell ref="X187:AA191"/>
    <mergeCell ref="AB187:AE191"/>
    <mergeCell ref="AF187:AI191"/>
    <mergeCell ref="AJ187:AM191"/>
    <mergeCell ref="AN187:AQ191"/>
    <mergeCell ref="CG180:CJ180"/>
    <mergeCell ref="A182:CO182"/>
    <mergeCell ref="A183:CO183"/>
    <mergeCell ref="A185:A225"/>
    <mergeCell ref="B185:CN185"/>
    <mergeCell ref="B186:CN186"/>
    <mergeCell ref="D187:G191"/>
    <mergeCell ref="H187:K191"/>
    <mergeCell ref="L187:O191"/>
    <mergeCell ref="P187:S191"/>
    <mergeCell ref="BI180:BL180"/>
    <mergeCell ref="BM180:BP180"/>
    <mergeCell ref="BQ180:BT180"/>
    <mergeCell ref="BU180:BX180"/>
    <mergeCell ref="BY180:CB180"/>
    <mergeCell ref="CC180:CF180"/>
    <mergeCell ref="AJ180:AM180"/>
    <mergeCell ref="AN180:AQ180"/>
    <mergeCell ref="AS180:AV180"/>
    <mergeCell ref="AW180:AZ180"/>
    <mergeCell ref="CC179:CF179"/>
    <mergeCell ref="CG179:CJ179"/>
    <mergeCell ref="D180:G180"/>
    <mergeCell ref="H180:K180"/>
    <mergeCell ref="L180:O180"/>
    <mergeCell ref="P180:S180"/>
    <mergeCell ref="T180:W180"/>
    <mergeCell ref="X180:AA180"/>
    <mergeCell ref="AB180:AE180"/>
    <mergeCell ref="AF180:AI180"/>
    <mergeCell ref="BE179:BH179"/>
    <mergeCell ref="BI179:BL179"/>
    <mergeCell ref="BM179:BP179"/>
    <mergeCell ref="BQ179:BT179"/>
    <mergeCell ref="BU179:BX179"/>
    <mergeCell ref="BY179:CB179"/>
    <mergeCell ref="AF179:AI179"/>
    <mergeCell ref="AJ179:AM179"/>
    <mergeCell ref="AN179:AQ179"/>
    <mergeCell ref="AS179:AV179"/>
    <mergeCell ref="AW179:AZ179"/>
    <mergeCell ref="BA179:BD179"/>
    <mergeCell ref="CC178:CF178"/>
    <mergeCell ref="CG178:CJ178"/>
    <mergeCell ref="BI178:BL178"/>
    <mergeCell ref="BM178:BP178"/>
    <mergeCell ref="B179:C180"/>
    <mergeCell ref="D179:G179"/>
    <mergeCell ref="H179:K179"/>
    <mergeCell ref="L179:O179"/>
    <mergeCell ref="P179:S179"/>
    <mergeCell ref="T179:W179"/>
    <mergeCell ref="X179:AA179"/>
    <mergeCell ref="AB179:AE179"/>
    <mergeCell ref="BE178:BH178"/>
    <mergeCell ref="BA180:BD180"/>
    <mergeCell ref="BE180:BH180"/>
    <mergeCell ref="BQ178:BT178"/>
    <mergeCell ref="BU178:BX178"/>
    <mergeCell ref="BY178:CB178"/>
    <mergeCell ref="AF178:AI178"/>
    <mergeCell ref="AJ178:AM178"/>
    <mergeCell ref="AN178:AQ178"/>
    <mergeCell ref="AS178:AV178"/>
    <mergeCell ref="AW178:AZ178"/>
    <mergeCell ref="BA178:BD178"/>
    <mergeCell ref="BI177:BL177"/>
    <mergeCell ref="BM177:BP177"/>
    <mergeCell ref="BQ177:BT177"/>
    <mergeCell ref="BU177:BX177"/>
    <mergeCell ref="AB177:AE177"/>
    <mergeCell ref="AF177:AI177"/>
    <mergeCell ref="AJ177:AM177"/>
    <mergeCell ref="AN177:AQ177"/>
    <mergeCell ref="AS177:AV177"/>
    <mergeCell ref="AW177:AZ177"/>
    <mergeCell ref="D178:G178"/>
    <mergeCell ref="H178:K178"/>
    <mergeCell ref="L178:O178"/>
    <mergeCell ref="P178:S178"/>
    <mergeCell ref="T178:W178"/>
    <mergeCell ref="X178:AA178"/>
    <mergeCell ref="AB178:AE178"/>
    <mergeCell ref="BA177:BD177"/>
    <mergeCell ref="BE177:BH177"/>
    <mergeCell ref="CC176:CF176"/>
    <mergeCell ref="CG176:CJ176"/>
    <mergeCell ref="B177:C178"/>
    <mergeCell ref="D177:G177"/>
    <mergeCell ref="H177:K177"/>
    <mergeCell ref="L177:O177"/>
    <mergeCell ref="P177:S177"/>
    <mergeCell ref="T177:W177"/>
    <mergeCell ref="X177:AA177"/>
    <mergeCell ref="BA176:BD176"/>
    <mergeCell ref="BE176:BH176"/>
    <mergeCell ref="BI176:BL176"/>
    <mergeCell ref="BM176:BP176"/>
    <mergeCell ref="BQ176:BT176"/>
    <mergeCell ref="BU176:BX176"/>
    <mergeCell ref="AB176:AE176"/>
    <mergeCell ref="AF176:AI176"/>
    <mergeCell ref="AJ176:AM176"/>
    <mergeCell ref="AN176:AQ176"/>
    <mergeCell ref="AS176:AV176"/>
    <mergeCell ref="AW176:AZ176"/>
    <mergeCell ref="BY177:CB177"/>
    <mergeCell ref="CC177:CF177"/>
    <mergeCell ref="CG177:CJ177"/>
    <mergeCell ref="BY175:CB175"/>
    <mergeCell ref="CC175:CF175"/>
    <mergeCell ref="CG175:CJ175"/>
    <mergeCell ref="BI175:BL175"/>
    <mergeCell ref="BM175:BP175"/>
    <mergeCell ref="BQ175:BT175"/>
    <mergeCell ref="BU175:BX175"/>
    <mergeCell ref="D174:G174"/>
    <mergeCell ref="B176:C176"/>
    <mergeCell ref="D176:G176"/>
    <mergeCell ref="H176:K176"/>
    <mergeCell ref="L176:O176"/>
    <mergeCell ref="P176:S176"/>
    <mergeCell ref="T176:W176"/>
    <mergeCell ref="X176:AA176"/>
    <mergeCell ref="BA175:BD175"/>
    <mergeCell ref="BE175:BH175"/>
    <mergeCell ref="AB175:AE175"/>
    <mergeCell ref="AF175:AI175"/>
    <mergeCell ref="AJ175:AM175"/>
    <mergeCell ref="AN175:AQ175"/>
    <mergeCell ref="AS175:AV175"/>
    <mergeCell ref="AW175:AZ175"/>
    <mergeCell ref="BY176:CB176"/>
    <mergeCell ref="D175:G175"/>
    <mergeCell ref="H175:K175"/>
    <mergeCell ref="L175:O175"/>
    <mergeCell ref="P175:S175"/>
    <mergeCell ref="T175:W175"/>
    <mergeCell ref="X175:AA175"/>
    <mergeCell ref="AF174:AI174"/>
    <mergeCell ref="AJ174:AM174"/>
    <mergeCell ref="AN174:AQ174"/>
    <mergeCell ref="H174:K174"/>
    <mergeCell ref="L174:O174"/>
    <mergeCell ref="P174:S174"/>
    <mergeCell ref="T174:W174"/>
    <mergeCell ref="X174:AA174"/>
    <mergeCell ref="AB174:AE174"/>
    <mergeCell ref="BU174:BX174"/>
    <mergeCell ref="BY174:CB174"/>
    <mergeCell ref="CO148:CP148"/>
    <mergeCell ref="BE174:BH174"/>
    <mergeCell ref="BI174:BL174"/>
    <mergeCell ref="CC174:CF174"/>
    <mergeCell ref="CG174:CJ174"/>
    <mergeCell ref="AS174:AV174"/>
    <mergeCell ref="AW174:AZ174"/>
    <mergeCell ref="BA174:BD174"/>
    <mergeCell ref="BM174:BP174"/>
    <mergeCell ref="BQ174:BT174"/>
    <mergeCell ref="X143:AA147"/>
    <mergeCell ref="AB143:AE147"/>
    <mergeCell ref="AF143:AI147"/>
    <mergeCell ref="AJ143:AM147"/>
    <mergeCell ref="AN143:AQ147"/>
    <mergeCell ref="AR143:AR147"/>
    <mergeCell ref="D159:AQ159"/>
    <mergeCell ref="AS159:CJ159"/>
    <mergeCell ref="A138:CO138"/>
    <mergeCell ref="A139:CO139"/>
    <mergeCell ref="A141:A180"/>
    <mergeCell ref="B141:CJ141"/>
    <mergeCell ref="B142:CJ142"/>
    <mergeCell ref="D143:G147"/>
    <mergeCell ref="H143:K147"/>
    <mergeCell ref="L143:O147"/>
    <mergeCell ref="P143:S147"/>
    <mergeCell ref="T143:W147"/>
    <mergeCell ref="BQ143:BT147"/>
    <mergeCell ref="BU143:BX147"/>
    <mergeCell ref="BY143:CB147"/>
    <mergeCell ref="CC143:CF147"/>
    <mergeCell ref="CG143:CJ147"/>
    <mergeCell ref="AR148:AR180"/>
    <mergeCell ref="AS143:AV147"/>
    <mergeCell ref="AW143:AZ147"/>
    <mergeCell ref="BA143:BD147"/>
    <mergeCell ref="BE143:BH147"/>
    <mergeCell ref="BI143:BL147"/>
    <mergeCell ref="BM143:BP147"/>
    <mergeCell ref="BE136:BH136"/>
    <mergeCell ref="BI136:BL136"/>
    <mergeCell ref="BM136:BP136"/>
    <mergeCell ref="BQ136:BT136"/>
    <mergeCell ref="BU136:BX136"/>
    <mergeCell ref="BY136:CB136"/>
    <mergeCell ref="AF136:AI136"/>
    <mergeCell ref="AJ136:AM136"/>
    <mergeCell ref="AN136:AQ136"/>
    <mergeCell ref="AS136:AV136"/>
    <mergeCell ref="AW136:AZ136"/>
    <mergeCell ref="BA136:BD136"/>
    <mergeCell ref="BE135:BH135"/>
    <mergeCell ref="BI135:BL135"/>
    <mergeCell ref="BM135:BP135"/>
    <mergeCell ref="T135:W135"/>
    <mergeCell ref="X135:AA135"/>
    <mergeCell ref="AB135:AE135"/>
    <mergeCell ref="AF135:AI135"/>
    <mergeCell ref="AJ135:AM135"/>
    <mergeCell ref="AN135:AQ135"/>
    <mergeCell ref="H136:K136"/>
    <mergeCell ref="L136:O136"/>
    <mergeCell ref="P136:S136"/>
    <mergeCell ref="T136:W136"/>
    <mergeCell ref="X136:AA136"/>
    <mergeCell ref="AB136:AE136"/>
    <mergeCell ref="AS135:AV135"/>
    <mergeCell ref="AW135:AZ135"/>
    <mergeCell ref="BA135:BD135"/>
    <mergeCell ref="BI134:BL134"/>
    <mergeCell ref="BM134:BP134"/>
    <mergeCell ref="BQ134:BT134"/>
    <mergeCell ref="BU134:BX134"/>
    <mergeCell ref="BY134:CB134"/>
    <mergeCell ref="B135:C136"/>
    <mergeCell ref="D135:G135"/>
    <mergeCell ref="H135:K135"/>
    <mergeCell ref="L135:O135"/>
    <mergeCell ref="P135:S135"/>
    <mergeCell ref="AJ134:AM134"/>
    <mergeCell ref="AN134:AQ134"/>
    <mergeCell ref="AS134:AV134"/>
    <mergeCell ref="AW134:AZ134"/>
    <mergeCell ref="BA134:BD134"/>
    <mergeCell ref="BE134:BH134"/>
    <mergeCell ref="B133:C134"/>
    <mergeCell ref="L133:O133"/>
    <mergeCell ref="P133:S133"/>
    <mergeCell ref="T133:W133"/>
    <mergeCell ref="BQ135:BT135"/>
    <mergeCell ref="BU135:BX135"/>
    <mergeCell ref="BY135:CB135"/>
    <mergeCell ref="D136:G136"/>
    <mergeCell ref="BU133:BX133"/>
    <mergeCell ref="BY133:CB133"/>
    <mergeCell ref="D134:G134"/>
    <mergeCell ref="H134:K134"/>
    <mergeCell ref="L134:O134"/>
    <mergeCell ref="P134:S134"/>
    <mergeCell ref="T134:W134"/>
    <mergeCell ref="X134:AA134"/>
    <mergeCell ref="AB134:AE134"/>
    <mergeCell ref="AF134:AI134"/>
    <mergeCell ref="AW133:AZ133"/>
    <mergeCell ref="BA133:BD133"/>
    <mergeCell ref="BE133:BH133"/>
    <mergeCell ref="BI133:BL133"/>
    <mergeCell ref="BM133:BP133"/>
    <mergeCell ref="BQ133:BT133"/>
    <mergeCell ref="X133:AA133"/>
    <mergeCell ref="AB133:AE133"/>
    <mergeCell ref="AF133:AI133"/>
    <mergeCell ref="AJ133:AM133"/>
    <mergeCell ref="AN133:AQ133"/>
    <mergeCell ref="AS133:AV133"/>
    <mergeCell ref="D133:G133"/>
    <mergeCell ref="H133:K133"/>
    <mergeCell ref="BE132:BH132"/>
    <mergeCell ref="BI132:BL132"/>
    <mergeCell ref="BM132:BP132"/>
    <mergeCell ref="BQ132:BT132"/>
    <mergeCell ref="BU132:BX132"/>
    <mergeCell ref="BY132:CB132"/>
    <mergeCell ref="AF132:AI132"/>
    <mergeCell ref="AJ132:AM132"/>
    <mergeCell ref="AN132:AQ132"/>
    <mergeCell ref="AS132:AV132"/>
    <mergeCell ref="AW132:AZ132"/>
    <mergeCell ref="BA132:BD132"/>
    <mergeCell ref="BI131:BL131"/>
    <mergeCell ref="BM131:BP131"/>
    <mergeCell ref="BQ131:BT131"/>
    <mergeCell ref="X131:AA131"/>
    <mergeCell ref="AB131:AE131"/>
    <mergeCell ref="AF131:AI131"/>
    <mergeCell ref="AJ131:AM131"/>
    <mergeCell ref="AN131:AQ131"/>
    <mergeCell ref="AS131:AV131"/>
    <mergeCell ref="B132:C132"/>
    <mergeCell ref="D132:G132"/>
    <mergeCell ref="H132:K132"/>
    <mergeCell ref="L132:O132"/>
    <mergeCell ref="P132:S132"/>
    <mergeCell ref="T132:W132"/>
    <mergeCell ref="X132:AA132"/>
    <mergeCell ref="AB132:AE132"/>
    <mergeCell ref="AW131:AZ131"/>
    <mergeCell ref="BQ130:BT130"/>
    <mergeCell ref="BU130:BX130"/>
    <mergeCell ref="BY130:CB130"/>
    <mergeCell ref="D131:G131"/>
    <mergeCell ref="H131:K131"/>
    <mergeCell ref="L131:O131"/>
    <mergeCell ref="P131:S131"/>
    <mergeCell ref="T131:W131"/>
    <mergeCell ref="AJ130:AM130"/>
    <mergeCell ref="AN130:AQ130"/>
    <mergeCell ref="AS130:AV130"/>
    <mergeCell ref="AW130:AZ130"/>
    <mergeCell ref="BA130:BD130"/>
    <mergeCell ref="BE130:BH130"/>
    <mergeCell ref="L130:O130"/>
    <mergeCell ref="P130:S130"/>
    <mergeCell ref="T130:W130"/>
    <mergeCell ref="X130:AA130"/>
    <mergeCell ref="AB130:AE130"/>
    <mergeCell ref="AF130:AI130"/>
    <mergeCell ref="BU131:BX131"/>
    <mergeCell ref="BY131:CB131"/>
    <mergeCell ref="BA131:BD131"/>
    <mergeCell ref="BE131:BH131"/>
    <mergeCell ref="BE101:BH105"/>
    <mergeCell ref="BI101:BL105"/>
    <mergeCell ref="BM101:BP105"/>
    <mergeCell ref="BQ101:BT105"/>
    <mergeCell ref="BU101:BX105"/>
    <mergeCell ref="BY101:CB105"/>
    <mergeCell ref="AJ101:AM105"/>
    <mergeCell ref="AN101:AQ105"/>
    <mergeCell ref="AR101:AR136"/>
    <mergeCell ref="AS101:AV105"/>
    <mergeCell ref="AW101:AZ105"/>
    <mergeCell ref="BA101:BD105"/>
    <mergeCell ref="D117:AQ117"/>
    <mergeCell ref="AS117:CB117"/>
    <mergeCell ref="D130:G130"/>
    <mergeCell ref="H130:K130"/>
    <mergeCell ref="L101:O105"/>
    <mergeCell ref="P101:S105"/>
    <mergeCell ref="T101:W105"/>
    <mergeCell ref="X101:AA105"/>
    <mergeCell ref="AB101:AE105"/>
    <mergeCell ref="AF101:AI105"/>
    <mergeCell ref="BI130:BL130"/>
    <mergeCell ref="BM130:BP130"/>
    <mergeCell ref="X93:AA93"/>
    <mergeCell ref="AB93:AE93"/>
    <mergeCell ref="CK94:CN94"/>
    <mergeCell ref="CO94:CR94"/>
    <mergeCell ref="CS94:CV94"/>
    <mergeCell ref="A96:CO96"/>
    <mergeCell ref="A97:CO97"/>
    <mergeCell ref="A99:A136"/>
    <mergeCell ref="B99:CB99"/>
    <mergeCell ref="B100:CB100"/>
    <mergeCell ref="D101:G105"/>
    <mergeCell ref="H101:K105"/>
    <mergeCell ref="BM94:BP94"/>
    <mergeCell ref="BQ94:BT94"/>
    <mergeCell ref="BU94:BX94"/>
    <mergeCell ref="BY94:CB94"/>
    <mergeCell ref="CC94:CF94"/>
    <mergeCell ref="CG94:CJ94"/>
    <mergeCell ref="AN94:AQ94"/>
    <mergeCell ref="AR94:AU94"/>
    <mergeCell ref="AW94:AZ94"/>
    <mergeCell ref="BA94:BD94"/>
    <mergeCell ref="BE94:BH94"/>
    <mergeCell ref="BI94:BL94"/>
    <mergeCell ref="B93:C94"/>
    <mergeCell ref="D93:G93"/>
    <mergeCell ref="H93:K93"/>
    <mergeCell ref="L93:O93"/>
    <mergeCell ref="P93:S93"/>
    <mergeCell ref="T93:W93"/>
    <mergeCell ref="CS93:CV93"/>
    <mergeCell ref="D94:G94"/>
    <mergeCell ref="H94:K94"/>
    <mergeCell ref="L94:O94"/>
    <mergeCell ref="P94:S94"/>
    <mergeCell ref="T94:W94"/>
    <mergeCell ref="X94:AA94"/>
    <mergeCell ref="AB94:AE94"/>
    <mergeCell ref="AF94:AI94"/>
    <mergeCell ref="AJ94:AM94"/>
    <mergeCell ref="BU93:BX93"/>
    <mergeCell ref="BY93:CB93"/>
    <mergeCell ref="CC93:CF93"/>
    <mergeCell ref="CG93:CJ93"/>
    <mergeCell ref="CK93:CN93"/>
    <mergeCell ref="CO93:CR93"/>
    <mergeCell ref="AW93:AZ93"/>
    <mergeCell ref="BA93:BD93"/>
    <mergeCell ref="AF93:AI93"/>
    <mergeCell ref="AJ93:AM93"/>
    <mergeCell ref="AN93:AQ93"/>
    <mergeCell ref="AR93:AU93"/>
    <mergeCell ref="BE93:BH93"/>
    <mergeCell ref="BI93:BL93"/>
    <mergeCell ref="BM93:BP93"/>
    <mergeCell ref="BQ93:BT93"/>
    <mergeCell ref="AN92:AQ92"/>
    <mergeCell ref="AR92:AU92"/>
    <mergeCell ref="AW92:AZ92"/>
    <mergeCell ref="CO91:CR91"/>
    <mergeCell ref="BY92:CB92"/>
    <mergeCell ref="CC92:CF92"/>
    <mergeCell ref="CG92:CJ92"/>
    <mergeCell ref="CK92:CN92"/>
    <mergeCell ref="CO92:CR92"/>
    <mergeCell ref="X90:AA90"/>
    <mergeCell ref="AB90:AE90"/>
    <mergeCell ref="CS92:CV92"/>
    <mergeCell ref="BA92:BD92"/>
    <mergeCell ref="BE92:BH92"/>
    <mergeCell ref="BI92:BL92"/>
    <mergeCell ref="BM92:BP92"/>
    <mergeCell ref="BQ92:BT92"/>
    <mergeCell ref="BU92:BX92"/>
    <mergeCell ref="CS91:CV91"/>
    <mergeCell ref="BU91:BX91"/>
    <mergeCell ref="BY91:CB91"/>
    <mergeCell ref="CC91:CF91"/>
    <mergeCell ref="CG91:CJ91"/>
    <mergeCell ref="CK91:CN91"/>
    <mergeCell ref="D92:G92"/>
    <mergeCell ref="H92:K92"/>
    <mergeCell ref="L92:O92"/>
    <mergeCell ref="P92:S92"/>
    <mergeCell ref="T92:W92"/>
    <mergeCell ref="X92:AA92"/>
    <mergeCell ref="BI91:BL91"/>
    <mergeCell ref="BM91:BP91"/>
    <mergeCell ref="BQ91:BT91"/>
    <mergeCell ref="AJ91:AM91"/>
    <mergeCell ref="AN91:AQ91"/>
    <mergeCell ref="AR91:AU91"/>
    <mergeCell ref="AW91:AZ91"/>
    <mergeCell ref="BA91:BD91"/>
    <mergeCell ref="BE91:BH91"/>
    <mergeCell ref="AB92:AE92"/>
    <mergeCell ref="AF92:AI92"/>
    <mergeCell ref="AJ92:AM92"/>
    <mergeCell ref="B90:C90"/>
    <mergeCell ref="D90:G90"/>
    <mergeCell ref="H90:K90"/>
    <mergeCell ref="L90:O90"/>
    <mergeCell ref="P90:S90"/>
    <mergeCell ref="T90:W90"/>
    <mergeCell ref="CS90:CV90"/>
    <mergeCell ref="B91:C92"/>
    <mergeCell ref="D91:G91"/>
    <mergeCell ref="H91:K91"/>
    <mergeCell ref="L91:O91"/>
    <mergeCell ref="P91:S91"/>
    <mergeCell ref="T91:W91"/>
    <mergeCell ref="X91:AA91"/>
    <mergeCell ref="AB91:AE91"/>
    <mergeCell ref="AF91:AI91"/>
    <mergeCell ref="BU90:BX90"/>
    <mergeCell ref="BY90:CB90"/>
    <mergeCell ref="CC90:CF90"/>
    <mergeCell ref="CG90:CJ90"/>
    <mergeCell ref="CK90:CN90"/>
    <mergeCell ref="CO90:CR90"/>
    <mergeCell ref="AW90:AZ90"/>
    <mergeCell ref="BA90:BD90"/>
    <mergeCell ref="CS89:CV89"/>
    <mergeCell ref="BA89:BD89"/>
    <mergeCell ref="BE89:BH89"/>
    <mergeCell ref="BI89:BL89"/>
    <mergeCell ref="BM89:BP89"/>
    <mergeCell ref="BQ89:BT89"/>
    <mergeCell ref="BU89:BX89"/>
    <mergeCell ref="AF90:AI90"/>
    <mergeCell ref="AJ90:AM90"/>
    <mergeCell ref="AN90:AQ90"/>
    <mergeCell ref="AR90:AU90"/>
    <mergeCell ref="BE90:BH90"/>
    <mergeCell ref="BI90:BL90"/>
    <mergeCell ref="BM90:BP90"/>
    <mergeCell ref="BQ90:BT90"/>
    <mergeCell ref="AR89:AU89"/>
    <mergeCell ref="AW89:AZ89"/>
    <mergeCell ref="AF89:AI89"/>
    <mergeCell ref="AJ89:AM89"/>
    <mergeCell ref="AN89:AQ89"/>
    <mergeCell ref="AJ88:AM88"/>
    <mergeCell ref="AN88:AQ88"/>
    <mergeCell ref="CG88:CJ88"/>
    <mergeCell ref="CK88:CN88"/>
    <mergeCell ref="CO88:CR88"/>
    <mergeCell ref="AF88:AI88"/>
    <mergeCell ref="BY89:CB89"/>
    <mergeCell ref="CC89:CF89"/>
    <mergeCell ref="CG89:CJ89"/>
    <mergeCell ref="CK89:CN89"/>
    <mergeCell ref="CO89:CR89"/>
    <mergeCell ref="BU88:BX88"/>
    <mergeCell ref="BY88:CB88"/>
    <mergeCell ref="CC88:CF88"/>
    <mergeCell ref="AR88:AU88"/>
    <mergeCell ref="AW88:AZ88"/>
    <mergeCell ref="BA88:BD88"/>
    <mergeCell ref="BE88:BH88"/>
    <mergeCell ref="CW59:CX59"/>
    <mergeCell ref="D71:AQ71"/>
    <mergeCell ref="AR71:AU71"/>
    <mergeCell ref="AW71:CV71"/>
    <mergeCell ref="D85:AU85"/>
    <mergeCell ref="AW85:CV85"/>
    <mergeCell ref="D88:G88"/>
    <mergeCell ref="H88:K88"/>
    <mergeCell ref="BU54:BX58"/>
    <mergeCell ref="BY54:CB58"/>
    <mergeCell ref="CC54:CF58"/>
    <mergeCell ref="CG54:CJ58"/>
    <mergeCell ref="CK54:CN58"/>
    <mergeCell ref="CO54:CR58"/>
    <mergeCell ref="AW54:AZ58"/>
    <mergeCell ref="BA54:BD58"/>
    <mergeCell ref="BE54:BH58"/>
    <mergeCell ref="BI54:BL58"/>
    <mergeCell ref="BM54:BP58"/>
    <mergeCell ref="BQ54:BT58"/>
    <mergeCell ref="AB54:AE58"/>
    <mergeCell ref="AF54:AI58"/>
    <mergeCell ref="CS88:CV88"/>
    <mergeCell ref="BI88:BL88"/>
    <mergeCell ref="AV54:AV58"/>
    <mergeCell ref="A52:A94"/>
    <mergeCell ref="D54:G58"/>
    <mergeCell ref="H54:K58"/>
    <mergeCell ref="L54:O58"/>
    <mergeCell ref="P54:S58"/>
    <mergeCell ref="T54:W58"/>
    <mergeCell ref="X54:AA58"/>
    <mergeCell ref="CS54:CV58"/>
    <mergeCell ref="AV59:AV94"/>
    <mergeCell ref="D89:G89"/>
    <mergeCell ref="H89:K89"/>
    <mergeCell ref="L89:O89"/>
    <mergeCell ref="P89:S89"/>
    <mergeCell ref="T89:W89"/>
    <mergeCell ref="X89:AA89"/>
    <mergeCell ref="BM88:BP88"/>
    <mergeCell ref="BQ88:BT88"/>
    <mergeCell ref="L88:O88"/>
    <mergeCell ref="P88:S88"/>
    <mergeCell ref="T88:W88"/>
    <mergeCell ref="X88:AA88"/>
    <mergeCell ref="AB88:AE88"/>
    <mergeCell ref="AB89:AE89"/>
    <mergeCell ref="X47:AA47"/>
    <mergeCell ref="AB47:AE47"/>
    <mergeCell ref="AF47:AI47"/>
    <mergeCell ref="AJ47:AM47"/>
    <mergeCell ref="AN47:AQ47"/>
    <mergeCell ref="AR47:AU47"/>
    <mergeCell ref="AJ54:AM58"/>
    <mergeCell ref="AN54:AQ58"/>
    <mergeCell ref="AR54:AU58"/>
    <mergeCell ref="CC47:CF47"/>
    <mergeCell ref="CG47:CJ47"/>
    <mergeCell ref="CK47:CN47"/>
    <mergeCell ref="AW47:AZ47"/>
    <mergeCell ref="BA47:BD47"/>
    <mergeCell ref="BE47:BH47"/>
    <mergeCell ref="BI47:BL47"/>
    <mergeCell ref="BM47:BP47"/>
    <mergeCell ref="BQ47:BT47"/>
    <mergeCell ref="BU46:BX46"/>
    <mergeCell ref="BY46:CB46"/>
    <mergeCell ref="CC46:CF46"/>
    <mergeCell ref="CG46:CJ46"/>
    <mergeCell ref="CK46:CN46"/>
    <mergeCell ref="D47:G47"/>
    <mergeCell ref="H47:K47"/>
    <mergeCell ref="L47:O47"/>
    <mergeCell ref="P47:S47"/>
    <mergeCell ref="T47:W47"/>
    <mergeCell ref="AW46:AZ46"/>
    <mergeCell ref="BA46:BD46"/>
    <mergeCell ref="BE46:BH46"/>
    <mergeCell ref="BI46:BL46"/>
    <mergeCell ref="BM46:BP46"/>
    <mergeCell ref="BQ46:BT46"/>
    <mergeCell ref="X46:AA46"/>
    <mergeCell ref="AB46:AE46"/>
    <mergeCell ref="AF46:AI46"/>
    <mergeCell ref="AJ46:AM46"/>
    <mergeCell ref="AN46:AQ46"/>
    <mergeCell ref="AR46:AU46"/>
    <mergeCell ref="BU47:BX47"/>
    <mergeCell ref="BY47:CB47"/>
    <mergeCell ref="BY45:CB45"/>
    <mergeCell ref="CC45:CF45"/>
    <mergeCell ref="CG45:CJ45"/>
    <mergeCell ref="CK45:CN45"/>
    <mergeCell ref="B46:C47"/>
    <mergeCell ref="D46:G46"/>
    <mergeCell ref="H46:K46"/>
    <mergeCell ref="L46:O46"/>
    <mergeCell ref="P46:S46"/>
    <mergeCell ref="T46:W46"/>
    <mergeCell ref="BA45:BD45"/>
    <mergeCell ref="BE45:BH45"/>
    <mergeCell ref="BI45:BL45"/>
    <mergeCell ref="BM45:BP45"/>
    <mergeCell ref="BQ45:BT45"/>
    <mergeCell ref="BU45:BX45"/>
    <mergeCell ref="AB45:AE45"/>
    <mergeCell ref="AF45:AI45"/>
    <mergeCell ref="AJ45:AM45"/>
    <mergeCell ref="AN45:AQ45"/>
    <mergeCell ref="AR45:AU45"/>
    <mergeCell ref="AW45:AZ45"/>
    <mergeCell ref="D45:G45"/>
    <mergeCell ref="H45:K45"/>
    <mergeCell ref="X44:AA44"/>
    <mergeCell ref="AB44:AE44"/>
    <mergeCell ref="AF44:AI44"/>
    <mergeCell ref="AJ44:AM44"/>
    <mergeCell ref="AN44:AQ44"/>
    <mergeCell ref="BQ44:BT44"/>
    <mergeCell ref="BU44:BX44"/>
    <mergeCell ref="BY44:CB44"/>
    <mergeCell ref="CC44:CF44"/>
    <mergeCell ref="AB43:AE43"/>
    <mergeCell ref="AF43:AI43"/>
    <mergeCell ref="AJ43:AM43"/>
    <mergeCell ref="CK44:CN44"/>
    <mergeCell ref="AR44:AU44"/>
    <mergeCell ref="AW44:AZ44"/>
    <mergeCell ref="BA44:BD44"/>
    <mergeCell ref="BE44:BH44"/>
    <mergeCell ref="BI44:BL44"/>
    <mergeCell ref="BM44:BP44"/>
    <mergeCell ref="CG44:CJ44"/>
    <mergeCell ref="BU43:BX43"/>
    <mergeCell ref="AN43:AQ43"/>
    <mergeCell ref="AR43:AU43"/>
    <mergeCell ref="BY43:CB43"/>
    <mergeCell ref="CC43:CF43"/>
    <mergeCell ref="CG43:CJ43"/>
    <mergeCell ref="CK43:CN43"/>
    <mergeCell ref="BM43:BP43"/>
    <mergeCell ref="B44:C45"/>
    <mergeCell ref="D44:G44"/>
    <mergeCell ref="H44:K44"/>
    <mergeCell ref="L44:O44"/>
    <mergeCell ref="P44:S44"/>
    <mergeCell ref="AW43:AZ43"/>
    <mergeCell ref="BA43:BD43"/>
    <mergeCell ref="BE43:BH43"/>
    <mergeCell ref="BI43:BL43"/>
    <mergeCell ref="T44:W44"/>
    <mergeCell ref="L45:O45"/>
    <mergeCell ref="P45:S45"/>
    <mergeCell ref="T45:W45"/>
    <mergeCell ref="X45:AA45"/>
    <mergeCell ref="BQ43:BT43"/>
    <mergeCell ref="X43:AA43"/>
    <mergeCell ref="BE42:BH42"/>
    <mergeCell ref="BI42:BL42"/>
    <mergeCell ref="BM42:BP42"/>
    <mergeCell ref="BQ42:BT42"/>
    <mergeCell ref="X42:AA42"/>
    <mergeCell ref="AB42:AE42"/>
    <mergeCell ref="AF42:AI42"/>
    <mergeCell ref="AJ42:AM42"/>
    <mergeCell ref="AN42:AQ42"/>
    <mergeCell ref="AR42:AU42"/>
    <mergeCell ref="CG41:CJ41"/>
    <mergeCell ref="CK41:CN41"/>
    <mergeCell ref="D42:G42"/>
    <mergeCell ref="H42:K42"/>
    <mergeCell ref="L42:O42"/>
    <mergeCell ref="P42:S42"/>
    <mergeCell ref="T42:W42"/>
    <mergeCell ref="AW41:AZ41"/>
    <mergeCell ref="BA41:BD41"/>
    <mergeCell ref="BE41:BH41"/>
    <mergeCell ref="BI41:BL41"/>
    <mergeCell ref="BM41:BP41"/>
    <mergeCell ref="BQ41:BT41"/>
    <mergeCell ref="X41:AA41"/>
    <mergeCell ref="AB41:AE41"/>
    <mergeCell ref="AF41:AI41"/>
    <mergeCell ref="AJ41:AM41"/>
    <mergeCell ref="AN41:AQ41"/>
    <mergeCell ref="AR41:AU41"/>
    <mergeCell ref="BU42:BX42"/>
    <mergeCell ref="BY42:CB42"/>
    <mergeCell ref="CC42:CF42"/>
    <mergeCell ref="CG42:CJ42"/>
    <mergeCell ref="CK42:CN42"/>
    <mergeCell ref="CC40:CF40"/>
    <mergeCell ref="CG40:CJ40"/>
    <mergeCell ref="CK40:CN40"/>
    <mergeCell ref="B41:C41"/>
    <mergeCell ref="D41:G41"/>
    <mergeCell ref="H41:K41"/>
    <mergeCell ref="L41:O41"/>
    <mergeCell ref="P41:S41"/>
    <mergeCell ref="T41:W41"/>
    <mergeCell ref="BA40:BD40"/>
    <mergeCell ref="BE40:BH40"/>
    <mergeCell ref="BI40:BL40"/>
    <mergeCell ref="BM40:BP40"/>
    <mergeCell ref="BQ40:BT40"/>
    <mergeCell ref="BU40:BX40"/>
    <mergeCell ref="AB40:AE40"/>
    <mergeCell ref="AF40:AI40"/>
    <mergeCell ref="AJ40:AM40"/>
    <mergeCell ref="AN40:AQ40"/>
    <mergeCell ref="AR40:AU40"/>
    <mergeCell ref="AW40:AZ40"/>
    <mergeCell ref="BU41:BX41"/>
    <mergeCell ref="BY41:CB41"/>
    <mergeCell ref="CC41:CF41"/>
    <mergeCell ref="AR39:AU39"/>
    <mergeCell ref="AW39:AZ39"/>
    <mergeCell ref="AV12:AV47"/>
    <mergeCell ref="BY40:CB40"/>
    <mergeCell ref="X7:AA11"/>
    <mergeCell ref="AB7:AE11"/>
    <mergeCell ref="AF7:AI11"/>
    <mergeCell ref="AJ7:AM11"/>
    <mergeCell ref="D40:G40"/>
    <mergeCell ref="H40:K40"/>
    <mergeCell ref="L40:O40"/>
    <mergeCell ref="P40:S40"/>
    <mergeCell ref="T40:W40"/>
    <mergeCell ref="X40:AA40"/>
    <mergeCell ref="AB39:AE39"/>
    <mergeCell ref="AF39:AI39"/>
    <mergeCell ref="AJ39:AM39"/>
    <mergeCell ref="D43:G43"/>
    <mergeCell ref="H43:K43"/>
    <mergeCell ref="L43:O43"/>
    <mergeCell ref="P43:S43"/>
    <mergeCell ref="T43:W43"/>
    <mergeCell ref="AW42:AZ42"/>
    <mergeCell ref="BA42:BD42"/>
    <mergeCell ref="BA7:BD11"/>
    <mergeCell ref="BE7:BH11"/>
    <mergeCell ref="BI7:BL11"/>
    <mergeCell ref="BM7:BP11"/>
    <mergeCell ref="CP12:CQ12"/>
    <mergeCell ref="D24:AU24"/>
    <mergeCell ref="AW24:CN24"/>
    <mergeCell ref="D39:G39"/>
    <mergeCell ref="H39:K39"/>
    <mergeCell ref="L39:O39"/>
    <mergeCell ref="P39:S39"/>
    <mergeCell ref="T39:W39"/>
    <mergeCell ref="X39:AA39"/>
    <mergeCell ref="BY39:CB39"/>
    <mergeCell ref="CC39:CF39"/>
    <mergeCell ref="CG39:CJ39"/>
    <mergeCell ref="CK39:CN39"/>
    <mergeCell ref="BM39:BP39"/>
    <mergeCell ref="BQ39:BT39"/>
    <mergeCell ref="BU39:BX39"/>
    <mergeCell ref="BA39:BD39"/>
    <mergeCell ref="BE39:BH39"/>
    <mergeCell ref="BI39:BL39"/>
    <mergeCell ref="AN39:AQ39"/>
    <mergeCell ref="B49:W49"/>
    <mergeCell ref="B50:W50"/>
    <mergeCell ref="B52:W52"/>
    <mergeCell ref="B53:W53"/>
    <mergeCell ref="AN7:AQ11"/>
    <mergeCell ref="AR7:AU11"/>
    <mergeCell ref="A2:CO2"/>
    <mergeCell ref="A3:CO3"/>
    <mergeCell ref="A5:A47"/>
    <mergeCell ref="B5:CN5"/>
    <mergeCell ref="B6:CN6"/>
    <mergeCell ref="D7:G11"/>
    <mergeCell ref="H7:K11"/>
    <mergeCell ref="L7:O11"/>
    <mergeCell ref="P7:S11"/>
    <mergeCell ref="T7:W11"/>
    <mergeCell ref="BQ7:BT11"/>
    <mergeCell ref="BU7:BX11"/>
    <mergeCell ref="BY7:CB11"/>
    <mergeCell ref="CC7:CF11"/>
    <mergeCell ref="CG7:CJ11"/>
    <mergeCell ref="CK7:CN11"/>
    <mergeCell ref="AV7:AV11"/>
    <mergeCell ref="AW7:AZ11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A265"/>
  <sheetViews>
    <sheetView showGridLines="0" showRowColHeaders="0" topLeftCell="AK95" zoomScale="80" zoomScaleNormal="80" workbookViewId="0">
      <selection activeCell="B99" sqref="B99:W100"/>
    </sheetView>
  </sheetViews>
  <sheetFormatPr defaultRowHeight="14.25" x14ac:dyDescent="0.2"/>
  <cols>
    <col min="1" max="1" width="4.42578125" style="145" bestFit="1" customWidth="1"/>
    <col min="2" max="2" width="30.7109375" style="145" bestFit="1" customWidth="1"/>
    <col min="3" max="3" width="3.7109375" style="145" bestFit="1" customWidth="1"/>
    <col min="4" max="24" width="8.7109375" style="145" bestFit="1" customWidth="1"/>
    <col min="25" max="25" width="7.42578125" style="145" bestFit="1" customWidth="1"/>
    <col min="26" max="26" width="8.7109375" style="145" bestFit="1" customWidth="1"/>
    <col min="27" max="27" width="7.42578125" style="145" bestFit="1" customWidth="1"/>
    <col min="28" max="43" width="8.7109375" style="145" bestFit="1" customWidth="1"/>
    <col min="44" max="44" width="3.140625" style="145" customWidth="1"/>
    <col min="45" max="45" width="8.7109375" style="145" bestFit="1" customWidth="1"/>
    <col min="46" max="46" width="7.42578125" style="145" bestFit="1" customWidth="1"/>
    <col min="47" max="47" width="8.7109375" style="145" bestFit="1" customWidth="1"/>
    <col min="48" max="48" width="7.42578125" style="145" bestFit="1" customWidth="1"/>
    <col min="49" max="49" width="8.7109375" style="145" bestFit="1" customWidth="1"/>
    <col min="50" max="50" width="7.42578125" style="145" bestFit="1" customWidth="1"/>
    <col min="51" max="51" width="8.7109375" style="145" bestFit="1" customWidth="1"/>
    <col min="52" max="52" width="7.42578125" style="145" bestFit="1" customWidth="1"/>
    <col min="53" max="55" width="8.7109375" style="145" bestFit="1" customWidth="1"/>
    <col min="56" max="56" width="7.42578125" style="145" bestFit="1" customWidth="1"/>
    <col min="57" max="57" width="8.7109375" style="145" bestFit="1" customWidth="1"/>
    <col min="58" max="58" width="7.42578125" style="145" bestFit="1" customWidth="1"/>
    <col min="59" max="59" width="8.7109375" style="145" bestFit="1" customWidth="1"/>
    <col min="60" max="61" width="7.42578125" style="145" bestFit="1" customWidth="1"/>
    <col min="62" max="67" width="8.7109375" style="145" bestFit="1" customWidth="1"/>
    <col min="68" max="68" width="7.42578125" style="145" bestFit="1" customWidth="1"/>
    <col min="69" max="75" width="8.7109375" style="145" bestFit="1" customWidth="1"/>
    <col min="76" max="76" width="7.42578125" style="145" bestFit="1" customWidth="1"/>
    <col min="77" max="77" width="8.7109375" style="145" bestFit="1" customWidth="1"/>
    <col min="78" max="78" width="7.42578125" style="145" bestFit="1" customWidth="1"/>
    <col min="79" max="79" width="8.7109375" style="145" bestFit="1" customWidth="1"/>
    <col min="80" max="80" width="7.42578125" style="145" bestFit="1" customWidth="1"/>
    <col min="81" max="81" width="8.7109375" style="145" bestFit="1" customWidth="1"/>
    <col min="82" max="82" width="7.42578125" style="145" bestFit="1" customWidth="1"/>
    <col min="83" max="83" width="8.7109375" style="145" bestFit="1" customWidth="1"/>
    <col min="84" max="84" width="7.42578125" style="145" bestFit="1" customWidth="1"/>
    <col min="85" max="85" width="8.7109375" style="145" bestFit="1" customWidth="1"/>
    <col min="86" max="86" width="7.42578125" style="145" bestFit="1" customWidth="1"/>
    <col min="87" max="87" width="8.7109375" style="145" bestFit="1" customWidth="1"/>
    <col min="88" max="88" width="7.42578125" style="145" bestFit="1" customWidth="1"/>
    <col min="89" max="89" width="8.7109375" style="145" bestFit="1" customWidth="1"/>
    <col min="90" max="90" width="7.42578125" style="145" bestFit="1" customWidth="1"/>
    <col min="91" max="91" width="8.7109375" style="145" bestFit="1" customWidth="1"/>
    <col min="92" max="94" width="7.42578125" style="145" bestFit="1" customWidth="1"/>
    <col min="95" max="96" width="15.140625" style="145" bestFit="1" customWidth="1"/>
    <col min="97" max="97" width="7.42578125" style="145" bestFit="1" customWidth="1"/>
    <col min="98" max="129" width="15.140625" style="145" bestFit="1" customWidth="1"/>
    <col min="130" max="130" width="9.140625" style="145"/>
    <col min="131" max="131" width="5.140625" style="145" bestFit="1" customWidth="1"/>
    <col min="132" max="133" width="15.140625" style="145" bestFit="1" customWidth="1"/>
    <col min="134" max="16384" width="9.140625" style="145"/>
  </cols>
  <sheetData>
    <row r="1" spans="1:122" hidden="1" x14ac:dyDescent="0.2"/>
    <row r="2" spans="1:122" ht="15" hidden="1" x14ac:dyDescent="0.25">
      <c r="A2" s="311" t="s">
        <v>752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</row>
    <row r="3" spans="1:122" ht="15" hidden="1" x14ac:dyDescent="0.25">
      <c r="A3" s="311" t="s">
        <v>756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</row>
    <row r="4" spans="1:122" ht="14.25" hidden="1" customHeight="1" x14ac:dyDescent="0.2"/>
    <row r="5" spans="1:122" ht="15" hidden="1" x14ac:dyDescent="0.25">
      <c r="A5" s="351" t="s">
        <v>867</v>
      </c>
      <c r="B5" s="331" t="s">
        <v>86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A5" s="331"/>
      <c r="BB5" s="331"/>
      <c r="BC5" s="331"/>
      <c r="BD5" s="331"/>
      <c r="BE5" s="331"/>
      <c r="BF5" s="331"/>
      <c r="BG5" s="331"/>
      <c r="BH5" s="331"/>
      <c r="BI5" s="331"/>
      <c r="BJ5" s="331"/>
      <c r="BK5" s="331"/>
      <c r="BL5" s="331"/>
      <c r="BM5" s="331"/>
      <c r="BN5" s="331"/>
      <c r="BO5" s="331"/>
      <c r="BP5" s="331"/>
      <c r="BQ5" s="331"/>
      <c r="BR5" s="331"/>
      <c r="BS5" s="331"/>
      <c r="BT5" s="331"/>
      <c r="BU5" s="331"/>
      <c r="BV5" s="331"/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1"/>
      <c r="CH5" s="331"/>
      <c r="CI5" s="331"/>
      <c r="CJ5" s="331"/>
      <c r="CK5" s="331"/>
      <c r="CL5" s="331"/>
      <c r="CM5" s="331"/>
      <c r="CN5" s="313"/>
      <c r="CO5" s="146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8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22" ht="15.75" hidden="1" customHeight="1" x14ac:dyDescent="0.2">
      <c r="A6" s="352"/>
      <c r="B6" s="304" t="s">
        <v>866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257"/>
      <c r="CO6" s="150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2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</row>
    <row r="7" spans="1:122" ht="15.75" hidden="1" customHeight="1" x14ac:dyDescent="0.25">
      <c r="A7" s="352"/>
      <c r="B7" s="153" t="s">
        <v>759</v>
      </c>
      <c r="C7" s="154">
        <f>+C8+C9</f>
        <v>21</v>
      </c>
      <c r="D7" s="304" t="s">
        <v>91</v>
      </c>
      <c r="E7" s="304"/>
      <c r="F7" s="304"/>
      <c r="G7" s="304"/>
      <c r="H7" s="304" t="s">
        <v>92</v>
      </c>
      <c r="I7" s="304"/>
      <c r="J7" s="304"/>
      <c r="K7" s="304"/>
      <c r="L7" s="304" t="s">
        <v>93</v>
      </c>
      <c r="M7" s="304"/>
      <c r="N7" s="304"/>
      <c r="O7" s="304"/>
      <c r="P7" s="304" t="s">
        <v>94</v>
      </c>
      <c r="Q7" s="304"/>
      <c r="R7" s="304"/>
      <c r="S7" s="304"/>
      <c r="T7" s="304" t="s">
        <v>95</v>
      </c>
      <c r="U7" s="304"/>
      <c r="V7" s="304"/>
      <c r="W7" s="304"/>
      <c r="X7" s="304" t="s">
        <v>96</v>
      </c>
      <c r="Y7" s="304"/>
      <c r="Z7" s="304"/>
      <c r="AA7" s="304"/>
      <c r="AB7" s="304" t="s">
        <v>97</v>
      </c>
      <c r="AC7" s="304"/>
      <c r="AD7" s="304"/>
      <c r="AE7" s="304"/>
      <c r="AF7" s="304" t="s">
        <v>98</v>
      </c>
      <c r="AG7" s="304"/>
      <c r="AH7" s="304"/>
      <c r="AI7" s="304"/>
      <c r="AJ7" s="304" t="s">
        <v>99</v>
      </c>
      <c r="AK7" s="304"/>
      <c r="AL7" s="304"/>
      <c r="AM7" s="304"/>
      <c r="AN7" s="286" t="s">
        <v>100</v>
      </c>
      <c r="AO7" s="287"/>
      <c r="AP7" s="287"/>
      <c r="AQ7" s="315"/>
      <c r="AR7" s="304" t="s">
        <v>101</v>
      </c>
      <c r="AS7" s="304"/>
      <c r="AT7" s="304"/>
      <c r="AU7" s="304"/>
      <c r="AV7" s="354"/>
      <c r="AW7" s="304" t="s">
        <v>107</v>
      </c>
      <c r="AX7" s="304"/>
      <c r="AY7" s="304"/>
      <c r="AZ7" s="304"/>
      <c r="BA7" s="304" t="s">
        <v>108</v>
      </c>
      <c r="BB7" s="304"/>
      <c r="BC7" s="304"/>
      <c r="BD7" s="304"/>
      <c r="BE7" s="304" t="s">
        <v>109</v>
      </c>
      <c r="BF7" s="304"/>
      <c r="BG7" s="304"/>
      <c r="BH7" s="304"/>
      <c r="BI7" s="304" t="s">
        <v>110</v>
      </c>
      <c r="BJ7" s="304"/>
      <c r="BK7" s="304"/>
      <c r="BL7" s="304"/>
      <c r="BM7" s="304" t="s">
        <v>111</v>
      </c>
      <c r="BN7" s="304"/>
      <c r="BO7" s="304"/>
      <c r="BP7" s="304"/>
      <c r="BQ7" s="304" t="s">
        <v>112</v>
      </c>
      <c r="BR7" s="304"/>
      <c r="BS7" s="304"/>
      <c r="BT7" s="304"/>
      <c r="BU7" s="304" t="s">
        <v>113</v>
      </c>
      <c r="BV7" s="304"/>
      <c r="BW7" s="304"/>
      <c r="BX7" s="304"/>
      <c r="BY7" s="304" t="s">
        <v>114</v>
      </c>
      <c r="BZ7" s="304"/>
      <c r="CA7" s="304"/>
      <c r="CB7" s="304"/>
      <c r="CC7" s="304" t="s">
        <v>115</v>
      </c>
      <c r="CD7" s="304"/>
      <c r="CE7" s="304"/>
      <c r="CF7" s="304"/>
      <c r="CG7" s="304" t="s">
        <v>116</v>
      </c>
      <c r="CH7" s="304"/>
      <c r="CI7" s="304"/>
      <c r="CJ7" s="304"/>
      <c r="CK7" s="286" t="s">
        <v>120</v>
      </c>
      <c r="CL7" s="287"/>
      <c r="CM7" s="287"/>
      <c r="CN7" s="287"/>
      <c r="CO7" s="155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</row>
    <row r="8" spans="1:122" ht="15.75" hidden="1" customHeight="1" x14ac:dyDescent="0.25">
      <c r="A8" s="352"/>
      <c r="B8" s="153" t="s">
        <v>757</v>
      </c>
      <c r="C8" s="154">
        <v>11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288"/>
      <c r="AO8" s="289"/>
      <c r="AP8" s="289"/>
      <c r="AQ8" s="300"/>
      <c r="AR8" s="304"/>
      <c r="AS8" s="304"/>
      <c r="AT8" s="304"/>
      <c r="AU8" s="304"/>
      <c r="AV8" s="355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288"/>
      <c r="CL8" s="289"/>
      <c r="CM8" s="289"/>
      <c r="CN8" s="289"/>
      <c r="CO8" s="155"/>
      <c r="DD8" s="149"/>
      <c r="DE8" s="156" t="s">
        <v>91</v>
      </c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</row>
    <row r="9" spans="1:122" ht="15.75" hidden="1" customHeight="1" x14ac:dyDescent="0.25">
      <c r="A9" s="352"/>
      <c r="B9" s="153" t="s">
        <v>758</v>
      </c>
      <c r="C9" s="154">
        <v>10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288"/>
      <c r="AO9" s="289"/>
      <c r="AP9" s="289"/>
      <c r="AQ9" s="300"/>
      <c r="AR9" s="304"/>
      <c r="AS9" s="304"/>
      <c r="AT9" s="304"/>
      <c r="AU9" s="304"/>
      <c r="AV9" s="355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288"/>
      <c r="CL9" s="289"/>
      <c r="CM9" s="289"/>
      <c r="CN9" s="289"/>
      <c r="CO9" s="155"/>
      <c r="DD9" s="149"/>
      <c r="DE9" s="156" t="s">
        <v>92</v>
      </c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</row>
    <row r="10" spans="1:122" ht="15.75" hidden="1" customHeight="1" x14ac:dyDescent="0.25">
      <c r="A10" s="352"/>
      <c r="B10" s="153"/>
      <c r="C10" s="157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288"/>
      <c r="AO10" s="289"/>
      <c r="AP10" s="289"/>
      <c r="AQ10" s="300"/>
      <c r="AR10" s="304"/>
      <c r="AS10" s="304"/>
      <c r="AT10" s="304"/>
      <c r="AU10" s="304"/>
      <c r="AV10" s="355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288"/>
      <c r="CL10" s="289"/>
      <c r="CM10" s="289"/>
      <c r="CN10" s="289"/>
      <c r="CO10" s="155"/>
      <c r="DD10" s="149"/>
      <c r="DE10" s="156" t="s">
        <v>93</v>
      </c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</row>
    <row r="11" spans="1:122" ht="15" hidden="1" customHeight="1" x14ac:dyDescent="0.25">
      <c r="A11" s="352"/>
      <c r="B11" s="158"/>
      <c r="C11" s="157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290"/>
      <c r="AO11" s="291"/>
      <c r="AP11" s="291"/>
      <c r="AQ11" s="301"/>
      <c r="AR11" s="304"/>
      <c r="AS11" s="304"/>
      <c r="AT11" s="304"/>
      <c r="AU11" s="304"/>
      <c r="AV11" s="303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290"/>
      <c r="CL11" s="291"/>
      <c r="CM11" s="291"/>
      <c r="CN11" s="291"/>
      <c r="CO11" s="155"/>
      <c r="DD11" s="149"/>
      <c r="DE11" s="156" t="s">
        <v>94</v>
      </c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</row>
    <row r="12" spans="1:122" ht="15" hidden="1" x14ac:dyDescent="0.25">
      <c r="A12" s="352"/>
      <c r="B12" s="159"/>
      <c r="C12" s="160"/>
      <c r="D12" s="161">
        <v>1</v>
      </c>
      <c r="E12" s="162">
        <v>2</v>
      </c>
      <c r="F12" s="161">
        <v>3</v>
      </c>
      <c r="G12" s="163">
        <v>4</v>
      </c>
      <c r="H12" s="164">
        <v>1</v>
      </c>
      <c r="I12" s="162">
        <v>2</v>
      </c>
      <c r="J12" s="161">
        <v>3</v>
      </c>
      <c r="K12" s="163">
        <v>4</v>
      </c>
      <c r="L12" s="164">
        <v>1</v>
      </c>
      <c r="M12" s="162">
        <v>2</v>
      </c>
      <c r="N12" s="161">
        <v>3</v>
      </c>
      <c r="O12" s="163">
        <v>4</v>
      </c>
      <c r="P12" s="164">
        <v>1</v>
      </c>
      <c r="Q12" s="162">
        <v>2</v>
      </c>
      <c r="R12" s="161">
        <v>3</v>
      </c>
      <c r="S12" s="163">
        <v>4</v>
      </c>
      <c r="T12" s="164">
        <v>1</v>
      </c>
      <c r="U12" s="162">
        <v>2</v>
      </c>
      <c r="V12" s="161">
        <v>3</v>
      </c>
      <c r="W12" s="163">
        <v>4</v>
      </c>
      <c r="X12" s="164">
        <v>1</v>
      </c>
      <c r="Y12" s="162">
        <v>2</v>
      </c>
      <c r="Z12" s="161">
        <v>3</v>
      </c>
      <c r="AA12" s="163">
        <v>4</v>
      </c>
      <c r="AB12" s="164">
        <v>1</v>
      </c>
      <c r="AC12" s="162">
        <v>2</v>
      </c>
      <c r="AD12" s="161">
        <v>3</v>
      </c>
      <c r="AE12" s="163">
        <v>4</v>
      </c>
      <c r="AF12" s="164">
        <v>1</v>
      </c>
      <c r="AG12" s="162">
        <v>2</v>
      </c>
      <c r="AH12" s="161">
        <v>3</v>
      </c>
      <c r="AI12" s="163">
        <v>4</v>
      </c>
      <c r="AJ12" s="164">
        <v>1</v>
      </c>
      <c r="AK12" s="162">
        <v>2</v>
      </c>
      <c r="AL12" s="161">
        <v>3</v>
      </c>
      <c r="AM12" s="163">
        <v>4</v>
      </c>
      <c r="AN12" s="164">
        <v>1</v>
      </c>
      <c r="AO12" s="162">
        <v>2</v>
      </c>
      <c r="AP12" s="161">
        <v>3</v>
      </c>
      <c r="AQ12" s="163">
        <v>4</v>
      </c>
      <c r="AR12" s="164">
        <v>1</v>
      </c>
      <c r="AS12" s="162">
        <v>2</v>
      </c>
      <c r="AT12" s="161">
        <v>3</v>
      </c>
      <c r="AU12" s="163">
        <v>4</v>
      </c>
      <c r="AV12" s="364"/>
      <c r="AW12" s="234">
        <v>1</v>
      </c>
      <c r="AX12" s="162">
        <v>2</v>
      </c>
      <c r="AY12" s="161">
        <v>3</v>
      </c>
      <c r="AZ12" s="163">
        <v>4</v>
      </c>
      <c r="BA12" s="164">
        <v>1</v>
      </c>
      <c r="BB12" s="162">
        <v>2</v>
      </c>
      <c r="BC12" s="161">
        <v>3</v>
      </c>
      <c r="BD12" s="163">
        <v>4</v>
      </c>
      <c r="BE12" s="164">
        <v>1</v>
      </c>
      <c r="BF12" s="162">
        <v>2</v>
      </c>
      <c r="BG12" s="161">
        <v>3</v>
      </c>
      <c r="BH12" s="163">
        <v>4</v>
      </c>
      <c r="BI12" s="164">
        <v>1</v>
      </c>
      <c r="BJ12" s="162">
        <v>2</v>
      </c>
      <c r="BK12" s="161">
        <v>3</v>
      </c>
      <c r="BL12" s="163">
        <v>4</v>
      </c>
      <c r="BM12" s="164">
        <v>1</v>
      </c>
      <c r="BN12" s="162">
        <v>2</v>
      </c>
      <c r="BO12" s="161">
        <v>3</v>
      </c>
      <c r="BP12" s="163">
        <v>4</v>
      </c>
      <c r="BQ12" s="164">
        <v>1</v>
      </c>
      <c r="BR12" s="162">
        <v>2</v>
      </c>
      <c r="BS12" s="161">
        <v>3</v>
      </c>
      <c r="BT12" s="163">
        <v>4</v>
      </c>
      <c r="BU12" s="164">
        <v>1</v>
      </c>
      <c r="BV12" s="162">
        <v>2</v>
      </c>
      <c r="BW12" s="161">
        <v>3</v>
      </c>
      <c r="BX12" s="163">
        <v>4</v>
      </c>
      <c r="BY12" s="164">
        <v>1</v>
      </c>
      <c r="BZ12" s="162">
        <v>2</v>
      </c>
      <c r="CA12" s="161">
        <v>3</v>
      </c>
      <c r="CB12" s="163">
        <v>4</v>
      </c>
      <c r="CC12" s="164">
        <v>1</v>
      </c>
      <c r="CD12" s="162">
        <v>2</v>
      </c>
      <c r="CE12" s="161">
        <v>3</v>
      </c>
      <c r="CF12" s="163">
        <v>4</v>
      </c>
      <c r="CG12" s="164">
        <v>1</v>
      </c>
      <c r="CH12" s="162">
        <v>2</v>
      </c>
      <c r="CI12" s="161">
        <v>3</v>
      </c>
      <c r="CJ12" s="163">
        <v>4</v>
      </c>
      <c r="CK12" s="166">
        <v>1</v>
      </c>
      <c r="CL12" s="167">
        <v>2</v>
      </c>
      <c r="CM12" s="161">
        <v>3</v>
      </c>
      <c r="CN12" s="165">
        <v>4</v>
      </c>
      <c r="CO12" s="155"/>
      <c r="CP12" s="330"/>
      <c r="CQ12" s="330"/>
      <c r="DD12" s="149"/>
      <c r="DE12" s="156" t="s">
        <v>95</v>
      </c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</row>
    <row r="13" spans="1:122" ht="15" hidden="1" customHeight="1" x14ac:dyDescent="0.25">
      <c r="A13" s="352"/>
      <c r="B13" s="168" t="s">
        <v>91</v>
      </c>
      <c r="C13" s="169"/>
      <c r="D13" s="170"/>
      <c r="E13" s="171"/>
      <c r="F13" s="171"/>
      <c r="G13" s="172"/>
      <c r="H13" s="173"/>
      <c r="I13" s="174">
        <v>2</v>
      </c>
      <c r="J13" s="175"/>
      <c r="K13" s="176"/>
      <c r="L13" s="173">
        <v>3</v>
      </c>
      <c r="M13" s="174"/>
      <c r="N13" s="175"/>
      <c r="O13" s="176"/>
      <c r="P13" s="173"/>
      <c r="Q13" s="174"/>
      <c r="R13" s="175"/>
      <c r="S13" s="176"/>
      <c r="T13" s="173"/>
      <c r="U13" s="174"/>
      <c r="V13" s="175"/>
      <c r="W13" s="176"/>
      <c r="X13" s="173"/>
      <c r="Y13" s="174"/>
      <c r="Z13" s="175">
        <v>2</v>
      </c>
      <c r="AA13" s="176"/>
      <c r="AB13" s="173"/>
      <c r="AC13" s="174"/>
      <c r="AD13" s="175"/>
      <c r="AE13" s="176"/>
      <c r="AF13" s="173">
        <v>1</v>
      </c>
      <c r="AG13" s="174"/>
      <c r="AH13" s="175">
        <v>1</v>
      </c>
      <c r="AI13" s="176"/>
      <c r="AJ13" s="173"/>
      <c r="AK13" s="174"/>
      <c r="AL13" s="175">
        <v>3</v>
      </c>
      <c r="AM13" s="176"/>
      <c r="AN13" s="173">
        <v>2</v>
      </c>
      <c r="AO13" s="174"/>
      <c r="AP13" s="175"/>
      <c r="AQ13" s="176"/>
      <c r="AR13" s="173"/>
      <c r="AS13" s="174">
        <v>3</v>
      </c>
      <c r="AT13" s="175"/>
      <c r="AU13" s="176"/>
      <c r="AV13" s="296"/>
      <c r="AW13" s="180"/>
      <c r="AX13" s="174"/>
      <c r="AY13" s="175"/>
      <c r="AZ13" s="176"/>
      <c r="BA13" s="173"/>
      <c r="BB13" s="174"/>
      <c r="BC13" s="175"/>
      <c r="BD13" s="176"/>
      <c r="BE13" s="173"/>
      <c r="BF13" s="174"/>
      <c r="BG13" s="175"/>
      <c r="BH13" s="176">
        <v>3</v>
      </c>
      <c r="BI13" s="173"/>
      <c r="BJ13" s="174"/>
      <c r="BK13" s="175"/>
      <c r="BL13" s="176"/>
      <c r="BM13" s="173"/>
      <c r="BN13" s="174">
        <v>1</v>
      </c>
      <c r="BO13" s="175"/>
      <c r="BP13" s="176"/>
      <c r="BQ13" s="173"/>
      <c r="BR13" s="174"/>
      <c r="BS13" s="175"/>
      <c r="BT13" s="176">
        <v>2</v>
      </c>
      <c r="BU13" s="173"/>
      <c r="BV13" s="174"/>
      <c r="BW13" s="175"/>
      <c r="BX13" s="176"/>
      <c r="BY13" s="173"/>
      <c r="BZ13" s="174"/>
      <c r="CA13" s="175"/>
      <c r="CB13" s="176"/>
      <c r="CC13" s="173"/>
      <c r="CD13" s="174"/>
      <c r="CE13" s="175"/>
      <c r="CF13" s="176">
        <v>1</v>
      </c>
      <c r="CG13" s="173"/>
      <c r="CH13" s="174"/>
      <c r="CI13" s="175"/>
      <c r="CJ13" s="176"/>
      <c r="CK13" s="178"/>
      <c r="CL13" s="179"/>
      <c r="CM13" s="175"/>
      <c r="CN13" s="177"/>
      <c r="CO13" s="155"/>
      <c r="DD13" s="149"/>
      <c r="DE13" s="156" t="s">
        <v>96</v>
      </c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</row>
    <row r="14" spans="1:122" ht="15" hidden="1" x14ac:dyDescent="0.25">
      <c r="A14" s="352"/>
      <c r="B14" s="168" t="s">
        <v>92</v>
      </c>
      <c r="C14" s="169"/>
      <c r="D14" s="180"/>
      <c r="E14" s="174"/>
      <c r="F14" s="175"/>
      <c r="G14" s="176"/>
      <c r="H14" s="181"/>
      <c r="I14" s="171"/>
      <c r="J14" s="171"/>
      <c r="K14" s="172"/>
      <c r="L14" s="173"/>
      <c r="M14" s="174"/>
      <c r="N14" s="175"/>
      <c r="O14" s="176"/>
      <c r="P14" s="173"/>
      <c r="Q14" s="174"/>
      <c r="R14" s="175"/>
      <c r="S14" s="176"/>
      <c r="T14" s="173">
        <v>2</v>
      </c>
      <c r="U14" s="174"/>
      <c r="V14" s="175">
        <v>2</v>
      </c>
      <c r="W14" s="176"/>
      <c r="X14" s="173">
        <v>3</v>
      </c>
      <c r="Y14" s="174"/>
      <c r="Z14" s="175">
        <v>3</v>
      </c>
      <c r="AA14" s="176"/>
      <c r="AB14" s="173"/>
      <c r="AC14" s="174"/>
      <c r="AD14" s="175"/>
      <c r="AE14" s="176"/>
      <c r="AF14" s="173"/>
      <c r="AG14" s="174"/>
      <c r="AH14" s="175"/>
      <c r="AI14" s="176"/>
      <c r="AJ14" s="173">
        <v>1</v>
      </c>
      <c r="AK14" s="174"/>
      <c r="AL14" s="175">
        <v>1</v>
      </c>
      <c r="AM14" s="176"/>
      <c r="AN14" s="173"/>
      <c r="AO14" s="174"/>
      <c r="AP14" s="175"/>
      <c r="AQ14" s="176"/>
      <c r="AR14" s="173"/>
      <c r="AS14" s="174"/>
      <c r="AT14" s="175"/>
      <c r="AU14" s="176"/>
      <c r="AV14" s="296"/>
      <c r="AW14" s="180"/>
      <c r="AX14" s="174"/>
      <c r="AY14" s="175"/>
      <c r="AZ14" s="176">
        <v>2</v>
      </c>
      <c r="BA14" s="173"/>
      <c r="BB14" s="174"/>
      <c r="BC14" s="175"/>
      <c r="BD14" s="176"/>
      <c r="BE14" s="173"/>
      <c r="BF14" s="174">
        <v>3</v>
      </c>
      <c r="BG14" s="175"/>
      <c r="BH14" s="176"/>
      <c r="BI14" s="173"/>
      <c r="BJ14" s="174"/>
      <c r="BK14" s="175"/>
      <c r="BL14" s="176">
        <v>3</v>
      </c>
      <c r="BM14" s="173"/>
      <c r="BN14" s="174">
        <v>2</v>
      </c>
      <c r="BO14" s="175"/>
      <c r="BP14" s="176"/>
      <c r="BQ14" s="173"/>
      <c r="BR14" s="174"/>
      <c r="BS14" s="175"/>
      <c r="BT14" s="176"/>
      <c r="BU14" s="173"/>
      <c r="BV14" s="174">
        <v>1</v>
      </c>
      <c r="BW14" s="175"/>
      <c r="BX14" s="176">
        <v>1</v>
      </c>
      <c r="BY14" s="173"/>
      <c r="BZ14" s="174"/>
      <c r="CA14" s="175"/>
      <c r="CB14" s="176"/>
      <c r="CC14" s="173"/>
      <c r="CD14" s="174"/>
      <c r="CE14" s="175"/>
      <c r="CF14" s="176"/>
      <c r="CG14" s="173"/>
      <c r="CH14" s="174"/>
      <c r="CI14" s="175"/>
      <c r="CJ14" s="176"/>
      <c r="CK14" s="178"/>
      <c r="CL14" s="179"/>
      <c r="CM14" s="175"/>
      <c r="CN14" s="177"/>
      <c r="CO14" s="155"/>
      <c r="DD14" s="149"/>
      <c r="DE14" s="156" t="s">
        <v>97</v>
      </c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</row>
    <row r="15" spans="1:122" ht="15" hidden="1" x14ac:dyDescent="0.25">
      <c r="A15" s="352"/>
      <c r="B15" s="168" t="s">
        <v>93</v>
      </c>
      <c r="C15" s="169"/>
      <c r="D15" s="180"/>
      <c r="E15" s="174"/>
      <c r="F15" s="175"/>
      <c r="G15" s="176"/>
      <c r="H15" s="173"/>
      <c r="I15" s="174"/>
      <c r="J15" s="175"/>
      <c r="K15" s="176"/>
      <c r="L15" s="181"/>
      <c r="M15" s="171"/>
      <c r="N15" s="171"/>
      <c r="O15" s="172"/>
      <c r="P15" s="173">
        <v>1</v>
      </c>
      <c r="Q15" s="174"/>
      <c r="R15" s="175">
        <v>1</v>
      </c>
      <c r="S15" s="176"/>
      <c r="T15" s="173"/>
      <c r="U15" s="174"/>
      <c r="V15" s="175"/>
      <c r="W15" s="176"/>
      <c r="X15" s="173">
        <v>2</v>
      </c>
      <c r="Y15" s="174"/>
      <c r="Z15" s="175">
        <v>2</v>
      </c>
      <c r="AA15" s="176"/>
      <c r="AB15" s="173"/>
      <c r="AC15" s="174"/>
      <c r="AD15" s="175"/>
      <c r="AE15" s="176"/>
      <c r="AF15" s="173">
        <v>3</v>
      </c>
      <c r="AG15" s="174"/>
      <c r="AH15" s="175">
        <v>3</v>
      </c>
      <c r="AI15" s="176"/>
      <c r="AJ15" s="173"/>
      <c r="AK15" s="174"/>
      <c r="AL15" s="175"/>
      <c r="AM15" s="176"/>
      <c r="AN15" s="173"/>
      <c r="AO15" s="174">
        <v>2</v>
      </c>
      <c r="AP15" s="175"/>
      <c r="AQ15" s="176"/>
      <c r="AR15" s="173"/>
      <c r="AS15" s="174">
        <v>1</v>
      </c>
      <c r="AT15" s="175"/>
      <c r="AU15" s="176">
        <v>3</v>
      </c>
      <c r="AV15" s="296"/>
      <c r="AW15" s="180"/>
      <c r="AX15" s="174"/>
      <c r="AY15" s="175"/>
      <c r="AZ15" s="176"/>
      <c r="BA15" s="173"/>
      <c r="BB15" s="174"/>
      <c r="BC15" s="175"/>
      <c r="BD15" s="176"/>
      <c r="BE15" s="173"/>
      <c r="BF15" s="174"/>
      <c r="BG15" s="175"/>
      <c r="BH15" s="176"/>
      <c r="BI15" s="173"/>
      <c r="BJ15" s="174"/>
      <c r="BK15" s="175"/>
      <c r="BL15" s="176">
        <v>1</v>
      </c>
      <c r="BM15" s="173"/>
      <c r="BN15" s="174"/>
      <c r="BO15" s="175"/>
      <c r="BP15" s="176">
        <v>2</v>
      </c>
      <c r="BQ15" s="173"/>
      <c r="BR15" s="174"/>
      <c r="BS15" s="175"/>
      <c r="BT15" s="176"/>
      <c r="BU15" s="173"/>
      <c r="BV15" s="174">
        <v>3</v>
      </c>
      <c r="BW15" s="175"/>
      <c r="BX15" s="176"/>
      <c r="BY15" s="173"/>
      <c r="BZ15" s="174"/>
      <c r="CA15" s="175"/>
      <c r="CB15" s="176"/>
      <c r="CC15" s="173"/>
      <c r="CD15" s="174"/>
      <c r="CE15" s="175"/>
      <c r="CF15" s="176"/>
      <c r="CG15" s="173"/>
      <c r="CH15" s="174"/>
      <c r="CI15" s="175"/>
      <c r="CJ15" s="176"/>
      <c r="CK15" s="178"/>
      <c r="CL15" s="179"/>
      <c r="CM15" s="175"/>
      <c r="CN15" s="177"/>
      <c r="CO15" s="155"/>
      <c r="DD15" s="149"/>
      <c r="DE15" s="156" t="s">
        <v>98</v>
      </c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</row>
    <row r="16" spans="1:122" ht="15" hidden="1" x14ac:dyDescent="0.25">
      <c r="A16" s="352"/>
      <c r="B16" s="168" t="s">
        <v>94</v>
      </c>
      <c r="C16" s="169"/>
      <c r="D16" s="180"/>
      <c r="E16" s="174">
        <v>2</v>
      </c>
      <c r="F16" s="175"/>
      <c r="G16" s="176"/>
      <c r="H16" s="173"/>
      <c r="I16" s="174">
        <v>1</v>
      </c>
      <c r="J16" s="175"/>
      <c r="K16" s="176"/>
      <c r="L16" s="173"/>
      <c r="M16" s="174"/>
      <c r="N16" s="175"/>
      <c r="O16" s="176"/>
      <c r="P16" s="181"/>
      <c r="Q16" s="171"/>
      <c r="R16" s="171"/>
      <c r="S16" s="172"/>
      <c r="T16" s="173"/>
      <c r="U16" s="174"/>
      <c r="V16" s="175"/>
      <c r="W16" s="176"/>
      <c r="X16" s="173">
        <v>2</v>
      </c>
      <c r="Y16" s="174"/>
      <c r="Z16" s="175"/>
      <c r="AA16" s="176"/>
      <c r="AB16" s="173"/>
      <c r="AC16" s="174"/>
      <c r="AD16" s="175"/>
      <c r="AE16" s="176"/>
      <c r="AF16" s="173">
        <v>3</v>
      </c>
      <c r="AG16" s="174"/>
      <c r="AH16" s="175">
        <v>3</v>
      </c>
      <c r="AI16" s="176"/>
      <c r="AJ16" s="173">
        <v>1</v>
      </c>
      <c r="AK16" s="174"/>
      <c r="AL16" s="175"/>
      <c r="AM16" s="176"/>
      <c r="AN16" s="173"/>
      <c r="AO16" s="174"/>
      <c r="AP16" s="175"/>
      <c r="AQ16" s="176">
        <v>3</v>
      </c>
      <c r="AR16" s="173"/>
      <c r="AS16" s="174">
        <v>3</v>
      </c>
      <c r="AT16" s="175"/>
      <c r="AU16" s="176">
        <v>2</v>
      </c>
      <c r="AV16" s="296"/>
      <c r="AW16" s="180"/>
      <c r="AX16" s="174"/>
      <c r="AY16" s="175">
        <v>1</v>
      </c>
      <c r="AZ16" s="176"/>
      <c r="BA16" s="173"/>
      <c r="BB16" s="174"/>
      <c r="BC16" s="175"/>
      <c r="BD16" s="176"/>
      <c r="BE16" s="173"/>
      <c r="BF16" s="174"/>
      <c r="BG16" s="175"/>
      <c r="BH16" s="176"/>
      <c r="BI16" s="173"/>
      <c r="BJ16" s="174"/>
      <c r="BK16" s="175"/>
      <c r="BL16" s="176"/>
      <c r="BM16" s="173"/>
      <c r="BN16" s="174"/>
      <c r="BO16" s="175"/>
      <c r="BP16" s="176"/>
      <c r="BQ16" s="173"/>
      <c r="BR16" s="174"/>
      <c r="BS16" s="175"/>
      <c r="BT16" s="176">
        <v>1</v>
      </c>
      <c r="BU16" s="173"/>
      <c r="BV16" s="174"/>
      <c r="BW16" s="175"/>
      <c r="BX16" s="176"/>
      <c r="BY16" s="173"/>
      <c r="BZ16" s="174"/>
      <c r="CA16" s="175">
        <v>2</v>
      </c>
      <c r="CB16" s="176"/>
      <c r="CC16" s="173"/>
      <c r="CD16" s="174"/>
      <c r="CE16" s="175"/>
      <c r="CF16" s="176"/>
      <c r="CG16" s="173"/>
      <c r="CH16" s="174"/>
      <c r="CI16" s="175"/>
      <c r="CJ16" s="176"/>
      <c r="CK16" s="178"/>
      <c r="CL16" s="179"/>
      <c r="CM16" s="175"/>
      <c r="CN16" s="177"/>
      <c r="CO16" s="155"/>
      <c r="DD16" s="149"/>
      <c r="DE16" s="156" t="s">
        <v>99</v>
      </c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</row>
    <row r="17" spans="1:122" ht="15" hidden="1" x14ac:dyDescent="0.25">
      <c r="A17" s="352"/>
      <c r="B17" s="168" t="s">
        <v>95</v>
      </c>
      <c r="C17" s="169"/>
      <c r="D17" s="180"/>
      <c r="E17" s="174"/>
      <c r="F17" s="175"/>
      <c r="G17" s="176"/>
      <c r="H17" s="173"/>
      <c r="I17" s="174"/>
      <c r="J17" s="175"/>
      <c r="K17" s="176"/>
      <c r="L17" s="173"/>
      <c r="M17" s="174"/>
      <c r="N17" s="175"/>
      <c r="O17" s="176"/>
      <c r="P17" s="173"/>
      <c r="Q17" s="174"/>
      <c r="R17" s="175"/>
      <c r="S17" s="176"/>
      <c r="T17" s="181"/>
      <c r="U17" s="171"/>
      <c r="V17" s="171"/>
      <c r="W17" s="172"/>
      <c r="X17" s="173">
        <v>2</v>
      </c>
      <c r="Y17" s="174"/>
      <c r="Z17" s="175">
        <v>3</v>
      </c>
      <c r="AA17" s="176"/>
      <c r="AB17" s="173"/>
      <c r="AC17" s="174"/>
      <c r="AD17" s="175"/>
      <c r="AE17" s="176"/>
      <c r="AF17" s="173"/>
      <c r="AG17" s="174"/>
      <c r="AH17" s="175"/>
      <c r="AI17" s="176"/>
      <c r="AJ17" s="173"/>
      <c r="AK17" s="174"/>
      <c r="AL17" s="175">
        <v>1</v>
      </c>
      <c r="AM17" s="176"/>
      <c r="AN17" s="173"/>
      <c r="AO17" s="174">
        <v>3</v>
      </c>
      <c r="AP17" s="175"/>
      <c r="AQ17" s="176">
        <v>1</v>
      </c>
      <c r="AR17" s="173"/>
      <c r="AS17" s="174">
        <v>2</v>
      </c>
      <c r="AT17" s="175"/>
      <c r="AU17" s="176">
        <v>2</v>
      </c>
      <c r="AV17" s="296"/>
      <c r="AW17" s="180">
        <v>1</v>
      </c>
      <c r="AX17" s="174"/>
      <c r="AY17" s="175">
        <v>2</v>
      </c>
      <c r="AZ17" s="176"/>
      <c r="BA17" s="173"/>
      <c r="BB17" s="174"/>
      <c r="BC17" s="175"/>
      <c r="BD17" s="176"/>
      <c r="BE17" s="173"/>
      <c r="BF17" s="174"/>
      <c r="BG17" s="175"/>
      <c r="BH17" s="176"/>
      <c r="BI17" s="173"/>
      <c r="BJ17" s="174">
        <v>1</v>
      </c>
      <c r="BK17" s="175"/>
      <c r="BL17" s="176">
        <v>3</v>
      </c>
      <c r="BM17" s="173"/>
      <c r="BN17" s="174"/>
      <c r="BO17" s="175"/>
      <c r="BP17" s="176"/>
      <c r="BQ17" s="173"/>
      <c r="BR17" s="174"/>
      <c r="BS17" s="175"/>
      <c r="BT17" s="176"/>
      <c r="BU17" s="173"/>
      <c r="BV17" s="174"/>
      <c r="BW17" s="175"/>
      <c r="BX17" s="176"/>
      <c r="BY17" s="173"/>
      <c r="BZ17" s="174"/>
      <c r="CA17" s="175"/>
      <c r="CB17" s="176"/>
      <c r="CC17" s="173"/>
      <c r="CD17" s="174"/>
      <c r="CE17" s="175"/>
      <c r="CF17" s="176"/>
      <c r="CG17" s="173"/>
      <c r="CH17" s="174"/>
      <c r="CI17" s="175"/>
      <c r="CJ17" s="176"/>
      <c r="CK17" s="178"/>
      <c r="CL17" s="179"/>
      <c r="CM17" s="175"/>
      <c r="CN17" s="177"/>
      <c r="CO17" s="155"/>
      <c r="DD17" s="149"/>
      <c r="DE17" s="156" t="s">
        <v>100</v>
      </c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</row>
    <row r="18" spans="1:122" ht="15" hidden="1" x14ac:dyDescent="0.25">
      <c r="A18" s="352"/>
      <c r="B18" s="168" t="s">
        <v>96</v>
      </c>
      <c r="C18" s="169"/>
      <c r="D18" s="180"/>
      <c r="E18" s="174"/>
      <c r="F18" s="175"/>
      <c r="G18" s="176"/>
      <c r="H18" s="173"/>
      <c r="I18" s="174"/>
      <c r="J18" s="175"/>
      <c r="K18" s="176"/>
      <c r="L18" s="173"/>
      <c r="M18" s="174"/>
      <c r="N18" s="175"/>
      <c r="O18" s="176"/>
      <c r="P18" s="173"/>
      <c r="Q18" s="174"/>
      <c r="R18" s="175"/>
      <c r="S18" s="176"/>
      <c r="T18" s="173"/>
      <c r="U18" s="174"/>
      <c r="V18" s="175">
        <v>2</v>
      </c>
      <c r="W18" s="176"/>
      <c r="X18" s="181"/>
      <c r="Y18" s="171"/>
      <c r="Z18" s="171"/>
      <c r="AA18" s="172"/>
      <c r="AB18" s="173">
        <v>2</v>
      </c>
      <c r="AC18" s="174"/>
      <c r="AD18" s="175"/>
      <c r="AE18" s="176"/>
      <c r="AF18" s="173">
        <v>3</v>
      </c>
      <c r="AG18" s="174"/>
      <c r="AH18" s="175">
        <v>3</v>
      </c>
      <c r="AI18" s="176"/>
      <c r="AJ18" s="173">
        <v>1</v>
      </c>
      <c r="AK18" s="174"/>
      <c r="AL18" s="175">
        <v>1</v>
      </c>
      <c r="AM18" s="176"/>
      <c r="AN18" s="173"/>
      <c r="AO18" s="174">
        <v>2</v>
      </c>
      <c r="AP18" s="175"/>
      <c r="AQ18" s="176"/>
      <c r="AR18" s="173"/>
      <c r="AS18" s="174">
        <v>1</v>
      </c>
      <c r="AT18" s="175"/>
      <c r="AU18" s="176"/>
      <c r="AV18" s="296"/>
      <c r="AW18" s="180"/>
      <c r="AX18" s="174"/>
      <c r="AY18" s="175"/>
      <c r="AZ18" s="176"/>
      <c r="BA18" s="173"/>
      <c r="BB18" s="174"/>
      <c r="BC18" s="175"/>
      <c r="BD18" s="176"/>
      <c r="BE18" s="173"/>
      <c r="BF18" s="174"/>
      <c r="BG18" s="175"/>
      <c r="BH18" s="176"/>
      <c r="BI18" s="173"/>
      <c r="BJ18" s="174">
        <v>3</v>
      </c>
      <c r="BK18" s="175"/>
      <c r="BL18" s="176">
        <v>1</v>
      </c>
      <c r="BM18" s="173"/>
      <c r="BN18" s="174"/>
      <c r="BO18" s="175"/>
      <c r="BP18" s="176"/>
      <c r="BQ18" s="173"/>
      <c r="BR18" s="174"/>
      <c r="BS18" s="175"/>
      <c r="BT18" s="176">
        <v>3</v>
      </c>
      <c r="BU18" s="173"/>
      <c r="BV18" s="174"/>
      <c r="BW18" s="175"/>
      <c r="BX18" s="176"/>
      <c r="BY18" s="173"/>
      <c r="BZ18" s="174"/>
      <c r="CA18" s="175"/>
      <c r="CB18" s="176"/>
      <c r="CC18" s="173"/>
      <c r="CD18" s="174"/>
      <c r="CE18" s="175"/>
      <c r="CF18" s="176">
        <v>2</v>
      </c>
      <c r="CG18" s="173"/>
      <c r="CH18" s="174"/>
      <c r="CI18" s="175"/>
      <c r="CJ18" s="176"/>
      <c r="CK18" s="178"/>
      <c r="CL18" s="179"/>
      <c r="CM18" s="175"/>
      <c r="CN18" s="177"/>
      <c r="CO18" s="155"/>
      <c r="DD18" s="149"/>
      <c r="DE18" s="156" t="s">
        <v>101</v>
      </c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</row>
    <row r="19" spans="1:122" ht="15" hidden="1" x14ac:dyDescent="0.25">
      <c r="A19" s="352"/>
      <c r="B19" s="168" t="s">
        <v>97</v>
      </c>
      <c r="C19" s="169"/>
      <c r="D19" s="180"/>
      <c r="E19" s="174"/>
      <c r="F19" s="175"/>
      <c r="G19" s="176"/>
      <c r="H19" s="173"/>
      <c r="I19" s="174"/>
      <c r="J19" s="175"/>
      <c r="K19" s="176"/>
      <c r="L19" s="173"/>
      <c r="M19" s="174"/>
      <c r="N19" s="175"/>
      <c r="O19" s="176">
        <v>2</v>
      </c>
      <c r="P19" s="173"/>
      <c r="Q19" s="174"/>
      <c r="R19" s="175"/>
      <c r="S19" s="176"/>
      <c r="T19" s="173">
        <v>2</v>
      </c>
      <c r="U19" s="174"/>
      <c r="V19" s="175">
        <v>2</v>
      </c>
      <c r="W19" s="176"/>
      <c r="X19" s="173"/>
      <c r="Y19" s="174"/>
      <c r="Z19" s="175"/>
      <c r="AA19" s="176"/>
      <c r="AB19" s="181"/>
      <c r="AC19" s="171"/>
      <c r="AD19" s="171"/>
      <c r="AE19" s="172"/>
      <c r="AF19" s="173">
        <v>3</v>
      </c>
      <c r="AG19" s="174"/>
      <c r="AH19" s="175">
        <v>3</v>
      </c>
      <c r="AI19" s="176"/>
      <c r="AJ19" s="173">
        <v>1</v>
      </c>
      <c r="AK19" s="174"/>
      <c r="AL19" s="175">
        <v>1</v>
      </c>
      <c r="AM19" s="176"/>
      <c r="AN19" s="173"/>
      <c r="AO19" s="174"/>
      <c r="AP19" s="175"/>
      <c r="AQ19" s="176">
        <v>3</v>
      </c>
      <c r="AR19" s="173"/>
      <c r="AS19" s="174">
        <v>2</v>
      </c>
      <c r="AT19" s="175"/>
      <c r="AU19" s="176">
        <v>1</v>
      </c>
      <c r="AV19" s="296"/>
      <c r="AW19" s="180"/>
      <c r="AX19" s="174"/>
      <c r="AY19" s="175"/>
      <c r="AZ19" s="176"/>
      <c r="BA19" s="173"/>
      <c r="BB19" s="174"/>
      <c r="BC19" s="175"/>
      <c r="BD19" s="176"/>
      <c r="BE19" s="173"/>
      <c r="BF19" s="174"/>
      <c r="BG19" s="175"/>
      <c r="BH19" s="176"/>
      <c r="BI19" s="173"/>
      <c r="BJ19" s="174">
        <v>1</v>
      </c>
      <c r="BK19" s="175"/>
      <c r="BL19" s="176"/>
      <c r="BM19" s="173"/>
      <c r="BN19" s="174">
        <v>3</v>
      </c>
      <c r="BO19" s="175"/>
      <c r="BP19" s="176"/>
      <c r="BQ19" s="173"/>
      <c r="BR19" s="174"/>
      <c r="BS19" s="175"/>
      <c r="BT19" s="176"/>
      <c r="BU19" s="173"/>
      <c r="BV19" s="174"/>
      <c r="BW19" s="175"/>
      <c r="BX19" s="176"/>
      <c r="BY19" s="173"/>
      <c r="BZ19" s="174"/>
      <c r="CA19" s="175"/>
      <c r="CB19" s="176"/>
      <c r="CC19" s="173"/>
      <c r="CD19" s="174"/>
      <c r="CE19" s="175"/>
      <c r="CF19" s="176"/>
      <c r="CG19" s="173"/>
      <c r="CH19" s="174"/>
      <c r="CI19" s="175"/>
      <c r="CJ19" s="176"/>
      <c r="CK19" s="178"/>
      <c r="CL19" s="179"/>
      <c r="CM19" s="175"/>
      <c r="CN19" s="177"/>
      <c r="CO19" s="155"/>
      <c r="DD19" s="149"/>
      <c r="DE19" s="156" t="s">
        <v>107</v>
      </c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</row>
    <row r="20" spans="1:122" ht="15" hidden="1" x14ac:dyDescent="0.25">
      <c r="A20" s="352"/>
      <c r="B20" s="168" t="s">
        <v>98</v>
      </c>
      <c r="C20" s="169"/>
      <c r="D20" s="180">
        <v>3</v>
      </c>
      <c r="E20" s="174"/>
      <c r="F20" s="175">
        <v>1</v>
      </c>
      <c r="G20" s="176"/>
      <c r="H20" s="173"/>
      <c r="I20" s="174"/>
      <c r="J20" s="175">
        <v>2</v>
      </c>
      <c r="K20" s="176"/>
      <c r="L20" s="173"/>
      <c r="M20" s="174"/>
      <c r="N20" s="175"/>
      <c r="O20" s="176"/>
      <c r="P20" s="173"/>
      <c r="Q20" s="174"/>
      <c r="R20" s="175"/>
      <c r="S20" s="176"/>
      <c r="T20" s="173"/>
      <c r="U20" s="174"/>
      <c r="V20" s="175"/>
      <c r="W20" s="176"/>
      <c r="X20" s="173"/>
      <c r="Y20" s="174"/>
      <c r="Z20" s="175">
        <v>3</v>
      </c>
      <c r="AA20" s="176"/>
      <c r="AB20" s="173">
        <v>2</v>
      </c>
      <c r="AC20" s="174"/>
      <c r="AD20" s="175"/>
      <c r="AE20" s="176"/>
      <c r="AF20" s="181"/>
      <c r="AG20" s="171"/>
      <c r="AH20" s="171"/>
      <c r="AI20" s="172"/>
      <c r="AJ20" s="173">
        <v>1</v>
      </c>
      <c r="AK20" s="174"/>
      <c r="AL20" s="175"/>
      <c r="AM20" s="176"/>
      <c r="AN20" s="173"/>
      <c r="AO20" s="174"/>
      <c r="AP20" s="175"/>
      <c r="AQ20" s="176"/>
      <c r="AR20" s="173"/>
      <c r="AS20" s="174">
        <v>1</v>
      </c>
      <c r="AT20" s="175"/>
      <c r="AU20" s="176"/>
      <c r="AV20" s="296"/>
      <c r="AW20" s="180"/>
      <c r="AX20" s="174"/>
      <c r="AY20" s="175"/>
      <c r="AZ20" s="176"/>
      <c r="BA20" s="173"/>
      <c r="BB20" s="174"/>
      <c r="BC20" s="175"/>
      <c r="BD20" s="176"/>
      <c r="BE20" s="173"/>
      <c r="BF20" s="174"/>
      <c r="BG20" s="175"/>
      <c r="BH20" s="176"/>
      <c r="BI20" s="173"/>
      <c r="BJ20" s="174"/>
      <c r="BK20" s="175"/>
      <c r="BL20" s="176"/>
      <c r="BM20" s="173"/>
      <c r="BN20" s="174">
        <v>3</v>
      </c>
      <c r="BO20" s="175"/>
      <c r="BP20" s="176"/>
      <c r="BQ20" s="173"/>
      <c r="BR20" s="174"/>
      <c r="BS20" s="175"/>
      <c r="BT20" s="176"/>
      <c r="BU20" s="173"/>
      <c r="BV20" s="174">
        <v>2</v>
      </c>
      <c r="BW20" s="175"/>
      <c r="BX20" s="176"/>
      <c r="BY20" s="173"/>
      <c r="BZ20" s="174"/>
      <c r="CA20" s="175"/>
      <c r="CB20" s="176"/>
      <c r="CC20" s="173"/>
      <c r="CD20" s="174"/>
      <c r="CE20" s="175"/>
      <c r="CF20" s="176"/>
      <c r="CG20" s="173"/>
      <c r="CH20" s="174"/>
      <c r="CI20" s="175"/>
      <c r="CJ20" s="176"/>
      <c r="CK20" s="178"/>
      <c r="CL20" s="179"/>
      <c r="CM20" s="175"/>
      <c r="CN20" s="177"/>
      <c r="CO20" s="155"/>
      <c r="DD20" s="149"/>
      <c r="DE20" s="156" t="s">
        <v>108</v>
      </c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</row>
    <row r="21" spans="1:122" ht="15" hidden="1" x14ac:dyDescent="0.25">
      <c r="A21" s="352"/>
      <c r="B21" s="168" t="s">
        <v>99</v>
      </c>
      <c r="C21" s="169"/>
      <c r="D21" s="180"/>
      <c r="E21" s="174"/>
      <c r="F21" s="175"/>
      <c r="G21" s="176"/>
      <c r="H21" s="173"/>
      <c r="I21" s="174"/>
      <c r="J21" s="175"/>
      <c r="K21" s="176"/>
      <c r="L21" s="173"/>
      <c r="M21" s="174"/>
      <c r="N21" s="175"/>
      <c r="O21" s="176"/>
      <c r="P21" s="173">
        <v>3</v>
      </c>
      <c r="Q21" s="174"/>
      <c r="R21" s="175"/>
      <c r="S21" s="176"/>
      <c r="T21" s="173">
        <v>2</v>
      </c>
      <c r="U21" s="174">
        <v>1</v>
      </c>
      <c r="V21" s="175"/>
      <c r="W21" s="176"/>
      <c r="X21" s="173">
        <v>1</v>
      </c>
      <c r="Y21" s="174"/>
      <c r="Z21" s="175"/>
      <c r="AA21" s="176"/>
      <c r="AB21" s="173"/>
      <c r="AC21" s="174"/>
      <c r="AD21" s="175">
        <v>3</v>
      </c>
      <c r="AE21" s="176"/>
      <c r="AF21" s="173"/>
      <c r="AG21" s="174"/>
      <c r="AH21" s="175"/>
      <c r="AI21" s="176"/>
      <c r="AJ21" s="181"/>
      <c r="AK21" s="171"/>
      <c r="AL21" s="171"/>
      <c r="AM21" s="172"/>
      <c r="AN21" s="173"/>
      <c r="AO21" s="174"/>
      <c r="AP21" s="175"/>
      <c r="AQ21" s="176"/>
      <c r="AR21" s="173"/>
      <c r="AS21" s="174">
        <v>3</v>
      </c>
      <c r="AT21" s="175"/>
      <c r="AU21" s="176">
        <v>1</v>
      </c>
      <c r="AV21" s="296"/>
      <c r="AW21" s="180"/>
      <c r="AX21" s="174"/>
      <c r="AY21" s="175"/>
      <c r="AZ21" s="176"/>
      <c r="BA21" s="173"/>
      <c r="BB21" s="174"/>
      <c r="BC21" s="175"/>
      <c r="BD21" s="176"/>
      <c r="BE21" s="173"/>
      <c r="BF21" s="174"/>
      <c r="BG21" s="175"/>
      <c r="BH21" s="176"/>
      <c r="BI21" s="173"/>
      <c r="BJ21" s="174">
        <v>2</v>
      </c>
      <c r="BK21" s="175"/>
      <c r="BL21" s="176">
        <v>2</v>
      </c>
      <c r="BM21" s="173"/>
      <c r="BN21" s="174"/>
      <c r="BO21" s="175"/>
      <c r="BP21" s="176"/>
      <c r="BQ21" s="173"/>
      <c r="BR21" s="174"/>
      <c r="BS21" s="175"/>
      <c r="BT21" s="176"/>
      <c r="BU21" s="173"/>
      <c r="BV21" s="174">
        <v>1</v>
      </c>
      <c r="BW21" s="175"/>
      <c r="BX21" s="176"/>
      <c r="BY21" s="173"/>
      <c r="BZ21" s="174"/>
      <c r="CA21" s="175"/>
      <c r="CB21" s="176"/>
      <c r="CC21" s="173"/>
      <c r="CD21" s="174"/>
      <c r="CE21" s="175"/>
      <c r="CF21" s="176"/>
      <c r="CG21" s="173"/>
      <c r="CH21" s="174"/>
      <c r="CI21" s="175"/>
      <c r="CJ21" s="176"/>
      <c r="CK21" s="178">
        <v>2</v>
      </c>
      <c r="CL21" s="179"/>
      <c r="CM21" s="175"/>
      <c r="CN21" s="177"/>
      <c r="CO21" s="155"/>
      <c r="DD21" s="149"/>
      <c r="DE21" s="156" t="s">
        <v>109</v>
      </c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</row>
    <row r="22" spans="1:122" ht="15" hidden="1" x14ac:dyDescent="0.25">
      <c r="A22" s="352"/>
      <c r="B22" s="168" t="s">
        <v>100</v>
      </c>
      <c r="C22" s="169"/>
      <c r="D22" s="180"/>
      <c r="E22" s="174">
        <v>2</v>
      </c>
      <c r="F22" s="175"/>
      <c r="G22" s="176"/>
      <c r="H22" s="173"/>
      <c r="I22" s="174"/>
      <c r="J22" s="175"/>
      <c r="K22" s="176"/>
      <c r="L22" s="173"/>
      <c r="M22" s="174">
        <v>3</v>
      </c>
      <c r="N22" s="175"/>
      <c r="O22" s="176"/>
      <c r="P22" s="173"/>
      <c r="Q22" s="174"/>
      <c r="R22" s="175"/>
      <c r="S22" s="176"/>
      <c r="T22" s="173"/>
      <c r="U22" s="174"/>
      <c r="V22" s="175"/>
      <c r="W22" s="176"/>
      <c r="X22" s="173"/>
      <c r="Y22" s="174"/>
      <c r="Z22" s="175"/>
      <c r="AA22" s="176"/>
      <c r="AB22" s="173">
        <v>3</v>
      </c>
      <c r="AC22" s="174"/>
      <c r="AD22" s="175">
        <v>3</v>
      </c>
      <c r="AE22" s="176"/>
      <c r="AF22" s="173"/>
      <c r="AG22" s="174"/>
      <c r="AH22" s="175"/>
      <c r="AI22" s="176"/>
      <c r="AJ22" s="173">
        <v>1</v>
      </c>
      <c r="AK22" s="174"/>
      <c r="AL22" s="175">
        <v>1</v>
      </c>
      <c r="AM22" s="176"/>
      <c r="AN22" s="181"/>
      <c r="AO22" s="171"/>
      <c r="AP22" s="171"/>
      <c r="AQ22" s="172"/>
      <c r="AR22" s="173"/>
      <c r="AS22" s="174">
        <v>1</v>
      </c>
      <c r="AT22" s="175"/>
      <c r="AU22" s="176"/>
      <c r="AV22" s="296"/>
      <c r="AW22" s="180"/>
      <c r="AX22" s="174"/>
      <c r="AY22" s="175"/>
      <c r="AZ22" s="176"/>
      <c r="BA22" s="173"/>
      <c r="BB22" s="174"/>
      <c r="BC22" s="175"/>
      <c r="BD22" s="176"/>
      <c r="BE22" s="173"/>
      <c r="BF22" s="174"/>
      <c r="BG22" s="175"/>
      <c r="BH22" s="176"/>
      <c r="BI22" s="173"/>
      <c r="BJ22" s="174"/>
      <c r="BK22" s="175"/>
      <c r="BL22" s="176"/>
      <c r="BM22" s="173"/>
      <c r="BN22" s="174"/>
      <c r="BO22" s="175"/>
      <c r="BP22" s="176"/>
      <c r="BQ22" s="173"/>
      <c r="BR22" s="174"/>
      <c r="BS22" s="175"/>
      <c r="BT22" s="176"/>
      <c r="BU22" s="173"/>
      <c r="BV22" s="174"/>
      <c r="BW22" s="175"/>
      <c r="BX22" s="176"/>
      <c r="BY22" s="173"/>
      <c r="BZ22" s="174"/>
      <c r="CA22" s="175"/>
      <c r="CB22" s="176"/>
      <c r="CC22" s="173"/>
      <c r="CD22" s="174"/>
      <c r="CE22" s="175"/>
      <c r="CF22" s="176"/>
      <c r="CG22" s="173"/>
      <c r="CH22" s="174"/>
      <c r="CI22" s="175"/>
      <c r="CJ22" s="176"/>
      <c r="CK22" s="178">
        <v>1</v>
      </c>
      <c r="CL22" s="179">
        <v>2</v>
      </c>
      <c r="CM22" s="175"/>
      <c r="CN22" s="177"/>
      <c r="CO22" s="155"/>
      <c r="DD22" s="149"/>
      <c r="DE22" s="156" t="s">
        <v>110</v>
      </c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</row>
    <row r="23" spans="1:122" ht="15" hidden="1" x14ac:dyDescent="0.25">
      <c r="A23" s="352"/>
      <c r="B23" s="168" t="s">
        <v>101</v>
      </c>
      <c r="C23" s="169"/>
      <c r="D23" s="180"/>
      <c r="E23" s="174"/>
      <c r="F23" s="175"/>
      <c r="G23" s="176"/>
      <c r="H23" s="173"/>
      <c r="I23" s="174"/>
      <c r="J23" s="175"/>
      <c r="K23" s="176"/>
      <c r="L23" s="173"/>
      <c r="M23" s="174"/>
      <c r="N23" s="175"/>
      <c r="O23" s="176"/>
      <c r="P23" s="173"/>
      <c r="Q23" s="174"/>
      <c r="R23" s="175"/>
      <c r="S23" s="176"/>
      <c r="T23" s="173"/>
      <c r="U23" s="174">
        <v>2</v>
      </c>
      <c r="V23" s="175"/>
      <c r="W23" s="176"/>
      <c r="X23" s="173">
        <v>2</v>
      </c>
      <c r="Y23" s="174"/>
      <c r="Z23" s="175"/>
      <c r="AA23" s="176"/>
      <c r="AB23" s="173"/>
      <c r="AC23" s="174"/>
      <c r="AD23" s="175">
        <v>3</v>
      </c>
      <c r="AE23" s="176"/>
      <c r="AF23" s="173"/>
      <c r="AG23" s="174"/>
      <c r="AH23" s="175"/>
      <c r="AI23" s="176"/>
      <c r="AJ23" s="173">
        <v>1</v>
      </c>
      <c r="AK23" s="174"/>
      <c r="AL23" s="175">
        <v>1</v>
      </c>
      <c r="AM23" s="176"/>
      <c r="AN23" s="173"/>
      <c r="AO23" s="174"/>
      <c r="AP23" s="175"/>
      <c r="AQ23" s="176"/>
      <c r="AR23" s="181"/>
      <c r="AS23" s="171"/>
      <c r="AT23" s="171"/>
      <c r="AU23" s="172"/>
      <c r="AV23" s="296"/>
      <c r="AW23" s="180"/>
      <c r="AX23" s="174"/>
      <c r="AY23" s="175"/>
      <c r="AZ23" s="176"/>
      <c r="BA23" s="173"/>
      <c r="BB23" s="174"/>
      <c r="BC23" s="175"/>
      <c r="BD23" s="176"/>
      <c r="BE23" s="173"/>
      <c r="BF23" s="174"/>
      <c r="BG23" s="175"/>
      <c r="BH23" s="176"/>
      <c r="BI23" s="173"/>
      <c r="BJ23" s="174">
        <v>1</v>
      </c>
      <c r="BK23" s="175"/>
      <c r="BL23" s="176"/>
      <c r="BM23" s="173"/>
      <c r="BN23" s="174"/>
      <c r="BO23" s="175"/>
      <c r="BP23" s="176"/>
      <c r="BQ23" s="173"/>
      <c r="BR23" s="174"/>
      <c r="BS23" s="175"/>
      <c r="BT23" s="176"/>
      <c r="BU23" s="173"/>
      <c r="BV23" s="174"/>
      <c r="BW23" s="175"/>
      <c r="BX23" s="176"/>
      <c r="BY23" s="173"/>
      <c r="BZ23" s="174"/>
      <c r="CA23" s="175"/>
      <c r="CB23" s="176"/>
      <c r="CC23" s="173"/>
      <c r="CD23" s="174"/>
      <c r="CE23" s="175"/>
      <c r="CF23" s="176"/>
      <c r="CG23" s="173"/>
      <c r="CH23" s="174"/>
      <c r="CI23" s="175"/>
      <c r="CJ23" s="176"/>
      <c r="CK23" s="178">
        <v>3</v>
      </c>
      <c r="CL23" s="179">
        <v>2</v>
      </c>
      <c r="CM23" s="175"/>
      <c r="CN23" s="177"/>
      <c r="CO23" s="155"/>
      <c r="DD23" s="149"/>
      <c r="DE23" s="183" t="s">
        <v>111</v>
      </c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</row>
    <row r="24" spans="1:122" ht="15" hidden="1" x14ac:dyDescent="0.25">
      <c r="A24" s="352"/>
      <c r="B24" s="168"/>
      <c r="C24" s="169"/>
      <c r="D24" s="282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96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  <c r="BJ24" s="283"/>
      <c r="BK24" s="283"/>
      <c r="BL24" s="283"/>
      <c r="BM24" s="283"/>
      <c r="BN24" s="283"/>
      <c r="BO24" s="283"/>
      <c r="BP24" s="283"/>
      <c r="BQ24" s="283"/>
      <c r="BR24" s="283"/>
      <c r="BS24" s="283"/>
      <c r="BT24" s="283"/>
      <c r="BU24" s="283"/>
      <c r="BV24" s="283"/>
      <c r="BW24" s="283"/>
      <c r="BX24" s="283"/>
      <c r="BY24" s="283"/>
      <c r="BZ24" s="283"/>
      <c r="CA24" s="283"/>
      <c r="CB24" s="283"/>
      <c r="CC24" s="283"/>
      <c r="CD24" s="283"/>
      <c r="CE24" s="283"/>
      <c r="CF24" s="283"/>
      <c r="CG24" s="283"/>
      <c r="CH24" s="283"/>
      <c r="CI24" s="283"/>
      <c r="CJ24" s="283"/>
      <c r="CK24" s="283"/>
      <c r="CL24" s="283"/>
      <c r="CM24" s="283"/>
      <c r="CN24" s="327"/>
      <c r="CO24" s="155"/>
      <c r="DD24" s="149"/>
      <c r="DE24" s="183" t="s">
        <v>112</v>
      </c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</row>
    <row r="25" spans="1:122" ht="15" hidden="1" x14ac:dyDescent="0.25">
      <c r="A25" s="352"/>
      <c r="B25" s="168" t="s">
        <v>107</v>
      </c>
      <c r="C25" s="169"/>
      <c r="D25" s="180"/>
      <c r="E25" s="174"/>
      <c r="F25" s="175"/>
      <c r="G25" s="176"/>
      <c r="H25" s="173"/>
      <c r="I25" s="174"/>
      <c r="J25" s="175"/>
      <c r="K25" s="176"/>
      <c r="L25" s="173"/>
      <c r="M25" s="174"/>
      <c r="N25" s="175"/>
      <c r="O25" s="176"/>
      <c r="P25" s="173"/>
      <c r="Q25" s="174"/>
      <c r="R25" s="175">
        <v>1</v>
      </c>
      <c r="S25" s="176"/>
      <c r="T25" s="173"/>
      <c r="U25" s="174"/>
      <c r="V25" s="175"/>
      <c r="W25" s="176"/>
      <c r="X25" s="173"/>
      <c r="Y25" s="174"/>
      <c r="Z25" s="175"/>
      <c r="AA25" s="176"/>
      <c r="AB25" s="173"/>
      <c r="AC25" s="174"/>
      <c r="AD25" s="175"/>
      <c r="AE25" s="176"/>
      <c r="AF25" s="173"/>
      <c r="AG25" s="174"/>
      <c r="AH25" s="175"/>
      <c r="AI25" s="176"/>
      <c r="AJ25" s="173"/>
      <c r="AK25" s="174"/>
      <c r="AL25" s="175"/>
      <c r="AM25" s="176"/>
      <c r="AN25" s="173"/>
      <c r="AO25" s="174">
        <v>2</v>
      </c>
      <c r="AP25" s="175"/>
      <c r="AQ25" s="176">
        <v>2</v>
      </c>
      <c r="AR25" s="173"/>
      <c r="AS25" s="174">
        <v>1</v>
      </c>
      <c r="AT25" s="175"/>
      <c r="AU25" s="176">
        <v>1</v>
      </c>
      <c r="AV25" s="296"/>
      <c r="AW25" s="170"/>
      <c r="AX25" s="171"/>
      <c r="AY25" s="171"/>
      <c r="AZ25" s="172"/>
      <c r="BA25" s="173"/>
      <c r="BB25" s="174"/>
      <c r="BC25" s="175"/>
      <c r="BD25" s="176"/>
      <c r="BE25" s="173"/>
      <c r="BF25" s="174"/>
      <c r="BG25" s="175"/>
      <c r="BH25" s="176"/>
      <c r="BI25" s="173"/>
      <c r="BJ25" s="174">
        <v>3</v>
      </c>
      <c r="BK25" s="175"/>
      <c r="BL25" s="176">
        <v>3</v>
      </c>
      <c r="BM25" s="173"/>
      <c r="BN25" s="174"/>
      <c r="BO25" s="175"/>
      <c r="BP25" s="176"/>
      <c r="BQ25" s="173">
        <v>2</v>
      </c>
      <c r="BR25" s="174"/>
      <c r="BS25" s="175">
        <v>3</v>
      </c>
      <c r="BT25" s="176"/>
      <c r="BU25" s="173"/>
      <c r="BV25" s="174"/>
      <c r="BW25" s="175"/>
      <c r="BX25" s="176"/>
      <c r="BY25" s="173">
        <v>3</v>
      </c>
      <c r="BZ25" s="174">
        <v>2</v>
      </c>
      <c r="CA25" s="175"/>
      <c r="CB25" s="176"/>
      <c r="CC25" s="173"/>
      <c r="CD25" s="174"/>
      <c r="CE25" s="175"/>
      <c r="CF25" s="176"/>
      <c r="CG25" s="173">
        <v>1</v>
      </c>
      <c r="CH25" s="174"/>
      <c r="CI25" s="175"/>
      <c r="CJ25" s="176"/>
      <c r="CK25" s="178"/>
      <c r="CL25" s="179"/>
      <c r="CM25" s="175"/>
      <c r="CN25" s="177"/>
      <c r="CO25" s="155"/>
      <c r="DD25" s="149"/>
      <c r="DE25" s="183" t="s">
        <v>113</v>
      </c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</row>
    <row r="26" spans="1:122" ht="15" hidden="1" x14ac:dyDescent="0.25">
      <c r="A26" s="352"/>
      <c r="B26" s="168" t="s">
        <v>108</v>
      </c>
      <c r="C26" s="169"/>
      <c r="D26" s="180"/>
      <c r="E26" s="174">
        <v>3</v>
      </c>
      <c r="F26" s="175"/>
      <c r="G26" s="176"/>
      <c r="H26" s="173"/>
      <c r="I26" s="174"/>
      <c r="J26" s="175"/>
      <c r="K26" s="176"/>
      <c r="L26" s="173"/>
      <c r="M26" s="174"/>
      <c r="N26" s="175"/>
      <c r="O26" s="176"/>
      <c r="P26" s="173"/>
      <c r="Q26" s="174"/>
      <c r="R26" s="175"/>
      <c r="S26" s="176"/>
      <c r="T26" s="173"/>
      <c r="U26" s="174"/>
      <c r="V26" s="175"/>
      <c r="W26" s="176">
        <v>3</v>
      </c>
      <c r="X26" s="173">
        <v>3</v>
      </c>
      <c r="Y26" s="174"/>
      <c r="Z26" s="175"/>
      <c r="AA26" s="176"/>
      <c r="AB26" s="173"/>
      <c r="AC26" s="174"/>
      <c r="AD26" s="175"/>
      <c r="AE26" s="176"/>
      <c r="AF26" s="173"/>
      <c r="AG26" s="174"/>
      <c r="AH26" s="175"/>
      <c r="AI26" s="176"/>
      <c r="AJ26" s="173"/>
      <c r="AK26" s="174"/>
      <c r="AL26" s="175"/>
      <c r="AM26" s="176"/>
      <c r="AN26" s="173"/>
      <c r="AO26" s="174">
        <v>1</v>
      </c>
      <c r="AP26" s="175"/>
      <c r="AQ26" s="176">
        <v>2</v>
      </c>
      <c r="AR26" s="173"/>
      <c r="AS26" s="174">
        <v>2</v>
      </c>
      <c r="AT26" s="175"/>
      <c r="AU26" s="176">
        <v>1</v>
      </c>
      <c r="AV26" s="296"/>
      <c r="AW26" s="180">
        <v>1</v>
      </c>
      <c r="AX26" s="174"/>
      <c r="AY26" s="175"/>
      <c r="AZ26" s="176"/>
      <c r="BA26" s="181"/>
      <c r="BB26" s="171"/>
      <c r="BC26" s="171"/>
      <c r="BD26" s="172"/>
      <c r="BE26" s="173"/>
      <c r="BF26" s="174"/>
      <c r="BG26" s="175">
        <v>2</v>
      </c>
      <c r="BH26" s="176"/>
      <c r="BI26" s="173"/>
      <c r="BJ26" s="174"/>
      <c r="BK26" s="175"/>
      <c r="BL26" s="176"/>
      <c r="BM26" s="173"/>
      <c r="BN26" s="174"/>
      <c r="BO26" s="175">
        <v>3</v>
      </c>
      <c r="BP26" s="176"/>
      <c r="BQ26" s="173"/>
      <c r="BR26" s="174"/>
      <c r="BS26" s="175"/>
      <c r="BT26" s="176"/>
      <c r="BU26" s="173"/>
      <c r="BV26" s="174"/>
      <c r="BW26" s="175"/>
      <c r="BX26" s="176"/>
      <c r="BY26" s="173"/>
      <c r="BZ26" s="174"/>
      <c r="CA26" s="175"/>
      <c r="CB26" s="176"/>
      <c r="CC26" s="173"/>
      <c r="CD26" s="174"/>
      <c r="CE26" s="175"/>
      <c r="CF26" s="176"/>
      <c r="CG26" s="173">
        <v>2</v>
      </c>
      <c r="CH26" s="174"/>
      <c r="CI26" s="175">
        <v>1</v>
      </c>
      <c r="CJ26" s="176"/>
      <c r="CK26" s="178"/>
      <c r="CL26" s="179"/>
      <c r="CM26" s="175"/>
      <c r="CN26" s="177"/>
      <c r="CO26" s="155"/>
      <c r="DD26" s="149"/>
      <c r="DE26" s="183" t="s">
        <v>114</v>
      </c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</row>
    <row r="27" spans="1:122" ht="15" hidden="1" x14ac:dyDescent="0.25">
      <c r="A27" s="352"/>
      <c r="B27" s="168" t="s">
        <v>109</v>
      </c>
      <c r="C27" s="169"/>
      <c r="D27" s="180"/>
      <c r="E27" s="174">
        <v>1</v>
      </c>
      <c r="F27" s="175"/>
      <c r="G27" s="176">
        <v>1</v>
      </c>
      <c r="H27" s="173"/>
      <c r="I27" s="174">
        <v>2</v>
      </c>
      <c r="J27" s="175"/>
      <c r="K27" s="176"/>
      <c r="L27" s="173"/>
      <c r="M27" s="174"/>
      <c r="N27" s="175"/>
      <c r="O27" s="176"/>
      <c r="P27" s="173"/>
      <c r="Q27" s="174"/>
      <c r="R27" s="175"/>
      <c r="S27" s="176"/>
      <c r="T27" s="173"/>
      <c r="U27" s="174"/>
      <c r="V27" s="175"/>
      <c r="W27" s="176"/>
      <c r="X27" s="173"/>
      <c r="Y27" s="174"/>
      <c r="Z27" s="175"/>
      <c r="AA27" s="176"/>
      <c r="AB27" s="173"/>
      <c r="AC27" s="174"/>
      <c r="AD27" s="175"/>
      <c r="AE27" s="176"/>
      <c r="AF27" s="173"/>
      <c r="AG27" s="174"/>
      <c r="AH27" s="175"/>
      <c r="AI27" s="176"/>
      <c r="AJ27" s="173"/>
      <c r="AK27" s="174"/>
      <c r="AL27" s="175"/>
      <c r="AM27" s="176"/>
      <c r="AN27" s="173"/>
      <c r="AO27" s="174">
        <v>3</v>
      </c>
      <c r="AP27" s="175"/>
      <c r="AQ27" s="176">
        <v>2</v>
      </c>
      <c r="AR27" s="173"/>
      <c r="AS27" s="174"/>
      <c r="AT27" s="175"/>
      <c r="AU27" s="176">
        <v>3</v>
      </c>
      <c r="AV27" s="296"/>
      <c r="AW27" s="180">
        <v>2</v>
      </c>
      <c r="AX27" s="174"/>
      <c r="AY27" s="175">
        <v>3</v>
      </c>
      <c r="AZ27" s="176"/>
      <c r="BA27" s="173"/>
      <c r="BB27" s="174"/>
      <c r="BC27" s="175"/>
      <c r="BD27" s="176"/>
      <c r="BE27" s="181"/>
      <c r="BF27" s="171"/>
      <c r="BG27" s="171"/>
      <c r="BH27" s="172"/>
      <c r="BI27" s="173"/>
      <c r="BJ27" s="174"/>
      <c r="BK27" s="175"/>
      <c r="BL27" s="176"/>
      <c r="BM27" s="173"/>
      <c r="BN27" s="174"/>
      <c r="BO27" s="175"/>
      <c r="BP27" s="176"/>
      <c r="BQ27" s="173"/>
      <c r="BR27" s="174"/>
      <c r="BS27" s="175"/>
      <c r="BT27" s="176"/>
      <c r="BU27" s="173"/>
      <c r="BV27" s="174"/>
      <c r="BW27" s="175">
        <v>2</v>
      </c>
      <c r="BX27" s="176"/>
      <c r="BY27" s="173">
        <v>3</v>
      </c>
      <c r="BZ27" s="174"/>
      <c r="CA27" s="175"/>
      <c r="CB27" s="176"/>
      <c r="CC27" s="173"/>
      <c r="CD27" s="174"/>
      <c r="CE27" s="175"/>
      <c r="CF27" s="176"/>
      <c r="CG27" s="173">
        <v>1</v>
      </c>
      <c r="CH27" s="174"/>
      <c r="CI27" s="175">
        <v>1</v>
      </c>
      <c r="CJ27" s="176"/>
      <c r="CK27" s="178"/>
      <c r="CL27" s="179"/>
      <c r="CM27" s="175"/>
      <c r="CN27" s="177"/>
      <c r="CO27" s="155"/>
      <c r="DD27" s="149"/>
      <c r="DE27" s="183" t="s">
        <v>115</v>
      </c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</row>
    <row r="28" spans="1:122" ht="15" hidden="1" x14ac:dyDescent="0.25">
      <c r="A28" s="352"/>
      <c r="B28" s="168" t="s">
        <v>110</v>
      </c>
      <c r="C28" s="169"/>
      <c r="D28" s="180"/>
      <c r="E28" s="174">
        <v>1</v>
      </c>
      <c r="F28" s="175"/>
      <c r="G28" s="176">
        <v>1</v>
      </c>
      <c r="H28" s="173"/>
      <c r="I28" s="174"/>
      <c r="J28" s="175"/>
      <c r="K28" s="176"/>
      <c r="L28" s="173"/>
      <c r="M28" s="174"/>
      <c r="N28" s="175"/>
      <c r="O28" s="176"/>
      <c r="P28" s="173"/>
      <c r="Q28" s="174"/>
      <c r="R28" s="175"/>
      <c r="S28" s="176"/>
      <c r="T28" s="173"/>
      <c r="U28" s="174"/>
      <c r="V28" s="175"/>
      <c r="W28" s="176"/>
      <c r="X28" s="173"/>
      <c r="Y28" s="174"/>
      <c r="Z28" s="175"/>
      <c r="AA28" s="176"/>
      <c r="AB28" s="173"/>
      <c r="AC28" s="174"/>
      <c r="AD28" s="175"/>
      <c r="AE28" s="176"/>
      <c r="AF28" s="173"/>
      <c r="AG28" s="174"/>
      <c r="AH28" s="175"/>
      <c r="AI28" s="176"/>
      <c r="AJ28" s="173"/>
      <c r="AK28" s="174"/>
      <c r="AL28" s="175"/>
      <c r="AM28" s="176"/>
      <c r="AN28" s="173"/>
      <c r="AO28" s="174">
        <v>3</v>
      </c>
      <c r="AP28" s="175"/>
      <c r="AQ28" s="176">
        <v>3</v>
      </c>
      <c r="AR28" s="173"/>
      <c r="AS28" s="174">
        <v>2</v>
      </c>
      <c r="AT28" s="175"/>
      <c r="AU28" s="176">
        <v>2</v>
      </c>
      <c r="AV28" s="296"/>
      <c r="AW28" s="180"/>
      <c r="AX28" s="174"/>
      <c r="AY28" s="175"/>
      <c r="AZ28" s="176"/>
      <c r="BA28" s="173">
        <v>2</v>
      </c>
      <c r="BB28" s="174"/>
      <c r="BC28" s="175">
        <v>3</v>
      </c>
      <c r="BD28" s="176"/>
      <c r="BE28" s="173"/>
      <c r="BF28" s="174"/>
      <c r="BG28" s="175"/>
      <c r="BH28" s="176"/>
      <c r="BI28" s="181"/>
      <c r="BJ28" s="171"/>
      <c r="BK28" s="171"/>
      <c r="BL28" s="172"/>
      <c r="BM28" s="173"/>
      <c r="BN28" s="174"/>
      <c r="BO28" s="175"/>
      <c r="BP28" s="176"/>
      <c r="BQ28" s="173"/>
      <c r="BR28" s="174"/>
      <c r="BS28" s="175"/>
      <c r="BT28" s="176"/>
      <c r="BU28" s="173"/>
      <c r="BV28" s="174"/>
      <c r="BW28" s="175"/>
      <c r="BX28" s="176"/>
      <c r="BY28" s="173"/>
      <c r="BZ28" s="174"/>
      <c r="CA28" s="175"/>
      <c r="CB28" s="176"/>
      <c r="CC28" s="173">
        <v>1</v>
      </c>
      <c r="CD28" s="174"/>
      <c r="CE28" s="175">
        <v>1</v>
      </c>
      <c r="CF28" s="176"/>
      <c r="CG28" s="173">
        <v>3</v>
      </c>
      <c r="CH28" s="174"/>
      <c r="CI28" s="175">
        <v>2</v>
      </c>
      <c r="CJ28" s="176"/>
      <c r="CK28" s="178"/>
      <c r="CL28" s="179"/>
      <c r="CM28" s="175"/>
      <c r="CN28" s="177"/>
      <c r="CO28" s="155"/>
      <c r="DD28" s="149"/>
      <c r="DE28" s="183" t="s">
        <v>116</v>
      </c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</row>
    <row r="29" spans="1:122" ht="15" hidden="1" x14ac:dyDescent="0.25">
      <c r="A29" s="352"/>
      <c r="B29" s="184" t="s">
        <v>111</v>
      </c>
      <c r="C29" s="185"/>
      <c r="D29" s="180"/>
      <c r="E29" s="174"/>
      <c r="F29" s="175"/>
      <c r="G29" s="176"/>
      <c r="H29" s="173"/>
      <c r="I29" s="174"/>
      <c r="J29" s="175"/>
      <c r="K29" s="176">
        <v>1</v>
      </c>
      <c r="L29" s="173"/>
      <c r="M29" s="174"/>
      <c r="N29" s="175"/>
      <c r="O29" s="176"/>
      <c r="P29" s="173"/>
      <c r="Q29" s="174"/>
      <c r="R29" s="175"/>
      <c r="S29" s="176"/>
      <c r="T29" s="173"/>
      <c r="U29" s="174"/>
      <c r="V29" s="175"/>
      <c r="W29" s="176">
        <v>3</v>
      </c>
      <c r="X29" s="173"/>
      <c r="Y29" s="174"/>
      <c r="Z29" s="175"/>
      <c r="AA29" s="176"/>
      <c r="AB29" s="173"/>
      <c r="AC29" s="174"/>
      <c r="AD29" s="175"/>
      <c r="AE29" s="176"/>
      <c r="AF29" s="173"/>
      <c r="AG29" s="174"/>
      <c r="AH29" s="175"/>
      <c r="AI29" s="176"/>
      <c r="AJ29" s="173"/>
      <c r="AK29" s="174"/>
      <c r="AL29" s="175"/>
      <c r="AM29" s="176"/>
      <c r="AN29" s="173"/>
      <c r="AO29" s="174">
        <v>1</v>
      </c>
      <c r="AP29" s="175"/>
      <c r="AQ29" s="176"/>
      <c r="AR29" s="173"/>
      <c r="AS29" s="174"/>
      <c r="AT29" s="175"/>
      <c r="AU29" s="176">
        <v>2</v>
      </c>
      <c r="AV29" s="296"/>
      <c r="AW29" s="180"/>
      <c r="AX29" s="174"/>
      <c r="AY29" s="175"/>
      <c r="AZ29" s="176"/>
      <c r="BA29" s="173">
        <v>2</v>
      </c>
      <c r="BB29" s="174"/>
      <c r="BC29" s="175">
        <v>3</v>
      </c>
      <c r="BD29" s="176"/>
      <c r="BE29" s="173">
        <v>3</v>
      </c>
      <c r="BF29" s="174"/>
      <c r="BG29" s="175">
        <v>2</v>
      </c>
      <c r="BH29" s="176"/>
      <c r="BI29" s="173"/>
      <c r="BJ29" s="174"/>
      <c r="BK29" s="175"/>
      <c r="BL29" s="176"/>
      <c r="BM29" s="181"/>
      <c r="BN29" s="171"/>
      <c r="BO29" s="171"/>
      <c r="BP29" s="172"/>
      <c r="BQ29" s="173"/>
      <c r="BR29" s="174"/>
      <c r="BS29" s="175"/>
      <c r="BT29" s="176"/>
      <c r="BU29" s="173"/>
      <c r="BV29" s="174"/>
      <c r="BW29" s="175"/>
      <c r="BX29" s="176"/>
      <c r="BY29" s="173"/>
      <c r="BZ29" s="174"/>
      <c r="CA29" s="175"/>
      <c r="CB29" s="176"/>
      <c r="CC29" s="173"/>
      <c r="CD29" s="174"/>
      <c r="CE29" s="175"/>
      <c r="CF29" s="176"/>
      <c r="CG29" s="173">
        <v>1</v>
      </c>
      <c r="CH29" s="174"/>
      <c r="CI29" s="175">
        <v>1</v>
      </c>
      <c r="CJ29" s="176"/>
      <c r="CK29" s="178"/>
      <c r="CL29" s="179"/>
      <c r="CM29" s="175"/>
      <c r="CN29" s="177"/>
      <c r="CO29" s="155"/>
      <c r="DD29" s="149"/>
      <c r="DE29" s="183" t="s">
        <v>120</v>
      </c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</row>
    <row r="30" spans="1:122" ht="15" hidden="1" x14ac:dyDescent="0.25">
      <c r="A30" s="352"/>
      <c r="B30" s="184" t="s">
        <v>112</v>
      </c>
      <c r="C30" s="185"/>
      <c r="D30" s="180"/>
      <c r="E30" s="174"/>
      <c r="F30" s="175"/>
      <c r="G30" s="176"/>
      <c r="H30" s="173"/>
      <c r="I30" s="174"/>
      <c r="J30" s="175"/>
      <c r="K30" s="176"/>
      <c r="L30" s="173"/>
      <c r="M30" s="174"/>
      <c r="N30" s="175"/>
      <c r="O30" s="176"/>
      <c r="P30" s="173"/>
      <c r="Q30" s="174"/>
      <c r="R30" s="175"/>
      <c r="S30" s="176"/>
      <c r="T30" s="173"/>
      <c r="U30" s="174"/>
      <c r="V30" s="175"/>
      <c r="W30" s="176">
        <v>2</v>
      </c>
      <c r="X30" s="173"/>
      <c r="Y30" s="174"/>
      <c r="Z30" s="175"/>
      <c r="AA30" s="176"/>
      <c r="AB30" s="173"/>
      <c r="AC30" s="174"/>
      <c r="AD30" s="175"/>
      <c r="AE30" s="176"/>
      <c r="AF30" s="173"/>
      <c r="AG30" s="174"/>
      <c r="AH30" s="175"/>
      <c r="AI30" s="176"/>
      <c r="AJ30" s="173"/>
      <c r="AK30" s="174"/>
      <c r="AL30" s="175"/>
      <c r="AM30" s="176"/>
      <c r="AN30" s="173"/>
      <c r="AO30" s="174">
        <v>1</v>
      </c>
      <c r="AP30" s="175"/>
      <c r="AQ30" s="176">
        <v>3</v>
      </c>
      <c r="AR30" s="173"/>
      <c r="AS30" s="174">
        <v>2</v>
      </c>
      <c r="AT30" s="175"/>
      <c r="AU30" s="176">
        <v>1</v>
      </c>
      <c r="AV30" s="296"/>
      <c r="AW30" s="180">
        <v>2</v>
      </c>
      <c r="AX30" s="174"/>
      <c r="AY30" s="175">
        <v>2</v>
      </c>
      <c r="AZ30" s="176"/>
      <c r="BA30" s="173"/>
      <c r="BB30" s="174"/>
      <c r="BC30" s="175"/>
      <c r="BD30" s="176"/>
      <c r="BE30" s="173"/>
      <c r="BF30" s="174"/>
      <c r="BG30" s="175"/>
      <c r="BH30" s="176"/>
      <c r="BI30" s="173"/>
      <c r="BJ30" s="174"/>
      <c r="BK30" s="175"/>
      <c r="BL30" s="176"/>
      <c r="BM30" s="173"/>
      <c r="BN30" s="174"/>
      <c r="BO30" s="175"/>
      <c r="BP30" s="176"/>
      <c r="BQ30" s="181"/>
      <c r="BR30" s="171"/>
      <c r="BS30" s="171"/>
      <c r="BT30" s="172"/>
      <c r="BU30" s="173"/>
      <c r="BV30" s="174"/>
      <c r="BW30" s="175">
        <v>1</v>
      </c>
      <c r="BX30" s="176"/>
      <c r="BY30" s="173">
        <v>1</v>
      </c>
      <c r="BZ30" s="174"/>
      <c r="CA30" s="175"/>
      <c r="CB30" s="176"/>
      <c r="CC30" s="173"/>
      <c r="CD30" s="174"/>
      <c r="CE30" s="175"/>
      <c r="CF30" s="176"/>
      <c r="CG30" s="173"/>
      <c r="CH30" s="174"/>
      <c r="CI30" s="175"/>
      <c r="CJ30" s="176"/>
      <c r="CK30" s="178"/>
      <c r="CL30" s="179"/>
      <c r="CM30" s="175"/>
      <c r="CN30" s="177"/>
      <c r="CO30" s="155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</row>
    <row r="31" spans="1:122" ht="15" hidden="1" x14ac:dyDescent="0.25">
      <c r="A31" s="352"/>
      <c r="B31" s="184" t="s">
        <v>113</v>
      </c>
      <c r="C31" s="185"/>
      <c r="D31" s="180"/>
      <c r="E31" s="174"/>
      <c r="F31" s="175"/>
      <c r="G31" s="176"/>
      <c r="H31" s="173"/>
      <c r="I31" s="174"/>
      <c r="J31" s="175"/>
      <c r="K31" s="176"/>
      <c r="L31" s="173"/>
      <c r="M31" s="174"/>
      <c r="N31" s="175"/>
      <c r="O31" s="176"/>
      <c r="P31" s="173">
        <v>3</v>
      </c>
      <c r="Q31" s="174"/>
      <c r="R31" s="175"/>
      <c r="S31" s="176"/>
      <c r="T31" s="173"/>
      <c r="U31" s="174"/>
      <c r="V31" s="175"/>
      <c r="W31" s="176"/>
      <c r="X31" s="173"/>
      <c r="Y31" s="174"/>
      <c r="Z31" s="175"/>
      <c r="AA31" s="176"/>
      <c r="AB31" s="173"/>
      <c r="AC31" s="174"/>
      <c r="AD31" s="175"/>
      <c r="AE31" s="176"/>
      <c r="AF31" s="173"/>
      <c r="AG31" s="174"/>
      <c r="AH31" s="175"/>
      <c r="AI31" s="176"/>
      <c r="AJ31" s="173"/>
      <c r="AK31" s="174">
        <v>3</v>
      </c>
      <c r="AL31" s="175"/>
      <c r="AM31" s="176">
        <v>1</v>
      </c>
      <c r="AN31" s="173"/>
      <c r="AO31" s="174">
        <v>2</v>
      </c>
      <c r="AP31" s="175"/>
      <c r="AQ31" s="176"/>
      <c r="AR31" s="173"/>
      <c r="AS31" s="174">
        <v>1</v>
      </c>
      <c r="AT31" s="175"/>
      <c r="AU31" s="176"/>
      <c r="AV31" s="296"/>
      <c r="AW31" s="180">
        <v>1</v>
      </c>
      <c r="AX31" s="174"/>
      <c r="AY31" s="175">
        <v>1</v>
      </c>
      <c r="AZ31" s="176"/>
      <c r="BA31" s="173"/>
      <c r="BB31" s="174"/>
      <c r="BC31" s="175"/>
      <c r="BD31" s="176"/>
      <c r="BE31" s="173"/>
      <c r="BF31" s="174"/>
      <c r="BG31" s="175"/>
      <c r="BH31" s="176"/>
      <c r="BI31" s="173"/>
      <c r="BJ31" s="174"/>
      <c r="BK31" s="175"/>
      <c r="BL31" s="176"/>
      <c r="BM31" s="173"/>
      <c r="BN31" s="174"/>
      <c r="BO31" s="175"/>
      <c r="BP31" s="176"/>
      <c r="BQ31" s="173"/>
      <c r="BR31" s="174"/>
      <c r="BS31" s="175">
        <v>3</v>
      </c>
      <c r="BT31" s="176"/>
      <c r="BU31" s="181"/>
      <c r="BV31" s="171"/>
      <c r="BW31" s="171"/>
      <c r="BX31" s="172"/>
      <c r="BY31" s="173">
        <v>2</v>
      </c>
      <c r="BZ31" s="174"/>
      <c r="CA31" s="175">
        <v>2</v>
      </c>
      <c r="CB31" s="176"/>
      <c r="CC31" s="173"/>
      <c r="CD31" s="174"/>
      <c r="CE31" s="175"/>
      <c r="CF31" s="176"/>
      <c r="CG31" s="173"/>
      <c r="CH31" s="174"/>
      <c r="CI31" s="175"/>
      <c r="CJ31" s="176"/>
      <c r="CK31" s="178"/>
      <c r="CL31" s="179"/>
      <c r="CM31" s="175"/>
      <c r="CN31" s="177"/>
      <c r="CO31" s="155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</row>
    <row r="32" spans="1:122" ht="15" hidden="1" x14ac:dyDescent="0.25">
      <c r="A32" s="352"/>
      <c r="B32" s="184" t="s">
        <v>114</v>
      </c>
      <c r="C32" s="185"/>
      <c r="D32" s="180"/>
      <c r="E32" s="174"/>
      <c r="F32" s="175"/>
      <c r="G32" s="176"/>
      <c r="H32" s="173"/>
      <c r="I32" s="174"/>
      <c r="J32" s="175"/>
      <c r="K32" s="176"/>
      <c r="L32" s="173"/>
      <c r="M32" s="174"/>
      <c r="N32" s="175"/>
      <c r="O32" s="176"/>
      <c r="P32" s="173">
        <v>3</v>
      </c>
      <c r="Q32" s="174"/>
      <c r="R32" s="175">
        <v>3</v>
      </c>
      <c r="S32" s="176"/>
      <c r="T32" s="173"/>
      <c r="U32" s="174">
        <v>3</v>
      </c>
      <c r="V32" s="175"/>
      <c r="W32" s="176">
        <v>3</v>
      </c>
      <c r="X32" s="173"/>
      <c r="Y32" s="174"/>
      <c r="Z32" s="175"/>
      <c r="AA32" s="176"/>
      <c r="AB32" s="173"/>
      <c r="AC32" s="174"/>
      <c r="AD32" s="175"/>
      <c r="AE32" s="176"/>
      <c r="AF32" s="173"/>
      <c r="AG32" s="174"/>
      <c r="AH32" s="175"/>
      <c r="AI32" s="176"/>
      <c r="AJ32" s="173"/>
      <c r="AK32" s="174"/>
      <c r="AL32" s="175"/>
      <c r="AM32" s="176"/>
      <c r="AN32" s="173"/>
      <c r="AO32" s="174">
        <v>1</v>
      </c>
      <c r="AP32" s="175"/>
      <c r="AQ32" s="176">
        <v>1</v>
      </c>
      <c r="AR32" s="173"/>
      <c r="AS32" s="174">
        <v>2</v>
      </c>
      <c r="AT32" s="175"/>
      <c r="AU32" s="176">
        <v>2</v>
      </c>
      <c r="AV32" s="296"/>
      <c r="AW32" s="180">
        <v>1</v>
      </c>
      <c r="AX32" s="174"/>
      <c r="AY32" s="175">
        <v>1</v>
      </c>
      <c r="AZ32" s="176"/>
      <c r="BA32" s="173"/>
      <c r="BB32" s="174"/>
      <c r="BC32" s="175"/>
      <c r="BD32" s="176"/>
      <c r="BE32" s="173"/>
      <c r="BF32" s="174"/>
      <c r="BG32" s="175"/>
      <c r="BH32" s="176"/>
      <c r="BI32" s="173"/>
      <c r="BJ32" s="174"/>
      <c r="BK32" s="175"/>
      <c r="BL32" s="176"/>
      <c r="BM32" s="173"/>
      <c r="BN32" s="174"/>
      <c r="BO32" s="175"/>
      <c r="BP32" s="176"/>
      <c r="BQ32" s="173">
        <v>2</v>
      </c>
      <c r="BR32" s="174"/>
      <c r="BS32" s="175">
        <v>2</v>
      </c>
      <c r="BT32" s="176"/>
      <c r="BU32" s="173"/>
      <c r="BV32" s="174"/>
      <c r="BW32" s="175"/>
      <c r="BX32" s="176"/>
      <c r="BY32" s="181"/>
      <c r="BZ32" s="171"/>
      <c r="CA32" s="171"/>
      <c r="CB32" s="172"/>
      <c r="CC32" s="173"/>
      <c r="CD32" s="174"/>
      <c r="CE32" s="175"/>
      <c r="CF32" s="176"/>
      <c r="CG32" s="173"/>
      <c r="CH32" s="174"/>
      <c r="CI32" s="175"/>
      <c r="CJ32" s="176"/>
      <c r="CK32" s="178"/>
      <c r="CL32" s="179"/>
      <c r="CM32" s="175"/>
      <c r="CN32" s="177"/>
      <c r="CO32" s="155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</row>
    <row r="33" spans="1:135" ht="15" hidden="1" x14ac:dyDescent="0.25">
      <c r="A33" s="352"/>
      <c r="B33" s="184" t="s">
        <v>115</v>
      </c>
      <c r="C33" s="185"/>
      <c r="D33" s="180"/>
      <c r="E33" s="174"/>
      <c r="F33" s="175"/>
      <c r="G33" s="176"/>
      <c r="H33" s="173"/>
      <c r="I33" s="174"/>
      <c r="J33" s="175"/>
      <c r="K33" s="176"/>
      <c r="L33" s="173"/>
      <c r="M33" s="174"/>
      <c r="N33" s="175"/>
      <c r="O33" s="176"/>
      <c r="P33" s="173"/>
      <c r="Q33" s="174"/>
      <c r="R33" s="175"/>
      <c r="S33" s="176"/>
      <c r="T33" s="173"/>
      <c r="U33" s="174"/>
      <c r="V33" s="175"/>
      <c r="W33" s="176"/>
      <c r="X33" s="173"/>
      <c r="Y33" s="174"/>
      <c r="Z33" s="175"/>
      <c r="AA33" s="176"/>
      <c r="AB33" s="173"/>
      <c r="AC33" s="174"/>
      <c r="AD33" s="175"/>
      <c r="AE33" s="176"/>
      <c r="AF33" s="173"/>
      <c r="AG33" s="174"/>
      <c r="AH33" s="175"/>
      <c r="AI33" s="176"/>
      <c r="AJ33" s="173"/>
      <c r="AK33" s="174"/>
      <c r="AL33" s="175"/>
      <c r="AM33" s="176"/>
      <c r="AN33" s="173"/>
      <c r="AO33" s="174"/>
      <c r="AP33" s="175"/>
      <c r="AQ33" s="176"/>
      <c r="AR33" s="173"/>
      <c r="AS33" s="174"/>
      <c r="AT33" s="175"/>
      <c r="AU33" s="176"/>
      <c r="AV33" s="296"/>
      <c r="AW33" s="180"/>
      <c r="AX33" s="174">
        <v>3</v>
      </c>
      <c r="AY33" s="175"/>
      <c r="AZ33" s="176"/>
      <c r="BA33" s="173"/>
      <c r="BB33" s="174"/>
      <c r="BC33" s="175"/>
      <c r="BD33" s="176"/>
      <c r="BE33" s="173">
        <v>1</v>
      </c>
      <c r="BF33" s="174"/>
      <c r="BG33" s="175">
        <v>1</v>
      </c>
      <c r="BH33" s="176"/>
      <c r="BI33" s="173">
        <v>3</v>
      </c>
      <c r="BJ33" s="174"/>
      <c r="BK33" s="175">
        <v>3</v>
      </c>
      <c r="BL33" s="176"/>
      <c r="BM33" s="173"/>
      <c r="BN33" s="174"/>
      <c r="BO33" s="175"/>
      <c r="BP33" s="176">
        <v>3</v>
      </c>
      <c r="BQ33" s="173"/>
      <c r="BR33" s="174">
        <v>2</v>
      </c>
      <c r="BS33" s="175"/>
      <c r="BT33" s="176">
        <v>2</v>
      </c>
      <c r="BU33" s="173"/>
      <c r="BV33" s="174">
        <v>1</v>
      </c>
      <c r="BW33" s="175"/>
      <c r="BX33" s="176">
        <v>1</v>
      </c>
      <c r="BY33" s="173"/>
      <c r="BZ33" s="174"/>
      <c r="CA33" s="175"/>
      <c r="CB33" s="176"/>
      <c r="CC33" s="181"/>
      <c r="CD33" s="171"/>
      <c r="CE33" s="171"/>
      <c r="CF33" s="172"/>
      <c r="CG33" s="173">
        <v>2</v>
      </c>
      <c r="CH33" s="174"/>
      <c r="CI33" s="175">
        <v>2</v>
      </c>
      <c r="CJ33" s="176"/>
      <c r="CK33" s="178"/>
      <c r="CL33" s="179"/>
      <c r="CM33" s="175"/>
      <c r="CN33" s="177"/>
      <c r="CO33" s="155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</row>
    <row r="34" spans="1:135" ht="15" hidden="1" x14ac:dyDescent="0.25">
      <c r="A34" s="352"/>
      <c r="B34" s="184" t="s">
        <v>116</v>
      </c>
      <c r="C34" s="185"/>
      <c r="D34" s="180"/>
      <c r="E34" s="174"/>
      <c r="F34" s="175"/>
      <c r="G34" s="176"/>
      <c r="H34" s="173"/>
      <c r="I34" s="174"/>
      <c r="J34" s="175"/>
      <c r="K34" s="176"/>
      <c r="L34" s="173"/>
      <c r="M34" s="174"/>
      <c r="N34" s="175"/>
      <c r="O34" s="176"/>
      <c r="P34" s="173"/>
      <c r="Q34" s="174"/>
      <c r="R34" s="175"/>
      <c r="S34" s="176"/>
      <c r="T34" s="173"/>
      <c r="U34" s="174"/>
      <c r="V34" s="175"/>
      <c r="W34" s="176">
        <v>3</v>
      </c>
      <c r="X34" s="173">
        <v>1</v>
      </c>
      <c r="Y34" s="174"/>
      <c r="Z34" s="175"/>
      <c r="AA34" s="176"/>
      <c r="AB34" s="173"/>
      <c r="AC34" s="174"/>
      <c r="AD34" s="175"/>
      <c r="AE34" s="176"/>
      <c r="AF34" s="173"/>
      <c r="AG34" s="174"/>
      <c r="AH34" s="175"/>
      <c r="AI34" s="176"/>
      <c r="AJ34" s="173"/>
      <c r="AK34" s="174"/>
      <c r="AL34" s="175"/>
      <c r="AM34" s="176"/>
      <c r="AN34" s="173"/>
      <c r="AO34" s="174">
        <v>2</v>
      </c>
      <c r="AP34" s="175"/>
      <c r="AQ34" s="176">
        <v>2</v>
      </c>
      <c r="AR34" s="173"/>
      <c r="AS34" s="174">
        <v>1</v>
      </c>
      <c r="AT34" s="175"/>
      <c r="AU34" s="176">
        <v>1</v>
      </c>
      <c r="AV34" s="296"/>
      <c r="AW34" s="180"/>
      <c r="AX34" s="174"/>
      <c r="AY34" s="175">
        <v>2</v>
      </c>
      <c r="AZ34" s="176"/>
      <c r="BA34" s="173"/>
      <c r="BB34" s="174"/>
      <c r="BC34" s="175"/>
      <c r="BD34" s="176"/>
      <c r="BE34" s="173">
        <v>2</v>
      </c>
      <c r="BF34" s="174"/>
      <c r="BG34" s="175">
        <v>1</v>
      </c>
      <c r="BH34" s="176"/>
      <c r="BI34" s="173"/>
      <c r="BJ34" s="174"/>
      <c r="BK34" s="175"/>
      <c r="BL34" s="176"/>
      <c r="BM34" s="173"/>
      <c r="BN34" s="174">
        <v>3</v>
      </c>
      <c r="BO34" s="175"/>
      <c r="BP34" s="176"/>
      <c r="BQ34" s="173"/>
      <c r="BR34" s="174"/>
      <c r="BS34" s="175"/>
      <c r="BT34" s="176"/>
      <c r="BU34" s="173">
        <v>3</v>
      </c>
      <c r="BV34" s="174"/>
      <c r="BW34" s="175">
        <v>3</v>
      </c>
      <c r="BX34" s="176"/>
      <c r="BY34" s="173"/>
      <c r="BZ34" s="174"/>
      <c r="CA34" s="175"/>
      <c r="CB34" s="176"/>
      <c r="CC34" s="173"/>
      <c r="CD34" s="174"/>
      <c r="CE34" s="175"/>
      <c r="CF34" s="176"/>
      <c r="CG34" s="181"/>
      <c r="CH34" s="171"/>
      <c r="CI34" s="171"/>
      <c r="CJ34" s="172"/>
      <c r="CK34" s="178"/>
      <c r="CL34" s="179"/>
      <c r="CM34" s="175"/>
      <c r="CN34" s="177"/>
      <c r="CO34" s="155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</row>
    <row r="35" spans="1:135" ht="15" hidden="1" customHeight="1" x14ac:dyDescent="0.25">
      <c r="A35" s="352"/>
      <c r="B35" s="186" t="s">
        <v>120</v>
      </c>
      <c r="C35" s="187"/>
      <c r="D35" s="175"/>
      <c r="E35" s="174"/>
      <c r="F35" s="175"/>
      <c r="G35" s="176"/>
      <c r="H35" s="173"/>
      <c r="I35" s="174"/>
      <c r="J35" s="175"/>
      <c r="K35" s="176"/>
      <c r="L35" s="173"/>
      <c r="M35" s="174"/>
      <c r="N35" s="175"/>
      <c r="O35" s="176"/>
      <c r="P35" s="173"/>
      <c r="Q35" s="174"/>
      <c r="R35" s="175"/>
      <c r="S35" s="176"/>
      <c r="T35" s="173"/>
      <c r="U35" s="174"/>
      <c r="V35" s="175"/>
      <c r="W35" s="176"/>
      <c r="X35" s="173"/>
      <c r="Y35" s="174"/>
      <c r="Z35" s="175"/>
      <c r="AA35" s="176"/>
      <c r="AB35" s="173"/>
      <c r="AC35" s="174"/>
      <c r="AD35" s="175"/>
      <c r="AE35" s="174"/>
      <c r="AF35" s="175"/>
      <c r="AG35" s="174"/>
      <c r="AH35" s="175"/>
      <c r="AI35" s="174"/>
      <c r="AJ35" s="175"/>
      <c r="AK35" s="174"/>
      <c r="AL35" s="175"/>
      <c r="AM35" s="174"/>
      <c r="AN35" s="175"/>
      <c r="AO35" s="174"/>
      <c r="AP35" s="175"/>
      <c r="AQ35" s="174"/>
      <c r="AR35" s="175"/>
      <c r="AS35" s="174"/>
      <c r="AT35" s="175"/>
      <c r="AU35" s="174"/>
      <c r="AV35" s="296"/>
      <c r="AW35" s="175"/>
      <c r="AX35" s="174"/>
      <c r="AY35" s="175"/>
      <c r="AZ35" s="174"/>
      <c r="BA35" s="175"/>
      <c r="BB35" s="174"/>
      <c r="BC35" s="175"/>
      <c r="BD35" s="174"/>
      <c r="BE35" s="175"/>
      <c r="BF35" s="174"/>
      <c r="BG35" s="175"/>
      <c r="BH35" s="174"/>
      <c r="BI35" s="175"/>
      <c r="BJ35" s="174"/>
      <c r="BK35" s="175"/>
      <c r="BL35" s="174"/>
      <c r="BM35" s="175"/>
      <c r="BN35" s="174"/>
      <c r="BO35" s="175"/>
      <c r="BP35" s="174"/>
      <c r="BQ35" s="175"/>
      <c r="BR35" s="174"/>
      <c r="BS35" s="175"/>
      <c r="BT35" s="177"/>
      <c r="BU35" s="175"/>
      <c r="BV35" s="174"/>
      <c r="BW35" s="175"/>
      <c r="BX35" s="174"/>
      <c r="BY35" s="175"/>
      <c r="BZ35" s="174"/>
      <c r="CA35" s="175"/>
      <c r="CB35" s="174"/>
      <c r="CC35" s="175"/>
      <c r="CD35" s="174"/>
      <c r="CE35" s="175"/>
      <c r="CF35" s="174"/>
      <c r="CG35" s="175"/>
      <c r="CH35" s="174"/>
      <c r="CI35" s="175"/>
      <c r="CJ35" s="179"/>
      <c r="CK35" s="171"/>
      <c r="CL35" s="171"/>
      <c r="CM35" s="171"/>
      <c r="CN35" s="182"/>
      <c r="CO35" s="155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</row>
    <row r="36" spans="1:135" ht="15" hidden="1" x14ac:dyDescent="0.25">
      <c r="A36" s="352"/>
      <c r="B36" s="186"/>
      <c r="C36" s="185"/>
      <c r="D36" s="188"/>
      <c r="E36" s="189"/>
      <c r="F36" s="189"/>
      <c r="G36" s="190"/>
      <c r="H36" s="191"/>
      <c r="I36" s="189"/>
      <c r="J36" s="189"/>
      <c r="K36" s="190"/>
      <c r="L36" s="191"/>
      <c r="M36" s="189"/>
      <c r="N36" s="189"/>
      <c r="O36" s="190"/>
      <c r="P36" s="191"/>
      <c r="Q36" s="189"/>
      <c r="R36" s="189"/>
      <c r="S36" s="190"/>
      <c r="T36" s="191"/>
      <c r="U36" s="189"/>
      <c r="V36" s="189"/>
      <c r="W36" s="190"/>
      <c r="X36" s="191"/>
      <c r="Y36" s="189"/>
      <c r="Z36" s="189"/>
      <c r="AA36" s="190"/>
      <c r="AB36" s="191"/>
      <c r="AC36" s="189"/>
      <c r="AD36" s="189"/>
      <c r="AE36" s="190"/>
      <c r="AF36" s="191"/>
      <c r="AG36" s="189"/>
      <c r="AH36" s="189"/>
      <c r="AI36" s="190"/>
      <c r="AJ36" s="191"/>
      <c r="AK36" s="189"/>
      <c r="AL36" s="189"/>
      <c r="AM36" s="190"/>
      <c r="AN36" s="191"/>
      <c r="AO36" s="189"/>
      <c r="AP36" s="189"/>
      <c r="AQ36" s="190"/>
      <c r="AR36" s="191"/>
      <c r="AS36" s="189"/>
      <c r="AT36" s="189"/>
      <c r="AU36" s="190"/>
      <c r="AV36" s="296"/>
      <c r="AW36" s="188"/>
      <c r="AX36" s="189"/>
      <c r="AY36" s="189"/>
      <c r="AZ36" s="190"/>
      <c r="BA36" s="191"/>
      <c r="BB36" s="189"/>
      <c r="BC36" s="189"/>
      <c r="BD36" s="190"/>
      <c r="BE36" s="191"/>
      <c r="BF36" s="189"/>
      <c r="BG36" s="189"/>
      <c r="BH36" s="190"/>
      <c r="BI36" s="191"/>
      <c r="BJ36" s="189"/>
      <c r="BK36" s="189"/>
      <c r="BL36" s="190"/>
      <c r="BM36" s="191"/>
      <c r="BN36" s="189"/>
      <c r="BO36" s="189"/>
      <c r="BP36" s="190"/>
      <c r="BQ36" s="191"/>
      <c r="BR36" s="189"/>
      <c r="BS36" s="189"/>
      <c r="BT36" s="190"/>
      <c r="BU36" s="191"/>
      <c r="BV36" s="189"/>
      <c r="BW36" s="189"/>
      <c r="BX36" s="190"/>
      <c r="BY36" s="191"/>
      <c r="BZ36" s="189"/>
      <c r="CA36" s="189"/>
      <c r="CB36" s="190"/>
      <c r="CC36" s="191"/>
      <c r="CD36" s="189"/>
      <c r="CE36" s="189"/>
      <c r="CF36" s="190"/>
      <c r="CG36" s="191"/>
      <c r="CH36" s="189"/>
      <c r="CI36" s="189"/>
      <c r="CJ36" s="190"/>
      <c r="CK36" s="191"/>
      <c r="CL36" s="189"/>
      <c r="CM36" s="189"/>
      <c r="CN36" s="192"/>
      <c r="CO36" s="155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</row>
    <row r="37" spans="1:135" ht="15" hidden="1" x14ac:dyDescent="0.25">
      <c r="A37" s="352"/>
      <c r="B37" s="193" t="s">
        <v>865</v>
      </c>
      <c r="C37" s="186"/>
      <c r="D37" s="188">
        <f>COUNTIF(D14:D35,"&gt;0")</f>
        <v>1</v>
      </c>
      <c r="E37" s="189">
        <f t="shared" ref="E37:AU37" si="0">COUNTIF(E14:E35,"&gt;0")</f>
        <v>5</v>
      </c>
      <c r="F37" s="189">
        <f t="shared" si="0"/>
        <v>1</v>
      </c>
      <c r="G37" s="190">
        <f t="shared" si="0"/>
        <v>2</v>
      </c>
      <c r="H37" s="191">
        <f t="shared" si="0"/>
        <v>0</v>
      </c>
      <c r="I37" s="189">
        <f t="shared" si="0"/>
        <v>2</v>
      </c>
      <c r="J37" s="189">
        <f t="shared" si="0"/>
        <v>1</v>
      </c>
      <c r="K37" s="190">
        <f t="shared" si="0"/>
        <v>1</v>
      </c>
      <c r="L37" s="191">
        <f t="shared" si="0"/>
        <v>0</v>
      </c>
      <c r="M37" s="189">
        <f t="shared" si="0"/>
        <v>1</v>
      </c>
      <c r="N37" s="189">
        <f t="shared" si="0"/>
        <v>0</v>
      </c>
      <c r="O37" s="190">
        <f t="shared" si="0"/>
        <v>1</v>
      </c>
      <c r="P37" s="191">
        <f t="shared" si="0"/>
        <v>4</v>
      </c>
      <c r="Q37" s="189">
        <f t="shared" si="0"/>
        <v>0</v>
      </c>
      <c r="R37" s="189">
        <f t="shared" si="0"/>
        <v>3</v>
      </c>
      <c r="S37" s="190">
        <f t="shared" si="0"/>
        <v>0</v>
      </c>
      <c r="T37" s="191">
        <f t="shared" si="0"/>
        <v>3</v>
      </c>
      <c r="U37" s="189">
        <f t="shared" si="0"/>
        <v>3</v>
      </c>
      <c r="V37" s="189">
        <f t="shared" si="0"/>
        <v>3</v>
      </c>
      <c r="W37" s="190">
        <f t="shared" si="0"/>
        <v>5</v>
      </c>
      <c r="X37" s="191">
        <f t="shared" si="0"/>
        <v>8</v>
      </c>
      <c r="Y37" s="189">
        <f t="shared" si="0"/>
        <v>0</v>
      </c>
      <c r="Z37" s="189">
        <f t="shared" si="0"/>
        <v>4</v>
      </c>
      <c r="AA37" s="190">
        <f t="shared" si="0"/>
        <v>0</v>
      </c>
      <c r="AB37" s="191">
        <f t="shared" si="0"/>
        <v>3</v>
      </c>
      <c r="AC37" s="189">
        <f t="shared" si="0"/>
        <v>0</v>
      </c>
      <c r="AD37" s="189">
        <f t="shared" si="0"/>
        <v>3</v>
      </c>
      <c r="AE37" s="190">
        <f t="shared" si="0"/>
        <v>0</v>
      </c>
      <c r="AF37" s="191">
        <f t="shared" si="0"/>
        <v>4</v>
      </c>
      <c r="AG37" s="189">
        <f t="shared" si="0"/>
        <v>0</v>
      </c>
      <c r="AH37" s="189">
        <f t="shared" si="0"/>
        <v>4</v>
      </c>
      <c r="AI37" s="190">
        <f t="shared" si="0"/>
        <v>0</v>
      </c>
      <c r="AJ37" s="191">
        <f t="shared" si="0"/>
        <v>7</v>
      </c>
      <c r="AK37" s="189">
        <f t="shared" si="0"/>
        <v>1</v>
      </c>
      <c r="AL37" s="189">
        <f t="shared" si="0"/>
        <v>6</v>
      </c>
      <c r="AM37" s="190">
        <f t="shared" si="0"/>
        <v>1</v>
      </c>
      <c r="AN37" s="191">
        <f t="shared" si="0"/>
        <v>0</v>
      </c>
      <c r="AO37" s="189">
        <f t="shared" si="0"/>
        <v>12</v>
      </c>
      <c r="AP37" s="189">
        <f t="shared" si="0"/>
        <v>0</v>
      </c>
      <c r="AQ37" s="190">
        <f t="shared" si="0"/>
        <v>10</v>
      </c>
      <c r="AR37" s="191">
        <f t="shared" si="0"/>
        <v>0</v>
      </c>
      <c r="AS37" s="189">
        <f t="shared" si="0"/>
        <v>15</v>
      </c>
      <c r="AT37" s="189">
        <f t="shared" si="0"/>
        <v>0</v>
      </c>
      <c r="AU37" s="190">
        <f t="shared" si="0"/>
        <v>13</v>
      </c>
      <c r="AV37" s="296"/>
      <c r="AW37" s="188">
        <f>COUNTIF(AW14:AW35,"&gt;0")</f>
        <v>6</v>
      </c>
      <c r="AX37" s="189">
        <f t="shared" ref="AX37:CN37" si="1">COUNTIF(AX14:AX35,"&gt;0")</f>
        <v>1</v>
      </c>
      <c r="AY37" s="189">
        <f t="shared" si="1"/>
        <v>7</v>
      </c>
      <c r="AZ37" s="190">
        <f t="shared" si="1"/>
        <v>1</v>
      </c>
      <c r="BA37" s="191">
        <f t="shared" si="1"/>
        <v>2</v>
      </c>
      <c r="BB37" s="189">
        <f t="shared" si="1"/>
        <v>0</v>
      </c>
      <c r="BC37" s="189">
        <f t="shared" si="1"/>
        <v>2</v>
      </c>
      <c r="BD37" s="190">
        <f t="shared" si="1"/>
        <v>0</v>
      </c>
      <c r="BE37" s="191">
        <f t="shared" si="1"/>
        <v>3</v>
      </c>
      <c r="BF37" s="189">
        <f t="shared" si="1"/>
        <v>1</v>
      </c>
      <c r="BG37" s="189">
        <f t="shared" si="1"/>
        <v>4</v>
      </c>
      <c r="BH37" s="190">
        <f t="shared" si="1"/>
        <v>0</v>
      </c>
      <c r="BI37" s="191">
        <f t="shared" si="1"/>
        <v>1</v>
      </c>
      <c r="BJ37" s="189">
        <f t="shared" si="1"/>
        <v>6</v>
      </c>
      <c r="BK37" s="189">
        <f t="shared" si="1"/>
        <v>1</v>
      </c>
      <c r="BL37" s="190">
        <f t="shared" si="1"/>
        <v>6</v>
      </c>
      <c r="BM37" s="191">
        <f t="shared" si="1"/>
        <v>0</v>
      </c>
      <c r="BN37" s="189">
        <f t="shared" si="1"/>
        <v>4</v>
      </c>
      <c r="BO37" s="189">
        <f t="shared" si="1"/>
        <v>1</v>
      </c>
      <c r="BP37" s="190">
        <f t="shared" si="1"/>
        <v>2</v>
      </c>
      <c r="BQ37" s="191">
        <f t="shared" si="1"/>
        <v>2</v>
      </c>
      <c r="BR37" s="189">
        <f t="shared" si="1"/>
        <v>1</v>
      </c>
      <c r="BS37" s="189">
        <f t="shared" si="1"/>
        <v>3</v>
      </c>
      <c r="BT37" s="190">
        <f t="shared" si="1"/>
        <v>3</v>
      </c>
      <c r="BU37" s="191">
        <f t="shared" si="1"/>
        <v>1</v>
      </c>
      <c r="BV37" s="189">
        <f t="shared" si="1"/>
        <v>5</v>
      </c>
      <c r="BW37" s="189">
        <f t="shared" si="1"/>
        <v>3</v>
      </c>
      <c r="BX37" s="190">
        <f t="shared" si="1"/>
        <v>2</v>
      </c>
      <c r="BY37" s="191">
        <f t="shared" si="1"/>
        <v>4</v>
      </c>
      <c r="BZ37" s="189">
        <f t="shared" si="1"/>
        <v>1</v>
      </c>
      <c r="CA37" s="189">
        <f t="shared" si="1"/>
        <v>2</v>
      </c>
      <c r="CB37" s="190">
        <f t="shared" si="1"/>
        <v>0</v>
      </c>
      <c r="CC37" s="191">
        <f t="shared" si="1"/>
        <v>1</v>
      </c>
      <c r="CD37" s="189">
        <f t="shared" si="1"/>
        <v>0</v>
      </c>
      <c r="CE37" s="189">
        <f t="shared" si="1"/>
        <v>1</v>
      </c>
      <c r="CF37" s="190">
        <f t="shared" si="1"/>
        <v>1</v>
      </c>
      <c r="CG37" s="191">
        <f t="shared" si="1"/>
        <v>6</v>
      </c>
      <c r="CH37" s="189">
        <f t="shared" si="1"/>
        <v>0</v>
      </c>
      <c r="CI37" s="189">
        <f t="shared" si="1"/>
        <v>5</v>
      </c>
      <c r="CJ37" s="190">
        <f t="shared" si="1"/>
        <v>0</v>
      </c>
      <c r="CK37" s="191">
        <f t="shared" si="1"/>
        <v>3</v>
      </c>
      <c r="CL37" s="189">
        <f t="shared" si="1"/>
        <v>2</v>
      </c>
      <c r="CM37" s="189">
        <f t="shared" si="1"/>
        <v>0</v>
      </c>
      <c r="CN37" s="192">
        <f t="shared" si="1"/>
        <v>0</v>
      </c>
      <c r="CO37" s="155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</row>
    <row r="38" spans="1:135" ht="15" hidden="1" x14ac:dyDescent="0.25">
      <c r="A38" s="352"/>
      <c r="B38" s="186"/>
      <c r="C38" s="194"/>
      <c r="D38" s="195">
        <f>D37/$C$7</f>
        <v>4.7619047619047616E-2</v>
      </c>
      <c r="E38" s="195">
        <f t="shared" ref="E38:BP38" si="2">E37/$C$7</f>
        <v>0.23809523809523808</v>
      </c>
      <c r="F38" s="195">
        <f t="shared" si="2"/>
        <v>4.7619047619047616E-2</v>
      </c>
      <c r="G38" s="195">
        <f t="shared" si="2"/>
        <v>9.5238095238095233E-2</v>
      </c>
      <c r="H38" s="195">
        <f t="shared" si="2"/>
        <v>0</v>
      </c>
      <c r="I38" s="195">
        <f t="shared" si="2"/>
        <v>9.5238095238095233E-2</v>
      </c>
      <c r="J38" s="195">
        <f t="shared" si="2"/>
        <v>4.7619047619047616E-2</v>
      </c>
      <c r="K38" s="195">
        <f t="shared" si="2"/>
        <v>4.7619047619047616E-2</v>
      </c>
      <c r="L38" s="195">
        <f t="shared" si="2"/>
        <v>0</v>
      </c>
      <c r="M38" s="195">
        <f t="shared" si="2"/>
        <v>4.7619047619047616E-2</v>
      </c>
      <c r="N38" s="195">
        <f t="shared" si="2"/>
        <v>0</v>
      </c>
      <c r="O38" s="195">
        <f t="shared" si="2"/>
        <v>4.7619047619047616E-2</v>
      </c>
      <c r="P38" s="195">
        <f t="shared" si="2"/>
        <v>0.19047619047619047</v>
      </c>
      <c r="Q38" s="195">
        <f t="shared" si="2"/>
        <v>0</v>
      </c>
      <c r="R38" s="195">
        <f t="shared" si="2"/>
        <v>0.14285714285714285</v>
      </c>
      <c r="S38" s="195">
        <f t="shared" si="2"/>
        <v>0</v>
      </c>
      <c r="T38" s="195">
        <f t="shared" si="2"/>
        <v>0.14285714285714285</v>
      </c>
      <c r="U38" s="195">
        <f t="shared" si="2"/>
        <v>0.14285714285714285</v>
      </c>
      <c r="V38" s="195">
        <f t="shared" si="2"/>
        <v>0.14285714285714285</v>
      </c>
      <c r="W38" s="195">
        <f t="shared" si="2"/>
        <v>0.23809523809523808</v>
      </c>
      <c r="X38" s="195">
        <f t="shared" si="2"/>
        <v>0.38095238095238093</v>
      </c>
      <c r="Y38" s="195">
        <f t="shared" si="2"/>
        <v>0</v>
      </c>
      <c r="Z38" s="195">
        <f t="shared" si="2"/>
        <v>0.19047619047619047</v>
      </c>
      <c r="AA38" s="195">
        <f t="shared" si="2"/>
        <v>0</v>
      </c>
      <c r="AB38" s="195">
        <f t="shared" si="2"/>
        <v>0.14285714285714285</v>
      </c>
      <c r="AC38" s="195">
        <f t="shared" si="2"/>
        <v>0</v>
      </c>
      <c r="AD38" s="195">
        <f t="shared" si="2"/>
        <v>0.14285714285714285</v>
      </c>
      <c r="AE38" s="195">
        <f t="shared" si="2"/>
        <v>0</v>
      </c>
      <c r="AF38" s="195">
        <f t="shared" si="2"/>
        <v>0.19047619047619047</v>
      </c>
      <c r="AG38" s="195">
        <f t="shared" si="2"/>
        <v>0</v>
      </c>
      <c r="AH38" s="195">
        <f t="shared" si="2"/>
        <v>0.19047619047619047</v>
      </c>
      <c r="AI38" s="195">
        <f t="shared" si="2"/>
        <v>0</v>
      </c>
      <c r="AJ38" s="195">
        <f t="shared" si="2"/>
        <v>0.33333333333333331</v>
      </c>
      <c r="AK38" s="195">
        <f t="shared" si="2"/>
        <v>4.7619047619047616E-2</v>
      </c>
      <c r="AL38" s="195">
        <f t="shared" si="2"/>
        <v>0.2857142857142857</v>
      </c>
      <c r="AM38" s="195">
        <f t="shared" si="2"/>
        <v>4.7619047619047616E-2</v>
      </c>
      <c r="AN38" s="195">
        <f t="shared" si="2"/>
        <v>0</v>
      </c>
      <c r="AO38" s="195">
        <f t="shared" si="2"/>
        <v>0.5714285714285714</v>
      </c>
      <c r="AP38" s="195">
        <f t="shared" si="2"/>
        <v>0</v>
      </c>
      <c r="AQ38" s="195">
        <f t="shared" si="2"/>
        <v>0.47619047619047616</v>
      </c>
      <c r="AR38" s="195">
        <f t="shared" si="2"/>
        <v>0</v>
      </c>
      <c r="AS38" s="195">
        <f t="shared" si="2"/>
        <v>0.7142857142857143</v>
      </c>
      <c r="AT38" s="195">
        <f t="shared" si="2"/>
        <v>0</v>
      </c>
      <c r="AU38" s="195">
        <f t="shared" si="2"/>
        <v>0.61904761904761907</v>
      </c>
      <c r="AV38" s="296"/>
      <c r="AW38" s="195">
        <f t="shared" si="2"/>
        <v>0.2857142857142857</v>
      </c>
      <c r="AX38" s="195">
        <f t="shared" si="2"/>
        <v>4.7619047619047616E-2</v>
      </c>
      <c r="AY38" s="195">
        <f t="shared" si="2"/>
        <v>0.33333333333333331</v>
      </c>
      <c r="AZ38" s="195">
        <f t="shared" si="2"/>
        <v>4.7619047619047616E-2</v>
      </c>
      <c r="BA38" s="195">
        <f t="shared" si="2"/>
        <v>9.5238095238095233E-2</v>
      </c>
      <c r="BB38" s="195">
        <f t="shared" si="2"/>
        <v>0</v>
      </c>
      <c r="BC38" s="195">
        <f t="shared" si="2"/>
        <v>9.5238095238095233E-2</v>
      </c>
      <c r="BD38" s="195">
        <f t="shared" si="2"/>
        <v>0</v>
      </c>
      <c r="BE38" s="195">
        <f t="shared" si="2"/>
        <v>0.14285714285714285</v>
      </c>
      <c r="BF38" s="195">
        <f t="shared" si="2"/>
        <v>4.7619047619047616E-2</v>
      </c>
      <c r="BG38" s="195">
        <f t="shared" si="2"/>
        <v>0.19047619047619047</v>
      </c>
      <c r="BH38" s="195">
        <f t="shared" si="2"/>
        <v>0</v>
      </c>
      <c r="BI38" s="195">
        <f t="shared" si="2"/>
        <v>4.7619047619047616E-2</v>
      </c>
      <c r="BJ38" s="195">
        <f t="shared" si="2"/>
        <v>0.2857142857142857</v>
      </c>
      <c r="BK38" s="195">
        <f t="shared" si="2"/>
        <v>4.7619047619047616E-2</v>
      </c>
      <c r="BL38" s="195">
        <f t="shared" si="2"/>
        <v>0.2857142857142857</v>
      </c>
      <c r="BM38" s="195">
        <f t="shared" si="2"/>
        <v>0</v>
      </c>
      <c r="BN38" s="195">
        <f t="shared" si="2"/>
        <v>0.19047619047619047</v>
      </c>
      <c r="BO38" s="195">
        <f t="shared" si="2"/>
        <v>4.7619047619047616E-2</v>
      </c>
      <c r="BP38" s="195">
        <f t="shared" si="2"/>
        <v>9.5238095238095233E-2</v>
      </c>
      <c r="BQ38" s="195">
        <f t="shared" ref="BQ38:CN38" si="3">BQ37/$C$7</f>
        <v>9.5238095238095233E-2</v>
      </c>
      <c r="BR38" s="195">
        <f t="shared" si="3"/>
        <v>4.7619047619047616E-2</v>
      </c>
      <c r="BS38" s="195">
        <f t="shared" si="3"/>
        <v>0.14285714285714285</v>
      </c>
      <c r="BT38" s="195">
        <f t="shared" si="3"/>
        <v>0.14285714285714285</v>
      </c>
      <c r="BU38" s="195">
        <f t="shared" si="3"/>
        <v>4.7619047619047616E-2</v>
      </c>
      <c r="BV38" s="195">
        <f t="shared" si="3"/>
        <v>0.23809523809523808</v>
      </c>
      <c r="BW38" s="195">
        <f t="shared" si="3"/>
        <v>0.14285714285714285</v>
      </c>
      <c r="BX38" s="195">
        <f t="shared" si="3"/>
        <v>9.5238095238095233E-2</v>
      </c>
      <c r="BY38" s="195">
        <f t="shared" si="3"/>
        <v>0.19047619047619047</v>
      </c>
      <c r="BZ38" s="195">
        <f t="shared" si="3"/>
        <v>4.7619047619047616E-2</v>
      </c>
      <c r="CA38" s="195">
        <f t="shared" si="3"/>
        <v>9.5238095238095233E-2</v>
      </c>
      <c r="CB38" s="195">
        <f t="shared" si="3"/>
        <v>0</v>
      </c>
      <c r="CC38" s="195">
        <f t="shared" si="3"/>
        <v>4.7619047619047616E-2</v>
      </c>
      <c r="CD38" s="195">
        <f t="shared" si="3"/>
        <v>0</v>
      </c>
      <c r="CE38" s="195">
        <f t="shared" si="3"/>
        <v>4.7619047619047616E-2</v>
      </c>
      <c r="CF38" s="195">
        <f t="shared" si="3"/>
        <v>4.7619047619047616E-2</v>
      </c>
      <c r="CG38" s="195">
        <f t="shared" si="3"/>
        <v>0.2857142857142857</v>
      </c>
      <c r="CH38" s="195">
        <f t="shared" si="3"/>
        <v>0</v>
      </c>
      <c r="CI38" s="195">
        <f t="shared" si="3"/>
        <v>0.23809523809523808</v>
      </c>
      <c r="CJ38" s="195">
        <f t="shared" si="3"/>
        <v>0</v>
      </c>
      <c r="CK38" s="195">
        <f t="shared" si="3"/>
        <v>0.14285714285714285</v>
      </c>
      <c r="CL38" s="195">
        <f t="shared" si="3"/>
        <v>9.5238095238095233E-2</v>
      </c>
      <c r="CM38" s="195">
        <f t="shared" si="3"/>
        <v>0</v>
      </c>
      <c r="CN38" s="195">
        <f t="shared" si="3"/>
        <v>0</v>
      </c>
      <c r="CO38" s="155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</row>
    <row r="39" spans="1:135" ht="15" hidden="1" x14ac:dyDescent="0.25">
      <c r="A39" s="352"/>
      <c r="B39" s="197" t="s">
        <v>753</v>
      </c>
      <c r="C39" s="198"/>
      <c r="D39" s="340">
        <f>+D37+F37</f>
        <v>2</v>
      </c>
      <c r="E39" s="277"/>
      <c r="F39" s="277"/>
      <c r="G39" s="341"/>
      <c r="H39" s="340">
        <f t="shared" ref="H39" si="4">+H37+J37</f>
        <v>1</v>
      </c>
      <c r="I39" s="277"/>
      <c r="J39" s="277"/>
      <c r="K39" s="341"/>
      <c r="L39" s="340">
        <f t="shared" ref="L39" si="5">+L37+N37</f>
        <v>0</v>
      </c>
      <c r="M39" s="277"/>
      <c r="N39" s="277"/>
      <c r="O39" s="341"/>
      <c r="P39" s="340">
        <f t="shared" ref="P39" si="6">+P37+R37</f>
        <v>7</v>
      </c>
      <c r="Q39" s="277"/>
      <c r="R39" s="277"/>
      <c r="S39" s="349"/>
      <c r="T39" s="350">
        <f t="shared" ref="T39" si="7">+T37+V37</f>
        <v>6</v>
      </c>
      <c r="U39" s="277"/>
      <c r="V39" s="277"/>
      <c r="W39" s="341"/>
      <c r="X39" s="340">
        <f t="shared" ref="X39" si="8">+X37+Z37</f>
        <v>12</v>
      </c>
      <c r="Y39" s="277"/>
      <c r="Z39" s="277"/>
      <c r="AA39" s="341"/>
      <c r="AB39" s="340">
        <f t="shared" ref="AB39" si="9">+AB37+AD37</f>
        <v>6</v>
      </c>
      <c r="AC39" s="277"/>
      <c r="AD39" s="277"/>
      <c r="AE39" s="341"/>
      <c r="AF39" s="340">
        <f t="shared" ref="AF39" si="10">+AF37+AH37</f>
        <v>8</v>
      </c>
      <c r="AG39" s="277"/>
      <c r="AH39" s="277"/>
      <c r="AI39" s="341"/>
      <c r="AJ39" s="340">
        <f t="shared" ref="AJ39" si="11">+AJ37+AL37</f>
        <v>13</v>
      </c>
      <c r="AK39" s="277"/>
      <c r="AL39" s="277"/>
      <c r="AM39" s="341"/>
      <c r="AN39" s="340">
        <f t="shared" ref="AN39" si="12">+AN37+AP37</f>
        <v>0</v>
      </c>
      <c r="AO39" s="277"/>
      <c r="AP39" s="277"/>
      <c r="AQ39" s="341"/>
      <c r="AR39" s="340">
        <f t="shared" ref="AR39" si="13">+AR37+AT37</f>
        <v>0</v>
      </c>
      <c r="AS39" s="277"/>
      <c r="AT39" s="277"/>
      <c r="AU39" s="341"/>
      <c r="AV39" s="296"/>
      <c r="AW39" s="340">
        <f t="shared" ref="AW39" si="14">+AW37+AY37</f>
        <v>13</v>
      </c>
      <c r="AX39" s="277"/>
      <c r="AY39" s="277"/>
      <c r="AZ39" s="341"/>
      <c r="BA39" s="340">
        <f t="shared" ref="BA39" si="15">+BA37+BC37</f>
        <v>4</v>
      </c>
      <c r="BB39" s="277"/>
      <c r="BC39" s="277"/>
      <c r="BD39" s="341"/>
      <c r="BE39" s="340">
        <f t="shared" ref="BE39" si="16">+BE37+BG37</f>
        <v>7</v>
      </c>
      <c r="BF39" s="277"/>
      <c r="BG39" s="277"/>
      <c r="BH39" s="341"/>
      <c r="BI39" s="340">
        <f t="shared" ref="BI39" si="17">+BI37+BK37</f>
        <v>2</v>
      </c>
      <c r="BJ39" s="277"/>
      <c r="BK39" s="277"/>
      <c r="BL39" s="341"/>
      <c r="BM39" s="340">
        <f t="shared" ref="BM39" si="18">+BM37+BO37</f>
        <v>1</v>
      </c>
      <c r="BN39" s="277"/>
      <c r="BO39" s="277"/>
      <c r="BP39" s="341"/>
      <c r="BQ39" s="340">
        <f t="shared" ref="BQ39" si="19">+BQ37+BS37</f>
        <v>5</v>
      </c>
      <c r="BR39" s="277"/>
      <c r="BS39" s="277"/>
      <c r="BT39" s="341"/>
      <c r="BU39" s="340">
        <f t="shared" ref="BU39" si="20">+BU37+BW37</f>
        <v>4</v>
      </c>
      <c r="BV39" s="277"/>
      <c r="BW39" s="277"/>
      <c r="BX39" s="341"/>
      <c r="BY39" s="340">
        <f t="shared" ref="BY39" si="21">+BY37+CA37</f>
        <v>6</v>
      </c>
      <c r="BZ39" s="277"/>
      <c r="CA39" s="277"/>
      <c r="CB39" s="341"/>
      <c r="CC39" s="340">
        <f t="shared" ref="CC39" si="22">+CC37+CE37</f>
        <v>2</v>
      </c>
      <c r="CD39" s="277"/>
      <c r="CE39" s="277"/>
      <c r="CF39" s="341"/>
      <c r="CG39" s="340">
        <f t="shared" ref="CG39" si="23">+CG37+CI37</f>
        <v>11</v>
      </c>
      <c r="CH39" s="277"/>
      <c r="CI39" s="277"/>
      <c r="CJ39" s="341"/>
      <c r="CK39" s="340">
        <f t="shared" ref="CK39" si="24">+CK37+CM37</f>
        <v>3</v>
      </c>
      <c r="CL39" s="277"/>
      <c r="CM39" s="277"/>
      <c r="CN39" s="277"/>
      <c r="CO39" s="155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</row>
    <row r="40" spans="1:135" ht="15" hidden="1" x14ac:dyDescent="0.25">
      <c r="A40" s="352"/>
      <c r="B40" s="199" t="s">
        <v>753</v>
      </c>
      <c r="C40" s="200"/>
      <c r="D40" s="334">
        <f>+E37+G37</f>
        <v>7</v>
      </c>
      <c r="E40" s="263"/>
      <c r="F40" s="263"/>
      <c r="G40" s="335"/>
      <c r="H40" s="334">
        <f t="shared" ref="H40" si="25">+I37+K37</f>
        <v>3</v>
      </c>
      <c r="I40" s="263"/>
      <c r="J40" s="263"/>
      <c r="K40" s="335"/>
      <c r="L40" s="334">
        <f t="shared" ref="L40" si="26">+M37+O37</f>
        <v>2</v>
      </c>
      <c r="M40" s="263"/>
      <c r="N40" s="263"/>
      <c r="O40" s="335"/>
      <c r="P40" s="334">
        <f t="shared" ref="P40" si="27">+Q37+S37</f>
        <v>0</v>
      </c>
      <c r="Q40" s="263"/>
      <c r="R40" s="263"/>
      <c r="S40" s="347"/>
      <c r="T40" s="348">
        <f t="shared" ref="T40" si="28">+U37+W37</f>
        <v>8</v>
      </c>
      <c r="U40" s="263"/>
      <c r="V40" s="263"/>
      <c r="W40" s="335"/>
      <c r="X40" s="334">
        <f t="shared" ref="X40" si="29">+Y37+AA37</f>
        <v>0</v>
      </c>
      <c r="Y40" s="263"/>
      <c r="Z40" s="263"/>
      <c r="AA40" s="335"/>
      <c r="AB40" s="334">
        <f t="shared" ref="AB40" si="30">+AC37+AE37</f>
        <v>0</v>
      </c>
      <c r="AC40" s="263"/>
      <c r="AD40" s="263"/>
      <c r="AE40" s="335"/>
      <c r="AF40" s="334">
        <f t="shared" ref="AF40" si="31">+AG37+AI37</f>
        <v>0</v>
      </c>
      <c r="AG40" s="263"/>
      <c r="AH40" s="263"/>
      <c r="AI40" s="335"/>
      <c r="AJ40" s="334">
        <f t="shared" ref="AJ40" si="32">+AK37+AM37</f>
        <v>2</v>
      </c>
      <c r="AK40" s="263"/>
      <c r="AL40" s="263"/>
      <c r="AM40" s="335"/>
      <c r="AN40" s="334">
        <f t="shared" ref="AN40" si="33">+AO37+AQ37</f>
        <v>22</v>
      </c>
      <c r="AO40" s="263"/>
      <c r="AP40" s="263"/>
      <c r="AQ40" s="335"/>
      <c r="AR40" s="334">
        <f t="shared" ref="AR40" si="34">+AS37+AU37</f>
        <v>28</v>
      </c>
      <c r="AS40" s="263"/>
      <c r="AT40" s="263"/>
      <c r="AU40" s="335"/>
      <c r="AV40" s="296"/>
      <c r="AW40" s="334">
        <f t="shared" ref="AW40" si="35">+AX37+AZ37</f>
        <v>2</v>
      </c>
      <c r="AX40" s="263"/>
      <c r="AY40" s="263"/>
      <c r="AZ40" s="335"/>
      <c r="BA40" s="334">
        <f t="shared" ref="BA40" si="36">+BB37+BD37</f>
        <v>0</v>
      </c>
      <c r="BB40" s="263"/>
      <c r="BC40" s="263"/>
      <c r="BD40" s="335"/>
      <c r="BE40" s="334">
        <f t="shared" ref="BE40" si="37">+BF37+BH37</f>
        <v>1</v>
      </c>
      <c r="BF40" s="263"/>
      <c r="BG40" s="263"/>
      <c r="BH40" s="335"/>
      <c r="BI40" s="334">
        <f t="shared" ref="BI40" si="38">+BJ37+BL37</f>
        <v>12</v>
      </c>
      <c r="BJ40" s="263"/>
      <c r="BK40" s="263"/>
      <c r="BL40" s="335"/>
      <c r="BM40" s="334">
        <f t="shared" ref="BM40" si="39">+BN37+BP37</f>
        <v>6</v>
      </c>
      <c r="BN40" s="263"/>
      <c r="BO40" s="263"/>
      <c r="BP40" s="335"/>
      <c r="BQ40" s="334">
        <f t="shared" ref="BQ40" si="40">+BR37+BT37</f>
        <v>4</v>
      </c>
      <c r="BR40" s="263"/>
      <c r="BS40" s="263"/>
      <c r="BT40" s="335"/>
      <c r="BU40" s="334">
        <f t="shared" ref="BU40" si="41">+BV37+BX37</f>
        <v>7</v>
      </c>
      <c r="BV40" s="263"/>
      <c r="BW40" s="263"/>
      <c r="BX40" s="335"/>
      <c r="BY40" s="334">
        <f t="shared" ref="BY40" si="42">+BZ37+CB37</f>
        <v>1</v>
      </c>
      <c r="BZ40" s="263"/>
      <c r="CA40" s="263"/>
      <c r="CB40" s="335"/>
      <c r="CC40" s="334">
        <f t="shared" ref="CC40" si="43">+CD37+CF37</f>
        <v>1</v>
      </c>
      <c r="CD40" s="263"/>
      <c r="CE40" s="263"/>
      <c r="CF40" s="335"/>
      <c r="CG40" s="334">
        <f t="shared" ref="CG40" si="44">+CH37+CJ37</f>
        <v>0</v>
      </c>
      <c r="CH40" s="263"/>
      <c r="CI40" s="263"/>
      <c r="CJ40" s="335"/>
      <c r="CK40" s="334">
        <f t="shared" ref="CK40" si="45">+CL37+CN37</f>
        <v>2</v>
      </c>
      <c r="CL40" s="263"/>
      <c r="CM40" s="263"/>
      <c r="CN40" s="263"/>
      <c r="CO40" s="155"/>
    </row>
    <row r="41" spans="1:135" ht="15" hidden="1" x14ac:dyDescent="0.25">
      <c r="A41" s="352"/>
      <c r="B41" s="284"/>
      <c r="C41" s="346"/>
      <c r="D41" s="344"/>
      <c r="E41" s="280"/>
      <c r="F41" s="280"/>
      <c r="G41" s="345"/>
      <c r="H41" s="344"/>
      <c r="I41" s="280"/>
      <c r="J41" s="280"/>
      <c r="K41" s="345"/>
      <c r="L41" s="344"/>
      <c r="M41" s="280"/>
      <c r="N41" s="280"/>
      <c r="O41" s="345"/>
      <c r="P41" s="344"/>
      <c r="Q41" s="280"/>
      <c r="R41" s="280"/>
      <c r="S41" s="345"/>
      <c r="T41" s="344"/>
      <c r="U41" s="280"/>
      <c r="V41" s="280"/>
      <c r="W41" s="345"/>
      <c r="X41" s="344"/>
      <c r="Y41" s="280"/>
      <c r="Z41" s="280"/>
      <c r="AA41" s="345"/>
      <c r="AB41" s="344"/>
      <c r="AC41" s="280"/>
      <c r="AD41" s="280"/>
      <c r="AE41" s="345"/>
      <c r="AF41" s="344"/>
      <c r="AG41" s="280"/>
      <c r="AH41" s="280"/>
      <c r="AI41" s="345"/>
      <c r="AJ41" s="344"/>
      <c r="AK41" s="280"/>
      <c r="AL41" s="280"/>
      <c r="AM41" s="345"/>
      <c r="AN41" s="344"/>
      <c r="AO41" s="280"/>
      <c r="AP41" s="280"/>
      <c r="AQ41" s="345"/>
      <c r="AR41" s="344"/>
      <c r="AS41" s="280"/>
      <c r="AT41" s="280"/>
      <c r="AU41" s="345"/>
      <c r="AV41" s="296"/>
      <c r="AW41" s="344"/>
      <c r="AX41" s="280"/>
      <c r="AY41" s="280"/>
      <c r="AZ41" s="345"/>
      <c r="BA41" s="344"/>
      <c r="BB41" s="280"/>
      <c r="BC41" s="280"/>
      <c r="BD41" s="345"/>
      <c r="BE41" s="344"/>
      <c r="BF41" s="280"/>
      <c r="BG41" s="280"/>
      <c r="BH41" s="345"/>
      <c r="BI41" s="344"/>
      <c r="BJ41" s="280"/>
      <c r="BK41" s="280"/>
      <c r="BL41" s="345"/>
      <c r="BM41" s="344"/>
      <c r="BN41" s="280"/>
      <c r="BO41" s="280"/>
      <c r="BP41" s="345"/>
      <c r="BQ41" s="344"/>
      <c r="BR41" s="280"/>
      <c r="BS41" s="280"/>
      <c r="BT41" s="345"/>
      <c r="BU41" s="344"/>
      <c r="BV41" s="280"/>
      <c r="BW41" s="280"/>
      <c r="BX41" s="345"/>
      <c r="BY41" s="344"/>
      <c r="BZ41" s="280"/>
      <c r="CA41" s="280"/>
      <c r="CB41" s="345"/>
      <c r="CC41" s="344"/>
      <c r="CD41" s="280"/>
      <c r="CE41" s="280"/>
      <c r="CF41" s="345"/>
      <c r="CG41" s="344"/>
      <c r="CH41" s="280"/>
      <c r="CI41" s="280"/>
      <c r="CJ41" s="345"/>
      <c r="CK41" s="344"/>
      <c r="CL41" s="280"/>
      <c r="CM41" s="280"/>
      <c r="CN41" s="281"/>
      <c r="CO41" s="155"/>
    </row>
    <row r="42" spans="1:135" ht="15" hidden="1" customHeight="1" x14ac:dyDescent="0.25">
      <c r="A42" s="352"/>
      <c r="B42" s="193" t="s">
        <v>754</v>
      </c>
      <c r="C42" s="193"/>
      <c r="D42" s="279">
        <f>(COUNTIF(D13:D35,"&gt;0"))+(COUNTIF(F13:F35,"&gt;0"))</f>
        <v>2</v>
      </c>
      <c r="E42" s="280"/>
      <c r="F42" s="280"/>
      <c r="G42" s="281"/>
      <c r="H42" s="279">
        <f t="shared" ref="H42" si="46">(COUNTIF(H13:H35,"&gt;0"))+(COUNTIF(J13:J35,"&gt;0"))</f>
        <v>1</v>
      </c>
      <c r="I42" s="280"/>
      <c r="J42" s="280"/>
      <c r="K42" s="281"/>
      <c r="L42" s="279">
        <f t="shared" ref="L42" si="47">(COUNTIF(L13:L35,"&gt;0"))+(COUNTIF(N13:N35,"&gt;0"))</f>
        <v>1</v>
      </c>
      <c r="M42" s="280"/>
      <c r="N42" s="280"/>
      <c r="O42" s="281"/>
      <c r="P42" s="279">
        <f t="shared" ref="P42" si="48">(COUNTIF(P13:P35,"&gt;0"))+(COUNTIF(R13:R35,"&gt;0"))</f>
        <v>7</v>
      </c>
      <c r="Q42" s="280"/>
      <c r="R42" s="280"/>
      <c r="S42" s="281"/>
      <c r="T42" s="279">
        <f t="shared" ref="T42" si="49">(COUNTIF(T13:T35,"&gt;0"))+(COUNTIF(V13:V35,"&gt;0"))</f>
        <v>6</v>
      </c>
      <c r="U42" s="280"/>
      <c r="V42" s="280"/>
      <c r="W42" s="281"/>
      <c r="X42" s="279">
        <f t="shared" ref="X42" si="50">(COUNTIF(X13:X35,"&gt;0"))+(COUNTIF(Z13:Z35,"&gt;0"))</f>
        <v>13</v>
      </c>
      <c r="Y42" s="280"/>
      <c r="Z42" s="280"/>
      <c r="AA42" s="281"/>
      <c r="AB42" s="279">
        <f t="shared" ref="AB42" si="51">(COUNTIF(AB13:AB35,"&gt;0"))+(COUNTIF(AD13:AD35,"&gt;0"))</f>
        <v>6</v>
      </c>
      <c r="AC42" s="280"/>
      <c r="AD42" s="280"/>
      <c r="AE42" s="281"/>
      <c r="AF42" s="279">
        <f t="shared" ref="AF42" si="52">(COUNTIF(AF13:AF35,"&gt;0"))+(COUNTIF(AH13:AH35,"&gt;0"))</f>
        <v>10</v>
      </c>
      <c r="AG42" s="280"/>
      <c r="AH42" s="280"/>
      <c r="AI42" s="281"/>
      <c r="AJ42" s="279">
        <f t="shared" ref="AJ42" si="53">(COUNTIF(AJ13:AJ35,"&gt;0"))+(COUNTIF(AL13:AL35,"&gt;0"))</f>
        <v>14</v>
      </c>
      <c r="AK42" s="280"/>
      <c r="AL42" s="280"/>
      <c r="AM42" s="281"/>
      <c r="AN42" s="279">
        <f t="shared" ref="AN42" si="54">(COUNTIF(AN13:AN35,"&gt;0"))+(COUNTIF(AP13:AP35,"&gt;0"))</f>
        <v>1</v>
      </c>
      <c r="AO42" s="280"/>
      <c r="AP42" s="280"/>
      <c r="AQ42" s="281"/>
      <c r="AR42" s="279">
        <f t="shared" ref="AR42" si="55">(COUNTIF(AR13:AR35,"&gt;0"))+(COUNTIF(AT13:AT35,"&gt;0"))</f>
        <v>0</v>
      </c>
      <c r="AS42" s="280"/>
      <c r="AT42" s="280"/>
      <c r="AU42" s="281"/>
      <c r="AV42" s="296"/>
      <c r="AW42" s="279">
        <f>(COUNTIF(AW13:AW35,"&gt;0"))+(COUNTIF(AY13:AY35,"&gt;0"))</f>
        <v>13</v>
      </c>
      <c r="AX42" s="280"/>
      <c r="AY42" s="280"/>
      <c r="AZ42" s="281"/>
      <c r="BA42" s="279">
        <f t="shared" ref="BA42" si="56">(COUNTIF(BA13:BA35,"&gt;0"))+(COUNTIF(BC13:BC35,"&gt;0"))</f>
        <v>4</v>
      </c>
      <c r="BB42" s="280"/>
      <c r="BC42" s="280"/>
      <c r="BD42" s="281"/>
      <c r="BE42" s="279">
        <f t="shared" ref="BE42" si="57">(COUNTIF(BE13:BE35,"&gt;0"))+(COUNTIF(BG13:BG35,"&gt;0"))</f>
        <v>7</v>
      </c>
      <c r="BF42" s="280"/>
      <c r="BG42" s="280"/>
      <c r="BH42" s="281"/>
      <c r="BI42" s="279">
        <f t="shared" ref="BI42" si="58">(COUNTIF(BI13:BI35,"&gt;0"))+(COUNTIF(BK13:BK35,"&gt;0"))</f>
        <v>2</v>
      </c>
      <c r="BJ42" s="280"/>
      <c r="BK42" s="280"/>
      <c r="BL42" s="281"/>
      <c r="BM42" s="279">
        <f t="shared" ref="BM42" si="59">(COUNTIF(BM13:BM35,"&gt;0"))+(COUNTIF(BO13:BO35,"&gt;0"))</f>
        <v>1</v>
      </c>
      <c r="BN42" s="280"/>
      <c r="BO42" s="280"/>
      <c r="BP42" s="281"/>
      <c r="BQ42" s="279">
        <f t="shared" ref="BQ42" si="60">(COUNTIF(BQ13:BQ35,"&gt;0"))+(COUNTIF(BS13:BS35,"&gt;0"))</f>
        <v>5</v>
      </c>
      <c r="BR42" s="280"/>
      <c r="BS42" s="280"/>
      <c r="BT42" s="281"/>
      <c r="BU42" s="279">
        <f t="shared" ref="BU42" si="61">(COUNTIF(BU13:BU35,"&gt;0"))+(COUNTIF(BW13:BW35,"&gt;0"))</f>
        <v>4</v>
      </c>
      <c r="BV42" s="280"/>
      <c r="BW42" s="280"/>
      <c r="BX42" s="281"/>
      <c r="BY42" s="279">
        <f t="shared" ref="BY42" si="62">(COUNTIF(BY13:BY35,"&gt;0"))+(COUNTIF(CA13:CA35,"&gt;0"))</f>
        <v>6</v>
      </c>
      <c r="BZ42" s="280"/>
      <c r="CA42" s="280"/>
      <c r="CB42" s="281"/>
      <c r="CC42" s="279">
        <f t="shared" ref="CC42" si="63">(COUNTIF(CC13:CC35,"&gt;0"))+(COUNTIF(CE13:CE35,"&gt;0"))</f>
        <v>2</v>
      </c>
      <c r="CD42" s="280"/>
      <c r="CE42" s="280"/>
      <c r="CF42" s="281"/>
      <c r="CG42" s="279">
        <f t="shared" ref="CG42" si="64">(COUNTIF(CG13:CG35,"&gt;0"))+(COUNTIF(CI13:CI35,"&gt;0"))</f>
        <v>11</v>
      </c>
      <c r="CH42" s="280"/>
      <c r="CI42" s="280"/>
      <c r="CJ42" s="281"/>
      <c r="CK42" s="279">
        <f t="shared" ref="CK42" si="65">(COUNTIF(CK13:CK35,"&gt;0"))+(COUNTIF(CM13:CM35,"&gt;0"))</f>
        <v>3</v>
      </c>
      <c r="CL42" s="280"/>
      <c r="CM42" s="280"/>
      <c r="CN42" s="280"/>
      <c r="CO42" s="155"/>
    </row>
    <row r="43" spans="1:135" ht="15" hidden="1" customHeight="1" x14ac:dyDescent="0.25">
      <c r="A43" s="352"/>
      <c r="B43" s="193" t="s">
        <v>842</v>
      </c>
      <c r="C43" s="193"/>
      <c r="D43" s="279">
        <f>(COUNTIF(E13:E35,"&gt;0"))+(COUNTIF(G13:G35,"&gt;0"))</f>
        <v>7</v>
      </c>
      <c r="E43" s="280"/>
      <c r="F43" s="280"/>
      <c r="G43" s="281"/>
      <c r="H43" s="279">
        <f t="shared" ref="H43" si="66">(COUNTIF(I13:I35,"&gt;0"))+(COUNTIF(K13:K35,"&gt;0"))</f>
        <v>4</v>
      </c>
      <c r="I43" s="280"/>
      <c r="J43" s="280"/>
      <c r="K43" s="281"/>
      <c r="L43" s="279">
        <f t="shared" ref="L43" si="67">(COUNTIF(M13:M35,"&gt;0"))+(COUNTIF(O13:O35,"&gt;0"))</f>
        <v>2</v>
      </c>
      <c r="M43" s="280"/>
      <c r="N43" s="280"/>
      <c r="O43" s="281"/>
      <c r="P43" s="279">
        <f t="shared" ref="P43" si="68">(COUNTIF(Q13:Q35,"&gt;0"))+(COUNTIF(S13:S35,"&gt;0"))</f>
        <v>0</v>
      </c>
      <c r="Q43" s="280"/>
      <c r="R43" s="280"/>
      <c r="S43" s="281"/>
      <c r="T43" s="279">
        <f t="shared" ref="T43" si="69">(COUNTIF(U13:U35,"&gt;0"))+(COUNTIF(W13:W35,"&gt;0"))</f>
        <v>8</v>
      </c>
      <c r="U43" s="280"/>
      <c r="V43" s="280"/>
      <c r="W43" s="281"/>
      <c r="X43" s="279">
        <f t="shared" ref="X43" si="70">(COUNTIF(Y13:Y35,"&gt;0"))+(COUNTIF(AA13:AA35,"&gt;0"))</f>
        <v>0</v>
      </c>
      <c r="Y43" s="280"/>
      <c r="Z43" s="280"/>
      <c r="AA43" s="281"/>
      <c r="AB43" s="279">
        <f t="shared" ref="AB43" si="71">(COUNTIF(AC13:AC35,"&gt;0"))+(COUNTIF(AE13:AE35,"&gt;0"))</f>
        <v>0</v>
      </c>
      <c r="AC43" s="280"/>
      <c r="AD43" s="280"/>
      <c r="AE43" s="281"/>
      <c r="AF43" s="279">
        <f t="shared" ref="AF43" si="72">(COUNTIF(AG13:AG35,"&gt;0"))+(COUNTIF(AI13:AI35,"&gt;0"))</f>
        <v>0</v>
      </c>
      <c r="AG43" s="280"/>
      <c r="AH43" s="280"/>
      <c r="AI43" s="281"/>
      <c r="AJ43" s="279">
        <f t="shared" ref="AJ43" si="73">(COUNTIF(AK13:AK35,"&gt;0"))+(COUNTIF(AM13:AM35,"&gt;0"))</f>
        <v>2</v>
      </c>
      <c r="AK43" s="280"/>
      <c r="AL43" s="280"/>
      <c r="AM43" s="281"/>
      <c r="AN43" s="279">
        <f t="shared" ref="AN43" si="74">(COUNTIF(AO13:AO35,"&gt;0"))+(COUNTIF(AQ13:AQ35,"&gt;0"))</f>
        <v>22</v>
      </c>
      <c r="AO43" s="280"/>
      <c r="AP43" s="280"/>
      <c r="AQ43" s="281"/>
      <c r="AR43" s="279">
        <f t="shared" ref="AR43" si="75">(COUNTIF(AS13:AS35,"&gt;0"))+(COUNTIF(AU13:AU35,"&gt;0"))</f>
        <v>29</v>
      </c>
      <c r="AS43" s="280"/>
      <c r="AT43" s="280"/>
      <c r="AU43" s="281"/>
      <c r="AV43" s="296"/>
      <c r="AW43" s="279">
        <f>(COUNTIF(AX13:AX35,"&gt;0"))+(COUNTIF(AZ13:AZ35,"&gt;0"))</f>
        <v>2</v>
      </c>
      <c r="AX43" s="280"/>
      <c r="AY43" s="280"/>
      <c r="AZ43" s="281"/>
      <c r="BA43" s="279">
        <f t="shared" ref="BA43" si="76">(COUNTIF(BB13:BB35,"&gt;0"))+(COUNTIF(BD13:BD35,"&gt;0"))</f>
        <v>0</v>
      </c>
      <c r="BB43" s="280"/>
      <c r="BC43" s="280"/>
      <c r="BD43" s="281"/>
      <c r="BE43" s="279">
        <f t="shared" ref="BE43" si="77">(COUNTIF(BF13:BF35,"&gt;0"))+(COUNTIF(BH13:BH35,"&gt;0"))</f>
        <v>2</v>
      </c>
      <c r="BF43" s="280"/>
      <c r="BG43" s="280"/>
      <c r="BH43" s="281"/>
      <c r="BI43" s="279">
        <f t="shared" ref="BI43" si="78">(COUNTIF(BJ13:BJ35,"&gt;0"))+(COUNTIF(BL13:BL35,"&gt;0"))</f>
        <v>12</v>
      </c>
      <c r="BJ43" s="280"/>
      <c r="BK43" s="280"/>
      <c r="BL43" s="281"/>
      <c r="BM43" s="279">
        <f t="shared" ref="BM43" si="79">(COUNTIF(BN13:BN35,"&gt;0"))+(COUNTIF(BP13:BP35,"&gt;0"))</f>
        <v>7</v>
      </c>
      <c r="BN43" s="280"/>
      <c r="BO43" s="280"/>
      <c r="BP43" s="281"/>
      <c r="BQ43" s="279">
        <f t="shared" ref="BQ43" si="80">(COUNTIF(BR13:BR35,"&gt;0"))+(COUNTIF(BT13:BT35,"&gt;0"))</f>
        <v>5</v>
      </c>
      <c r="BR43" s="280"/>
      <c r="BS43" s="280"/>
      <c r="BT43" s="281"/>
      <c r="BU43" s="279">
        <f t="shared" ref="BU43" si="81">(COUNTIF(BV13:BV35,"&gt;0"))+(COUNTIF(BX13:BX35,"&gt;0"))</f>
        <v>7</v>
      </c>
      <c r="BV43" s="280"/>
      <c r="BW43" s="280"/>
      <c r="BX43" s="281"/>
      <c r="BY43" s="279">
        <f t="shared" ref="BY43" si="82">(COUNTIF(BZ13:BZ35,"&gt;0"))+(COUNTIF(CB13:CB35,"&gt;0"))</f>
        <v>1</v>
      </c>
      <c r="BZ43" s="280"/>
      <c r="CA43" s="280"/>
      <c r="CB43" s="281"/>
      <c r="CC43" s="279">
        <f t="shared" ref="CC43" si="83">(COUNTIF(CD13:CD35,"&gt;0"))+(COUNTIF(CF13:CF35,"&gt;0"))</f>
        <v>2</v>
      </c>
      <c r="CD43" s="280"/>
      <c r="CE43" s="280"/>
      <c r="CF43" s="281"/>
      <c r="CG43" s="279">
        <f t="shared" ref="CG43" si="84">(COUNTIF(CH13:CH35,"&gt;0"))+(COUNTIF(CJ13:CJ35,"&gt;0"))</f>
        <v>0</v>
      </c>
      <c r="CH43" s="280"/>
      <c r="CI43" s="280"/>
      <c r="CJ43" s="281"/>
      <c r="CK43" s="279">
        <f t="shared" ref="CK43" si="85">(COUNTIF(CL13:CL35,"&gt;0"))+(COUNTIF(CN13:CN35,"&gt;0"))</f>
        <v>2</v>
      </c>
      <c r="CL43" s="280"/>
      <c r="CM43" s="280"/>
      <c r="CN43" s="280"/>
      <c r="CO43" s="201"/>
    </row>
    <row r="44" spans="1:135" hidden="1" x14ac:dyDescent="0.2">
      <c r="A44" s="352"/>
      <c r="B44" s="272" t="s">
        <v>863</v>
      </c>
      <c r="C44" s="342"/>
      <c r="D44" s="340">
        <v>1</v>
      </c>
      <c r="E44" s="277"/>
      <c r="F44" s="277"/>
      <c r="G44" s="341"/>
      <c r="H44" s="340">
        <v>1</v>
      </c>
      <c r="I44" s="277"/>
      <c r="J44" s="277"/>
      <c r="K44" s="341"/>
      <c r="L44" s="340">
        <v>1</v>
      </c>
      <c r="M44" s="277"/>
      <c r="N44" s="277"/>
      <c r="O44" s="341"/>
      <c r="P44" s="340">
        <v>5</v>
      </c>
      <c r="Q44" s="277"/>
      <c r="R44" s="277"/>
      <c r="S44" s="341"/>
      <c r="T44" s="340">
        <v>4</v>
      </c>
      <c r="U44" s="277"/>
      <c r="V44" s="277"/>
      <c r="W44" s="341"/>
      <c r="X44" s="340">
        <v>10</v>
      </c>
      <c r="Y44" s="277"/>
      <c r="Z44" s="277"/>
      <c r="AA44" s="341"/>
      <c r="AB44" s="340">
        <v>5</v>
      </c>
      <c r="AC44" s="277"/>
      <c r="AD44" s="277"/>
      <c r="AE44" s="341"/>
      <c r="AF44" s="340">
        <v>5</v>
      </c>
      <c r="AG44" s="277"/>
      <c r="AH44" s="277"/>
      <c r="AI44" s="341"/>
      <c r="AJ44" s="340">
        <v>9</v>
      </c>
      <c r="AK44" s="277"/>
      <c r="AL44" s="277"/>
      <c r="AM44" s="341"/>
      <c r="AN44" s="340">
        <v>1</v>
      </c>
      <c r="AO44" s="277"/>
      <c r="AP44" s="277"/>
      <c r="AQ44" s="341"/>
      <c r="AR44" s="340">
        <v>0</v>
      </c>
      <c r="AS44" s="277"/>
      <c r="AT44" s="277"/>
      <c r="AU44" s="341"/>
      <c r="AV44" s="296"/>
      <c r="AW44" s="340">
        <v>8</v>
      </c>
      <c r="AX44" s="277"/>
      <c r="AY44" s="277"/>
      <c r="AZ44" s="341"/>
      <c r="BA44" s="340">
        <v>2</v>
      </c>
      <c r="BB44" s="277"/>
      <c r="BC44" s="277"/>
      <c r="BD44" s="341"/>
      <c r="BE44" s="340">
        <v>4</v>
      </c>
      <c r="BF44" s="277"/>
      <c r="BG44" s="277"/>
      <c r="BH44" s="341"/>
      <c r="BI44" s="340">
        <v>1</v>
      </c>
      <c r="BJ44" s="277"/>
      <c r="BK44" s="277"/>
      <c r="BL44" s="341"/>
      <c r="BM44" s="340">
        <v>1</v>
      </c>
      <c r="BN44" s="277"/>
      <c r="BO44" s="277"/>
      <c r="BP44" s="341"/>
      <c r="BQ44" s="340">
        <v>3</v>
      </c>
      <c r="BR44" s="277"/>
      <c r="BS44" s="277"/>
      <c r="BT44" s="341"/>
      <c r="BU44" s="340">
        <v>3</v>
      </c>
      <c r="BV44" s="277"/>
      <c r="BW44" s="277"/>
      <c r="BX44" s="341"/>
      <c r="BY44" s="340">
        <v>5</v>
      </c>
      <c r="BZ44" s="277"/>
      <c r="CA44" s="277"/>
      <c r="CB44" s="341"/>
      <c r="CC44" s="340">
        <v>1</v>
      </c>
      <c r="CD44" s="277"/>
      <c r="CE44" s="277"/>
      <c r="CF44" s="341"/>
      <c r="CG44" s="340">
        <v>6</v>
      </c>
      <c r="CH44" s="277"/>
      <c r="CI44" s="277"/>
      <c r="CJ44" s="341"/>
      <c r="CK44" s="340">
        <v>3</v>
      </c>
      <c r="CL44" s="277"/>
      <c r="CM44" s="277"/>
      <c r="CN44" s="277"/>
      <c r="CO44" s="155"/>
    </row>
    <row r="45" spans="1:135" hidden="1" x14ac:dyDescent="0.2">
      <c r="A45" s="352"/>
      <c r="B45" s="274"/>
      <c r="C45" s="343"/>
      <c r="D45" s="336">
        <f>D44/C7</f>
        <v>4.7619047619047616E-2</v>
      </c>
      <c r="E45" s="266"/>
      <c r="F45" s="266"/>
      <c r="G45" s="337"/>
      <c r="H45" s="336">
        <f t="shared" ref="H45" si="86">H44/$C$7</f>
        <v>4.7619047619047616E-2</v>
      </c>
      <c r="I45" s="266"/>
      <c r="J45" s="266"/>
      <c r="K45" s="337"/>
      <c r="L45" s="336">
        <f t="shared" ref="L45" si="87">L44/$C$7</f>
        <v>4.7619047619047616E-2</v>
      </c>
      <c r="M45" s="266"/>
      <c r="N45" s="266"/>
      <c r="O45" s="337"/>
      <c r="P45" s="336">
        <f t="shared" ref="P45" si="88">P44/$C$7</f>
        <v>0.23809523809523808</v>
      </c>
      <c r="Q45" s="266"/>
      <c r="R45" s="266"/>
      <c r="S45" s="337"/>
      <c r="T45" s="336">
        <f t="shared" ref="T45" si="89">T44/$C$7</f>
        <v>0.19047619047619047</v>
      </c>
      <c r="U45" s="266"/>
      <c r="V45" s="266"/>
      <c r="W45" s="337"/>
      <c r="X45" s="336">
        <f t="shared" ref="X45" si="90">X44/$C$7</f>
        <v>0.47619047619047616</v>
      </c>
      <c r="Y45" s="266"/>
      <c r="Z45" s="266"/>
      <c r="AA45" s="337"/>
      <c r="AB45" s="336">
        <f t="shared" ref="AB45" si="91">AB44/$C$7</f>
        <v>0.23809523809523808</v>
      </c>
      <c r="AC45" s="266"/>
      <c r="AD45" s="266"/>
      <c r="AE45" s="337"/>
      <c r="AF45" s="336">
        <f t="shared" ref="AF45" si="92">AF44/$C$7</f>
        <v>0.23809523809523808</v>
      </c>
      <c r="AG45" s="266"/>
      <c r="AH45" s="266"/>
      <c r="AI45" s="337"/>
      <c r="AJ45" s="336">
        <f t="shared" ref="AJ45" si="93">AJ44/$C$7</f>
        <v>0.42857142857142855</v>
      </c>
      <c r="AK45" s="266"/>
      <c r="AL45" s="266"/>
      <c r="AM45" s="337"/>
      <c r="AN45" s="336">
        <f t="shared" ref="AN45" si="94">AN44/$C$7</f>
        <v>4.7619047619047616E-2</v>
      </c>
      <c r="AO45" s="266"/>
      <c r="AP45" s="266"/>
      <c r="AQ45" s="337"/>
      <c r="AR45" s="336">
        <f t="shared" ref="AR45" si="95">AR44/$C$7</f>
        <v>0</v>
      </c>
      <c r="AS45" s="266"/>
      <c r="AT45" s="266"/>
      <c r="AU45" s="337"/>
      <c r="AV45" s="296"/>
      <c r="AW45" s="336">
        <f t="shared" ref="AW45" si="96">AW44/$C$7</f>
        <v>0.38095238095238093</v>
      </c>
      <c r="AX45" s="266"/>
      <c r="AY45" s="266"/>
      <c r="AZ45" s="337"/>
      <c r="BA45" s="336">
        <f t="shared" ref="BA45" si="97">BA44/$C$7</f>
        <v>9.5238095238095233E-2</v>
      </c>
      <c r="BB45" s="266"/>
      <c r="BC45" s="266"/>
      <c r="BD45" s="337"/>
      <c r="BE45" s="336">
        <f t="shared" ref="BE45" si="98">BE44/$C$7</f>
        <v>0.19047619047619047</v>
      </c>
      <c r="BF45" s="266"/>
      <c r="BG45" s="266"/>
      <c r="BH45" s="337"/>
      <c r="BI45" s="336">
        <f t="shared" ref="BI45" si="99">BI44/$C$7</f>
        <v>4.7619047619047616E-2</v>
      </c>
      <c r="BJ45" s="266"/>
      <c r="BK45" s="266"/>
      <c r="BL45" s="337"/>
      <c r="BM45" s="336">
        <f t="shared" ref="BM45" si="100">BM44/$C$7</f>
        <v>4.7619047619047616E-2</v>
      </c>
      <c r="BN45" s="266"/>
      <c r="BO45" s="266"/>
      <c r="BP45" s="337"/>
      <c r="BQ45" s="336">
        <f t="shared" ref="BQ45" si="101">BQ44/$C$7</f>
        <v>0.14285714285714285</v>
      </c>
      <c r="BR45" s="266"/>
      <c r="BS45" s="266"/>
      <c r="BT45" s="337"/>
      <c r="BU45" s="336">
        <f t="shared" ref="BU45" si="102">BU44/$C$7</f>
        <v>0.14285714285714285</v>
      </c>
      <c r="BV45" s="266"/>
      <c r="BW45" s="266"/>
      <c r="BX45" s="337"/>
      <c r="BY45" s="336">
        <f t="shared" ref="BY45" si="103">BY44/$C$7</f>
        <v>0.23809523809523808</v>
      </c>
      <c r="BZ45" s="266"/>
      <c r="CA45" s="266"/>
      <c r="CB45" s="337"/>
      <c r="CC45" s="336">
        <f t="shared" ref="CC45" si="104">CC44/$C$7</f>
        <v>4.7619047619047616E-2</v>
      </c>
      <c r="CD45" s="266"/>
      <c r="CE45" s="266"/>
      <c r="CF45" s="337"/>
      <c r="CG45" s="336">
        <f t="shared" ref="CG45" si="105">CG44/$C$7</f>
        <v>0.2857142857142857</v>
      </c>
      <c r="CH45" s="266"/>
      <c r="CI45" s="266"/>
      <c r="CJ45" s="337"/>
      <c r="CK45" s="336">
        <f t="shared" ref="CK45" si="106">CK44/$C$7</f>
        <v>0.14285714285714285</v>
      </c>
      <c r="CL45" s="266"/>
      <c r="CM45" s="266"/>
      <c r="CN45" s="266"/>
      <c r="CO45" s="155"/>
    </row>
    <row r="46" spans="1:135" hidden="1" x14ac:dyDescent="0.2">
      <c r="A46" s="352"/>
      <c r="B46" s="268" t="s">
        <v>864</v>
      </c>
      <c r="C46" s="338"/>
      <c r="D46" s="334">
        <v>5</v>
      </c>
      <c r="E46" s="263"/>
      <c r="F46" s="263"/>
      <c r="G46" s="335"/>
      <c r="H46" s="334">
        <v>4</v>
      </c>
      <c r="I46" s="263"/>
      <c r="J46" s="263"/>
      <c r="K46" s="335"/>
      <c r="L46" s="334">
        <v>1</v>
      </c>
      <c r="M46" s="263"/>
      <c r="N46" s="263"/>
      <c r="O46" s="335"/>
      <c r="P46" s="334">
        <v>0</v>
      </c>
      <c r="Q46" s="263"/>
      <c r="R46" s="263"/>
      <c r="S46" s="335"/>
      <c r="T46" s="334">
        <v>7</v>
      </c>
      <c r="U46" s="263"/>
      <c r="V46" s="263"/>
      <c r="W46" s="335"/>
      <c r="X46" s="334">
        <v>0</v>
      </c>
      <c r="Y46" s="263"/>
      <c r="Z46" s="263"/>
      <c r="AA46" s="335"/>
      <c r="AB46" s="334">
        <v>0</v>
      </c>
      <c r="AC46" s="263"/>
      <c r="AD46" s="263"/>
      <c r="AE46" s="335"/>
      <c r="AF46" s="334">
        <v>0</v>
      </c>
      <c r="AG46" s="263"/>
      <c r="AH46" s="263"/>
      <c r="AI46" s="335"/>
      <c r="AJ46" s="334">
        <v>1</v>
      </c>
      <c r="AK46" s="263"/>
      <c r="AL46" s="263"/>
      <c r="AM46" s="335"/>
      <c r="AN46" s="334">
        <v>14</v>
      </c>
      <c r="AO46" s="263"/>
      <c r="AP46" s="263"/>
      <c r="AQ46" s="335"/>
      <c r="AR46" s="334">
        <v>16</v>
      </c>
      <c r="AS46" s="263"/>
      <c r="AT46" s="263"/>
      <c r="AU46" s="335"/>
      <c r="AV46" s="296"/>
      <c r="AW46" s="334">
        <v>2</v>
      </c>
      <c r="AX46" s="263"/>
      <c r="AY46" s="263"/>
      <c r="AZ46" s="335"/>
      <c r="BA46" s="334">
        <v>0</v>
      </c>
      <c r="BB46" s="263"/>
      <c r="BC46" s="263"/>
      <c r="BD46" s="335"/>
      <c r="BE46" s="334">
        <v>2</v>
      </c>
      <c r="BF46" s="263"/>
      <c r="BG46" s="263"/>
      <c r="BH46" s="335"/>
      <c r="BI46" s="334">
        <v>8</v>
      </c>
      <c r="BJ46" s="263"/>
      <c r="BK46" s="263"/>
      <c r="BL46" s="335"/>
      <c r="BM46" s="334">
        <v>8</v>
      </c>
      <c r="BN46" s="263"/>
      <c r="BO46" s="263"/>
      <c r="BP46" s="335"/>
      <c r="BQ46" s="334">
        <v>4</v>
      </c>
      <c r="BR46" s="263"/>
      <c r="BS46" s="263"/>
      <c r="BT46" s="335"/>
      <c r="BU46" s="334">
        <v>5</v>
      </c>
      <c r="BV46" s="263"/>
      <c r="BW46" s="263"/>
      <c r="BX46" s="335"/>
      <c r="BY46" s="334">
        <v>1</v>
      </c>
      <c r="BZ46" s="263"/>
      <c r="CA46" s="263"/>
      <c r="CB46" s="335"/>
      <c r="CC46" s="334">
        <v>2</v>
      </c>
      <c r="CD46" s="263"/>
      <c r="CE46" s="263"/>
      <c r="CF46" s="335"/>
      <c r="CG46" s="334">
        <v>0</v>
      </c>
      <c r="CH46" s="263"/>
      <c r="CI46" s="263"/>
      <c r="CJ46" s="335"/>
      <c r="CK46" s="334">
        <v>2</v>
      </c>
      <c r="CL46" s="263"/>
      <c r="CM46" s="263"/>
      <c r="CN46" s="263"/>
      <c r="CO46" s="155"/>
    </row>
    <row r="47" spans="1:135" hidden="1" x14ac:dyDescent="0.2">
      <c r="A47" s="353"/>
      <c r="B47" s="270"/>
      <c r="C47" s="339"/>
      <c r="D47" s="332">
        <f>D46/$C$7</f>
        <v>0.23809523809523808</v>
      </c>
      <c r="E47" s="260"/>
      <c r="F47" s="260"/>
      <c r="G47" s="333"/>
      <c r="H47" s="332">
        <f t="shared" ref="H47" si="107">H46/$C$7</f>
        <v>0.19047619047619047</v>
      </c>
      <c r="I47" s="260"/>
      <c r="J47" s="260"/>
      <c r="K47" s="333"/>
      <c r="L47" s="332">
        <f t="shared" ref="L47" si="108">L46/$C$7</f>
        <v>4.7619047619047616E-2</v>
      </c>
      <c r="M47" s="260"/>
      <c r="N47" s="260"/>
      <c r="O47" s="333"/>
      <c r="P47" s="332">
        <f t="shared" ref="P47" si="109">P46/$C$7</f>
        <v>0</v>
      </c>
      <c r="Q47" s="260"/>
      <c r="R47" s="260"/>
      <c r="S47" s="333"/>
      <c r="T47" s="332">
        <f t="shared" ref="T47" si="110">T46/$C$7</f>
        <v>0.33333333333333331</v>
      </c>
      <c r="U47" s="260"/>
      <c r="V47" s="260"/>
      <c r="W47" s="333"/>
      <c r="X47" s="332">
        <f t="shared" ref="X47" si="111">X46/$C$7</f>
        <v>0</v>
      </c>
      <c r="Y47" s="260"/>
      <c r="Z47" s="260"/>
      <c r="AA47" s="333"/>
      <c r="AB47" s="332">
        <f t="shared" ref="AB47" si="112">AB46/$C$7</f>
        <v>0</v>
      </c>
      <c r="AC47" s="260"/>
      <c r="AD47" s="260"/>
      <c r="AE47" s="333"/>
      <c r="AF47" s="332">
        <f t="shared" ref="AF47" si="113">AF46/$C$7</f>
        <v>0</v>
      </c>
      <c r="AG47" s="260"/>
      <c r="AH47" s="260"/>
      <c r="AI47" s="333"/>
      <c r="AJ47" s="332">
        <f t="shared" ref="AJ47" si="114">AJ46/$C$7</f>
        <v>4.7619047619047616E-2</v>
      </c>
      <c r="AK47" s="260"/>
      <c r="AL47" s="260"/>
      <c r="AM47" s="333"/>
      <c r="AN47" s="332">
        <f t="shared" ref="AN47" si="115">AN46/$C$7</f>
        <v>0.66666666666666663</v>
      </c>
      <c r="AO47" s="260"/>
      <c r="AP47" s="260"/>
      <c r="AQ47" s="333"/>
      <c r="AR47" s="332">
        <f t="shared" ref="AR47" si="116">AR46/$C$7</f>
        <v>0.76190476190476186</v>
      </c>
      <c r="AS47" s="260"/>
      <c r="AT47" s="260"/>
      <c r="AU47" s="333"/>
      <c r="AV47" s="365"/>
      <c r="AW47" s="332">
        <f t="shared" ref="AW47" si="117">AW46/$C$7</f>
        <v>9.5238095238095233E-2</v>
      </c>
      <c r="AX47" s="260"/>
      <c r="AY47" s="260"/>
      <c r="AZ47" s="333"/>
      <c r="BA47" s="332">
        <f t="shared" ref="BA47" si="118">BA46/$C$7</f>
        <v>0</v>
      </c>
      <c r="BB47" s="260"/>
      <c r="BC47" s="260"/>
      <c r="BD47" s="333"/>
      <c r="BE47" s="332">
        <f t="shared" ref="BE47" si="119">BE46/$C$7</f>
        <v>9.5238095238095233E-2</v>
      </c>
      <c r="BF47" s="260"/>
      <c r="BG47" s="260"/>
      <c r="BH47" s="333"/>
      <c r="BI47" s="332">
        <f t="shared" ref="BI47" si="120">BI46/$C$7</f>
        <v>0.38095238095238093</v>
      </c>
      <c r="BJ47" s="260"/>
      <c r="BK47" s="260"/>
      <c r="BL47" s="333"/>
      <c r="BM47" s="332">
        <f t="shared" ref="BM47" si="121">BM46/$C$7</f>
        <v>0.38095238095238093</v>
      </c>
      <c r="BN47" s="260"/>
      <c r="BO47" s="260"/>
      <c r="BP47" s="333"/>
      <c r="BQ47" s="332">
        <f t="shared" ref="BQ47" si="122">BQ46/$C$7</f>
        <v>0.19047619047619047</v>
      </c>
      <c r="BR47" s="260"/>
      <c r="BS47" s="260"/>
      <c r="BT47" s="333"/>
      <c r="BU47" s="332">
        <f t="shared" ref="BU47" si="123">BU46/$C$7</f>
        <v>0.23809523809523808</v>
      </c>
      <c r="BV47" s="260"/>
      <c r="BW47" s="260"/>
      <c r="BX47" s="333"/>
      <c r="BY47" s="332">
        <f t="shared" ref="BY47" si="124">BY46/$C$7</f>
        <v>4.7619047619047616E-2</v>
      </c>
      <c r="BZ47" s="260"/>
      <c r="CA47" s="260"/>
      <c r="CB47" s="333"/>
      <c r="CC47" s="332">
        <f t="shared" ref="CC47" si="125">CC46/$C$7</f>
        <v>9.5238095238095233E-2</v>
      </c>
      <c r="CD47" s="260"/>
      <c r="CE47" s="260"/>
      <c r="CF47" s="333"/>
      <c r="CG47" s="332">
        <f t="shared" ref="CG47" si="126">CG46/$C$7</f>
        <v>0</v>
      </c>
      <c r="CH47" s="260"/>
      <c r="CI47" s="260"/>
      <c r="CJ47" s="333"/>
      <c r="CK47" s="332">
        <f t="shared" ref="CK47" si="127">CK46/$C$7</f>
        <v>9.5238095238095233E-2</v>
      </c>
      <c r="CL47" s="260"/>
      <c r="CM47" s="260"/>
      <c r="CN47" s="260"/>
      <c r="CO47" s="155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</row>
    <row r="48" spans="1:135" ht="15" hidden="1" x14ac:dyDescent="0.25">
      <c r="B48" s="202"/>
      <c r="C48" s="202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203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204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</row>
    <row r="49" spans="1:135" ht="15" hidden="1" x14ac:dyDescent="0.25">
      <c r="A49" s="311" t="s">
        <v>752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1"/>
      <c r="AJ49" s="311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1"/>
      <c r="BA49" s="311"/>
      <c r="BB49" s="311"/>
      <c r="BC49" s="311"/>
      <c r="BD49" s="311"/>
      <c r="BE49" s="311"/>
      <c r="BF49" s="311"/>
      <c r="BG49" s="311"/>
      <c r="BH49" s="311"/>
      <c r="BI49" s="311"/>
      <c r="BJ49" s="311"/>
      <c r="BK49" s="311"/>
      <c r="BL49" s="311"/>
      <c r="BM49" s="311"/>
      <c r="BN49" s="311"/>
      <c r="BO49" s="311"/>
      <c r="BP49" s="311"/>
      <c r="BQ49" s="311"/>
      <c r="BR49" s="311"/>
      <c r="BS49" s="311"/>
      <c r="BT49" s="311"/>
      <c r="BU49" s="311"/>
      <c r="BV49" s="311"/>
      <c r="BW49" s="311"/>
      <c r="BX49" s="311"/>
      <c r="BY49" s="311"/>
      <c r="BZ49" s="311"/>
      <c r="CA49" s="311"/>
      <c r="CB49" s="311"/>
      <c r="CC49" s="311"/>
      <c r="CD49" s="311"/>
      <c r="CE49" s="311"/>
      <c r="CF49" s="311"/>
      <c r="CG49" s="311"/>
      <c r="CH49" s="311"/>
      <c r="CI49" s="311"/>
      <c r="CJ49" s="311"/>
      <c r="CK49" s="311"/>
      <c r="CL49" s="311"/>
      <c r="CM49" s="311"/>
      <c r="CN49" s="311"/>
      <c r="CO49" s="311"/>
      <c r="CP49" s="311"/>
      <c r="CQ49" s="311"/>
      <c r="CR49" s="311"/>
      <c r="CS49" s="311"/>
      <c r="CT49" s="311"/>
      <c r="CU49" s="311"/>
      <c r="CV49" s="311"/>
    </row>
    <row r="50" spans="1:135" ht="15" hidden="1" x14ac:dyDescent="0.25">
      <c r="A50" s="311" t="s">
        <v>756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1"/>
      <c r="BL50" s="311"/>
      <c r="BM50" s="311"/>
      <c r="BN50" s="311"/>
      <c r="BO50" s="311"/>
      <c r="BP50" s="311"/>
      <c r="BQ50" s="311"/>
      <c r="BR50" s="311"/>
      <c r="BS50" s="311"/>
      <c r="BT50" s="311"/>
      <c r="BU50" s="311"/>
      <c r="BV50" s="311"/>
      <c r="BW50" s="311"/>
      <c r="BX50" s="311"/>
      <c r="BY50" s="311"/>
      <c r="BZ50" s="311"/>
      <c r="CA50" s="311"/>
      <c r="CB50" s="311"/>
      <c r="CC50" s="311"/>
      <c r="CD50" s="311"/>
      <c r="CE50" s="311"/>
      <c r="CF50" s="311"/>
      <c r="CG50" s="311"/>
      <c r="CH50" s="311"/>
      <c r="CI50" s="311"/>
      <c r="CJ50" s="311"/>
      <c r="CK50" s="311"/>
      <c r="CL50" s="311"/>
      <c r="CM50" s="311"/>
      <c r="CN50" s="311"/>
      <c r="CO50" s="311"/>
      <c r="CP50" s="311"/>
      <c r="CQ50" s="311"/>
      <c r="CR50" s="311"/>
      <c r="CS50" s="311"/>
      <c r="CT50" s="311"/>
      <c r="CU50" s="311"/>
      <c r="CV50" s="311"/>
    </row>
    <row r="51" spans="1:135" ht="15" hidden="1" x14ac:dyDescent="0.25">
      <c r="A51" s="205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I51" s="205"/>
      <c r="CJ51" s="205"/>
      <c r="CK51" s="205"/>
      <c r="CL51" s="205"/>
      <c r="CM51" s="205"/>
      <c r="CN51" s="205"/>
      <c r="CO51" s="205"/>
    </row>
    <row r="52" spans="1:135" ht="14.25" hidden="1" customHeight="1" x14ac:dyDescent="0.25">
      <c r="A52" s="312" t="s">
        <v>867</v>
      </c>
      <c r="B52" s="331" t="s">
        <v>87</v>
      </c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31"/>
      <c r="AJ52" s="331"/>
      <c r="AK52" s="331"/>
      <c r="AL52" s="331"/>
      <c r="AM52" s="331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1"/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1"/>
      <c r="CM52" s="331"/>
      <c r="CN52" s="331"/>
      <c r="CO52" s="331"/>
      <c r="CP52" s="331"/>
      <c r="CQ52" s="331"/>
      <c r="CR52" s="331"/>
      <c r="CS52" s="331"/>
      <c r="CT52" s="331"/>
      <c r="CU52" s="331"/>
      <c r="CV52" s="313"/>
      <c r="CW52" s="146"/>
      <c r="CX52" s="147"/>
      <c r="CY52" s="147"/>
      <c r="CZ52" s="147"/>
      <c r="DA52" s="147"/>
      <c r="DB52" s="147"/>
      <c r="DC52" s="147"/>
      <c r="DD52" s="147"/>
      <c r="DE52" s="147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</row>
    <row r="53" spans="1:135" ht="15" hidden="1" x14ac:dyDescent="0.25">
      <c r="A53" s="312"/>
      <c r="B53" s="331" t="s">
        <v>866</v>
      </c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13"/>
      <c r="CW53" s="146"/>
      <c r="CX53" s="147"/>
      <c r="CY53" s="147"/>
      <c r="CZ53" s="147"/>
      <c r="DA53" s="147"/>
      <c r="DB53" s="147"/>
      <c r="DC53" s="147"/>
      <c r="DD53" s="147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  <c r="EC53" s="149"/>
      <c r="ED53" s="149"/>
      <c r="EE53" s="149"/>
    </row>
    <row r="54" spans="1:135" ht="15.75" hidden="1" customHeight="1" x14ac:dyDescent="0.25">
      <c r="A54" s="312"/>
      <c r="B54" s="153" t="s">
        <v>759</v>
      </c>
      <c r="C54" s="154">
        <f>+C55+C56</f>
        <v>23</v>
      </c>
      <c r="D54" s="304" t="s">
        <v>102</v>
      </c>
      <c r="E54" s="304"/>
      <c r="F54" s="304"/>
      <c r="G54" s="304"/>
      <c r="H54" s="304" t="s">
        <v>103</v>
      </c>
      <c r="I54" s="304"/>
      <c r="J54" s="304"/>
      <c r="K54" s="304"/>
      <c r="L54" s="304" t="s">
        <v>104</v>
      </c>
      <c r="M54" s="304"/>
      <c r="N54" s="304"/>
      <c r="O54" s="304"/>
      <c r="P54" s="304" t="s">
        <v>105</v>
      </c>
      <c r="Q54" s="304"/>
      <c r="R54" s="304"/>
      <c r="S54" s="304"/>
      <c r="T54" s="304" t="s">
        <v>106</v>
      </c>
      <c r="U54" s="304"/>
      <c r="V54" s="304"/>
      <c r="W54" s="304"/>
      <c r="X54" s="304" t="s">
        <v>304</v>
      </c>
      <c r="Y54" s="304"/>
      <c r="Z54" s="304"/>
      <c r="AA54" s="304"/>
      <c r="AB54" s="304" t="s">
        <v>305</v>
      </c>
      <c r="AC54" s="304"/>
      <c r="AD54" s="304"/>
      <c r="AE54" s="304"/>
      <c r="AF54" s="304" t="s">
        <v>306</v>
      </c>
      <c r="AG54" s="304"/>
      <c r="AH54" s="304"/>
      <c r="AI54" s="304"/>
      <c r="AJ54" s="304" t="s">
        <v>307</v>
      </c>
      <c r="AK54" s="304"/>
      <c r="AL54" s="304"/>
      <c r="AM54" s="304"/>
      <c r="AN54" s="286" t="s">
        <v>308</v>
      </c>
      <c r="AO54" s="287"/>
      <c r="AP54" s="287"/>
      <c r="AQ54" s="315"/>
      <c r="AR54" s="304" t="s">
        <v>680</v>
      </c>
      <c r="AS54" s="304"/>
      <c r="AT54" s="304"/>
      <c r="AU54" s="304"/>
      <c r="AV54" s="319"/>
      <c r="AW54" s="304" t="s">
        <v>117</v>
      </c>
      <c r="AX54" s="304"/>
      <c r="AY54" s="304"/>
      <c r="AZ54" s="304"/>
      <c r="BA54" s="304" t="s">
        <v>118</v>
      </c>
      <c r="BB54" s="304"/>
      <c r="BC54" s="304"/>
      <c r="BD54" s="304"/>
      <c r="BE54" s="304" t="s">
        <v>119</v>
      </c>
      <c r="BF54" s="304"/>
      <c r="BG54" s="304"/>
      <c r="BH54" s="304"/>
      <c r="BI54" s="304" t="s">
        <v>320</v>
      </c>
      <c r="BJ54" s="304"/>
      <c r="BK54" s="304"/>
      <c r="BL54" s="304"/>
      <c r="BM54" s="304" t="s">
        <v>321</v>
      </c>
      <c r="BN54" s="304"/>
      <c r="BO54" s="304"/>
      <c r="BP54" s="304"/>
      <c r="BQ54" s="304" t="s">
        <v>322</v>
      </c>
      <c r="BR54" s="304"/>
      <c r="BS54" s="304"/>
      <c r="BT54" s="304"/>
      <c r="BU54" s="304" t="s">
        <v>323</v>
      </c>
      <c r="BV54" s="304"/>
      <c r="BW54" s="304"/>
      <c r="BX54" s="304"/>
      <c r="BY54" s="304" t="s">
        <v>324</v>
      </c>
      <c r="BZ54" s="304"/>
      <c r="CA54" s="304"/>
      <c r="CB54" s="304"/>
      <c r="CC54" s="304" t="s">
        <v>325</v>
      </c>
      <c r="CD54" s="304"/>
      <c r="CE54" s="304"/>
      <c r="CF54" s="304"/>
      <c r="CG54" s="304" t="s">
        <v>681</v>
      </c>
      <c r="CH54" s="304"/>
      <c r="CI54" s="304"/>
      <c r="CJ54" s="304"/>
      <c r="CK54" s="304" t="s">
        <v>682</v>
      </c>
      <c r="CL54" s="304"/>
      <c r="CM54" s="304"/>
      <c r="CN54" s="304"/>
      <c r="CO54" s="304" t="s">
        <v>683</v>
      </c>
      <c r="CP54" s="304"/>
      <c r="CQ54" s="304"/>
      <c r="CR54" s="304"/>
      <c r="CS54" s="286" t="s">
        <v>121</v>
      </c>
      <c r="CT54" s="287"/>
      <c r="CU54" s="287"/>
      <c r="CV54" s="287"/>
      <c r="CW54" s="155"/>
      <c r="CX54" s="157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49"/>
    </row>
    <row r="55" spans="1:135" ht="15.75" hidden="1" customHeight="1" x14ac:dyDescent="0.25">
      <c r="A55" s="312"/>
      <c r="B55" s="153" t="s">
        <v>757</v>
      </c>
      <c r="C55" s="154">
        <v>11</v>
      </c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288"/>
      <c r="AO55" s="289"/>
      <c r="AP55" s="289"/>
      <c r="AQ55" s="300"/>
      <c r="AR55" s="304"/>
      <c r="AS55" s="304"/>
      <c r="AT55" s="304"/>
      <c r="AU55" s="304"/>
      <c r="AV55" s="320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288"/>
      <c r="CT55" s="289"/>
      <c r="CU55" s="289"/>
      <c r="CV55" s="289"/>
      <c r="CW55" s="155"/>
      <c r="CX55" s="157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  <c r="EC55" s="149"/>
      <c r="ED55" s="149"/>
      <c r="EE55" s="149"/>
    </row>
    <row r="56" spans="1:135" ht="15.75" hidden="1" customHeight="1" x14ac:dyDescent="0.25">
      <c r="A56" s="312"/>
      <c r="B56" s="153" t="s">
        <v>758</v>
      </c>
      <c r="C56" s="154">
        <v>12</v>
      </c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288"/>
      <c r="AO56" s="289"/>
      <c r="AP56" s="289"/>
      <c r="AQ56" s="300"/>
      <c r="AR56" s="304"/>
      <c r="AS56" s="304"/>
      <c r="AT56" s="304"/>
      <c r="AU56" s="304"/>
      <c r="AV56" s="320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288"/>
      <c r="CT56" s="289"/>
      <c r="CU56" s="289"/>
      <c r="CV56" s="289"/>
      <c r="CW56" s="155"/>
      <c r="CX56" s="157"/>
      <c r="CZ56" s="206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</row>
    <row r="57" spans="1:135" ht="15" hidden="1" x14ac:dyDescent="0.25">
      <c r="A57" s="312"/>
      <c r="B57" s="153"/>
      <c r="C57" s="157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288"/>
      <c r="AO57" s="289"/>
      <c r="AP57" s="289"/>
      <c r="AQ57" s="300"/>
      <c r="AR57" s="304"/>
      <c r="AS57" s="304"/>
      <c r="AT57" s="304"/>
      <c r="AU57" s="304"/>
      <c r="AV57" s="320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288"/>
      <c r="CT57" s="289"/>
      <c r="CU57" s="289"/>
      <c r="CV57" s="289"/>
      <c r="CW57" s="207"/>
      <c r="CX57" s="157"/>
      <c r="DA57" s="206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</row>
    <row r="58" spans="1:135" ht="15" hidden="1" x14ac:dyDescent="0.2">
      <c r="A58" s="312"/>
      <c r="B58" s="158"/>
      <c r="C58" s="157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290"/>
      <c r="AO58" s="291"/>
      <c r="AP58" s="291"/>
      <c r="AQ58" s="301"/>
      <c r="AR58" s="304"/>
      <c r="AS58" s="304"/>
      <c r="AT58" s="304"/>
      <c r="AU58" s="304"/>
      <c r="AV58" s="322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290"/>
      <c r="CT58" s="291"/>
      <c r="CU58" s="291"/>
      <c r="CV58" s="291"/>
      <c r="CW58" s="207"/>
      <c r="CX58" s="157"/>
      <c r="DA58" s="206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</row>
    <row r="59" spans="1:135" ht="15" hidden="1" x14ac:dyDescent="0.25">
      <c r="A59" s="312"/>
      <c r="B59" s="159"/>
      <c r="C59" s="160"/>
      <c r="D59" s="161">
        <v>1</v>
      </c>
      <c r="E59" s="162">
        <v>2</v>
      </c>
      <c r="F59" s="161">
        <v>3</v>
      </c>
      <c r="G59" s="162">
        <v>4</v>
      </c>
      <c r="H59" s="161">
        <v>1</v>
      </c>
      <c r="I59" s="162">
        <v>2</v>
      </c>
      <c r="J59" s="161">
        <v>3</v>
      </c>
      <c r="K59" s="162">
        <v>4</v>
      </c>
      <c r="L59" s="161">
        <v>1</v>
      </c>
      <c r="M59" s="162">
        <v>2</v>
      </c>
      <c r="N59" s="161">
        <v>3</v>
      </c>
      <c r="O59" s="162">
        <v>4</v>
      </c>
      <c r="P59" s="161">
        <v>1</v>
      </c>
      <c r="Q59" s="162">
        <v>2</v>
      </c>
      <c r="R59" s="161">
        <v>3</v>
      </c>
      <c r="S59" s="162">
        <v>4</v>
      </c>
      <c r="T59" s="161">
        <v>1</v>
      </c>
      <c r="U59" s="162">
        <v>2</v>
      </c>
      <c r="V59" s="161">
        <v>3</v>
      </c>
      <c r="W59" s="162">
        <v>4</v>
      </c>
      <c r="X59" s="161">
        <v>1</v>
      </c>
      <c r="Y59" s="162">
        <v>2</v>
      </c>
      <c r="Z59" s="161">
        <v>3</v>
      </c>
      <c r="AA59" s="162">
        <v>4</v>
      </c>
      <c r="AB59" s="161">
        <v>1</v>
      </c>
      <c r="AC59" s="162">
        <v>2</v>
      </c>
      <c r="AD59" s="161">
        <v>3</v>
      </c>
      <c r="AE59" s="162">
        <v>4</v>
      </c>
      <c r="AF59" s="161">
        <v>1</v>
      </c>
      <c r="AG59" s="162">
        <v>2</v>
      </c>
      <c r="AH59" s="161">
        <v>3</v>
      </c>
      <c r="AI59" s="162">
        <v>4</v>
      </c>
      <c r="AJ59" s="161">
        <v>1</v>
      </c>
      <c r="AK59" s="162">
        <v>2</v>
      </c>
      <c r="AL59" s="161">
        <v>3</v>
      </c>
      <c r="AM59" s="162">
        <v>4</v>
      </c>
      <c r="AN59" s="161">
        <v>1</v>
      </c>
      <c r="AO59" s="162">
        <v>2</v>
      </c>
      <c r="AP59" s="161">
        <v>3</v>
      </c>
      <c r="AQ59" s="162">
        <v>4</v>
      </c>
      <c r="AR59" s="161">
        <v>1</v>
      </c>
      <c r="AS59" s="162">
        <v>2</v>
      </c>
      <c r="AT59" s="161">
        <v>3</v>
      </c>
      <c r="AU59" s="162">
        <v>4</v>
      </c>
      <c r="AV59" s="364"/>
      <c r="AW59" s="161">
        <v>1</v>
      </c>
      <c r="AX59" s="162">
        <v>2</v>
      </c>
      <c r="AY59" s="161">
        <v>3</v>
      </c>
      <c r="AZ59" s="162">
        <v>4</v>
      </c>
      <c r="BA59" s="161">
        <v>1</v>
      </c>
      <c r="BB59" s="162">
        <v>2</v>
      </c>
      <c r="BC59" s="161">
        <v>3</v>
      </c>
      <c r="BD59" s="162">
        <v>4</v>
      </c>
      <c r="BE59" s="161">
        <v>1</v>
      </c>
      <c r="BF59" s="162">
        <v>2</v>
      </c>
      <c r="BG59" s="161">
        <v>3</v>
      </c>
      <c r="BH59" s="162">
        <v>4</v>
      </c>
      <c r="BI59" s="161">
        <v>1</v>
      </c>
      <c r="BJ59" s="162">
        <v>2</v>
      </c>
      <c r="BK59" s="161">
        <v>3</v>
      </c>
      <c r="BL59" s="162">
        <v>4</v>
      </c>
      <c r="BM59" s="161">
        <v>1</v>
      </c>
      <c r="BN59" s="162">
        <v>2</v>
      </c>
      <c r="BO59" s="161">
        <v>3</v>
      </c>
      <c r="BP59" s="162">
        <v>4</v>
      </c>
      <c r="BQ59" s="161">
        <v>1</v>
      </c>
      <c r="BR59" s="162">
        <v>2</v>
      </c>
      <c r="BS59" s="161">
        <v>3</v>
      </c>
      <c r="BT59" s="162">
        <v>4</v>
      </c>
      <c r="BU59" s="161">
        <v>1</v>
      </c>
      <c r="BV59" s="162">
        <v>2</v>
      </c>
      <c r="BW59" s="161">
        <v>3</v>
      </c>
      <c r="BX59" s="162">
        <v>4</v>
      </c>
      <c r="BY59" s="161">
        <v>1</v>
      </c>
      <c r="BZ59" s="162">
        <v>2</v>
      </c>
      <c r="CA59" s="161">
        <v>3</v>
      </c>
      <c r="CB59" s="162">
        <v>4</v>
      </c>
      <c r="CC59" s="161">
        <v>1</v>
      </c>
      <c r="CD59" s="162">
        <v>2</v>
      </c>
      <c r="CE59" s="161">
        <v>3</v>
      </c>
      <c r="CF59" s="162">
        <v>4</v>
      </c>
      <c r="CG59" s="161">
        <v>1</v>
      </c>
      <c r="CH59" s="162">
        <v>2</v>
      </c>
      <c r="CI59" s="161">
        <v>3</v>
      </c>
      <c r="CJ59" s="162">
        <v>4</v>
      </c>
      <c r="CK59" s="161">
        <v>1</v>
      </c>
      <c r="CL59" s="162">
        <v>2</v>
      </c>
      <c r="CM59" s="161">
        <v>3</v>
      </c>
      <c r="CN59" s="162">
        <v>4</v>
      </c>
      <c r="CO59" s="161">
        <v>1</v>
      </c>
      <c r="CP59" s="162">
        <v>2</v>
      </c>
      <c r="CQ59" s="161">
        <v>3</v>
      </c>
      <c r="CR59" s="163">
        <v>4</v>
      </c>
      <c r="CS59" s="164">
        <v>1</v>
      </c>
      <c r="CT59" s="162">
        <v>2</v>
      </c>
      <c r="CU59" s="161">
        <v>3</v>
      </c>
      <c r="CV59" s="165">
        <v>4</v>
      </c>
      <c r="CW59" s="329"/>
      <c r="CX59" s="330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</row>
    <row r="60" spans="1:135" ht="15" hidden="1" customHeight="1" x14ac:dyDescent="0.25">
      <c r="A60" s="312"/>
      <c r="B60" s="168" t="s">
        <v>102</v>
      </c>
      <c r="C60" s="208"/>
      <c r="D60" s="170"/>
      <c r="E60" s="171"/>
      <c r="F60" s="171"/>
      <c r="G60" s="172"/>
      <c r="H60" s="173"/>
      <c r="I60" s="174"/>
      <c r="J60" s="175"/>
      <c r="K60" s="176"/>
      <c r="L60" s="173"/>
      <c r="M60" s="174"/>
      <c r="N60" s="175"/>
      <c r="O60" s="176"/>
      <c r="P60" s="173"/>
      <c r="Q60" s="174"/>
      <c r="R60" s="175"/>
      <c r="S60" s="176"/>
      <c r="T60" s="173"/>
      <c r="U60" s="174"/>
      <c r="V60" s="175"/>
      <c r="W60" s="176"/>
      <c r="X60" s="173"/>
      <c r="Y60" s="174"/>
      <c r="Z60" s="175"/>
      <c r="AA60" s="176"/>
      <c r="AB60" s="173"/>
      <c r="AC60" s="174"/>
      <c r="AD60" s="175"/>
      <c r="AE60" s="176"/>
      <c r="AF60" s="173"/>
      <c r="AG60" s="174"/>
      <c r="AH60" s="175"/>
      <c r="AI60" s="176"/>
      <c r="AJ60" s="173"/>
      <c r="AK60" s="174"/>
      <c r="AL60" s="175"/>
      <c r="AM60" s="176"/>
      <c r="AN60" s="173"/>
      <c r="AO60" s="174"/>
      <c r="AP60" s="175"/>
      <c r="AQ60" s="176"/>
      <c r="AR60" s="173"/>
      <c r="AS60" s="174"/>
      <c r="AT60" s="175"/>
      <c r="AU60" s="176"/>
      <c r="AV60" s="296"/>
      <c r="AW60" s="234"/>
      <c r="AX60" s="162"/>
      <c r="AY60" s="161"/>
      <c r="AZ60" s="163"/>
      <c r="BA60" s="164"/>
      <c r="BB60" s="162"/>
      <c r="BC60" s="161"/>
      <c r="BD60" s="163"/>
      <c r="BE60" s="164"/>
      <c r="BF60" s="162"/>
      <c r="BG60" s="161"/>
      <c r="BH60" s="163"/>
      <c r="BI60" s="164"/>
      <c r="BJ60" s="162"/>
      <c r="BK60" s="161"/>
      <c r="BL60" s="163"/>
      <c r="BM60" s="164"/>
      <c r="BN60" s="162"/>
      <c r="BO60" s="161"/>
      <c r="BP60" s="163"/>
      <c r="BQ60" s="164"/>
      <c r="BR60" s="162"/>
      <c r="BS60" s="161"/>
      <c r="BT60" s="163"/>
      <c r="BU60" s="164"/>
      <c r="BV60" s="162"/>
      <c r="BW60" s="161"/>
      <c r="BX60" s="163"/>
      <c r="BY60" s="164"/>
      <c r="BZ60" s="162"/>
      <c r="CA60" s="161"/>
      <c r="CB60" s="163"/>
      <c r="CC60" s="164"/>
      <c r="CD60" s="162"/>
      <c r="CE60" s="161"/>
      <c r="CF60" s="163"/>
      <c r="CG60" s="164"/>
      <c r="CH60" s="162"/>
      <c r="CI60" s="161"/>
      <c r="CJ60" s="163"/>
      <c r="CK60" s="166"/>
      <c r="CL60" s="167"/>
      <c r="CM60" s="161"/>
      <c r="CN60" s="163"/>
      <c r="CO60" s="175"/>
      <c r="CP60" s="174"/>
      <c r="CQ60" s="175"/>
      <c r="CR60" s="176"/>
      <c r="CS60" s="173"/>
      <c r="CT60" s="174"/>
      <c r="CU60" s="175"/>
      <c r="CV60" s="177"/>
      <c r="CW60" s="155"/>
      <c r="CX60" s="157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</row>
    <row r="61" spans="1:135" ht="15" hidden="1" x14ac:dyDescent="0.25">
      <c r="A61" s="312"/>
      <c r="B61" s="168" t="s">
        <v>103</v>
      </c>
      <c r="C61" s="208"/>
      <c r="D61" s="180"/>
      <c r="E61" s="174"/>
      <c r="F61" s="175"/>
      <c r="G61" s="176"/>
      <c r="H61" s="181"/>
      <c r="I61" s="171"/>
      <c r="J61" s="171"/>
      <c r="K61" s="172"/>
      <c r="L61" s="173"/>
      <c r="M61" s="174"/>
      <c r="N61" s="175"/>
      <c r="O61" s="176"/>
      <c r="P61" s="173"/>
      <c r="Q61" s="174"/>
      <c r="R61" s="175"/>
      <c r="S61" s="176"/>
      <c r="T61" s="173"/>
      <c r="U61" s="174"/>
      <c r="V61" s="175"/>
      <c r="W61" s="176"/>
      <c r="X61" s="173"/>
      <c r="Y61" s="174"/>
      <c r="Z61" s="175"/>
      <c r="AA61" s="176"/>
      <c r="AB61" s="173"/>
      <c r="AC61" s="174"/>
      <c r="AD61" s="175"/>
      <c r="AE61" s="176"/>
      <c r="AF61" s="173"/>
      <c r="AG61" s="174"/>
      <c r="AH61" s="175"/>
      <c r="AI61" s="176"/>
      <c r="AJ61" s="173"/>
      <c r="AK61" s="174"/>
      <c r="AL61" s="175"/>
      <c r="AM61" s="176"/>
      <c r="AN61" s="173"/>
      <c r="AO61" s="174"/>
      <c r="AP61" s="175"/>
      <c r="AQ61" s="176"/>
      <c r="AR61" s="173"/>
      <c r="AS61" s="174"/>
      <c r="AT61" s="175"/>
      <c r="AU61" s="176"/>
      <c r="AV61" s="296"/>
      <c r="AW61" s="180"/>
      <c r="AX61" s="174"/>
      <c r="AY61" s="175"/>
      <c r="AZ61" s="176"/>
      <c r="BA61" s="173"/>
      <c r="BB61" s="174"/>
      <c r="BC61" s="175"/>
      <c r="BD61" s="176"/>
      <c r="BE61" s="173"/>
      <c r="BF61" s="174"/>
      <c r="BG61" s="175"/>
      <c r="BH61" s="176"/>
      <c r="BI61" s="173"/>
      <c r="BJ61" s="174"/>
      <c r="BK61" s="175"/>
      <c r="BL61" s="176"/>
      <c r="BM61" s="173"/>
      <c r="BN61" s="174"/>
      <c r="BO61" s="175"/>
      <c r="BP61" s="176"/>
      <c r="BQ61" s="173"/>
      <c r="BR61" s="174"/>
      <c r="BS61" s="175"/>
      <c r="BT61" s="176"/>
      <c r="BU61" s="173"/>
      <c r="BV61" s="174"/>
      <c r="BW61" s="175"/>
      <c r="BX61" s="176"/>
      <c r="BY61" s="173"/>
      <c r="BZ61" s="174"/>
      <c r="CA61" s="175"/>
      <c r="CB61" s="176"/>
      <c r="CC61" s="173"/>
      <c r="CD61" s="174"/>
      <c r="CE61" s="175"/>
      <c r="CF61" s="176"/>
      <c r="CG61" s="173"/>
      <c r="CH61" s="174"/>
      <c r="CI61" s="175"/>
      <c r="CJ61" s="176"/>
      <c r="CK61" s="178"/>
      <c r="CL61" s="179"/>
      <c r="CM61" s="175"/>
      <c r="CN61" s="176"/>
      <c r="CO61" s="175"/>
      <c r="CP61" s="174"/>
      <c r="CQ61" s="175"/>
      <c r="CR61" s="176"/>
      <c r="CS61" s="173"/>
      <c r="CT61" s="174"/>
      <c r="CU61" s="175"/>
      <c r="CV61" s="177"/>
      <c r="CW61" s="155"/>
      <c r="CX61" s="157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</row>
    <row r="62" spans="1:135" ht="15" hidden="1" x14ac:dyDescent="0.25">
      <c r="A62" s="312"/>
      <c r="B62" s="168" t="s">
        <v>104</v>
      </c>
      <c r="C62" s="208"/>
      <c r="D62" s="180"/>
      <c r="E62" s="174">
        <v>3</v>
      </c>
      <c r="F62" s="175"/>
      <c r="G62" s="176">
        <v>2</v>
      </c>
      <c r="H62" s="173"/>
      <c r="I62" s="174"/>
      <c r="J62" s="175">
        <v>3</v>
      </c>
      <c r="K62" s="176"/>
      <c r="L62" s="181"/>
      <c r="M62" s="171"/>
      <c r="N62" s="171"/>
      <c r="O62" s="172"/>
      <c r="P62" s="173"/>
      <c r="Q62" s="174"/>
      <c r="R62" s="175"/>
      <c r="S62" s="176"/>
      <c r="T62" s="173"/>
      <c r="U62" s="174"/>
      <c r="V62" s="175"/>
      <c r="W62" s="176"/>
      <c r="X62" s="173">
        <v>3</v>
      </c>
      <c r="Y62" s="174"/>
      <c r="Z62" s="175">
        <v>2</v>
      </c>
      <c r="AA62" s="176"/>
      <c r="AB62" s="173">
        <v>2</v>
      </c>
      <c r="AC62" s="174"/>
      <c r="AD62" s="175">
        <v>1</v>
      </c>
      <c r="AE62" s="176"/>
      <c r="AF62" s="173"/>
      <c r="AG62" s="174"/>
      <c r="AH62" s="175"/>
      <c r="AI62" s="176"/>
      <c r="AJ62" s="173"/>
      <c r="AK62" s="174">
        <v>2</v>
      </c>
      <c r="AL62" s="175"/>
      <c r="AM62" s="176">
        <v>3</v>
      </c>
      <c r="AN62" s="173"/>
      <c r="AO62" s="174"/>
      <c r="AP62" s="175"/>
      <c r="AQ62" s="176"/>
      <c r="AR62" s="173"/>
      <c r="AS62" s="174">
        <v>1</v>
      </c>
      <c r="AT62" s="175"/>
      <c r="AU62" s="176">
        <v>1</v>
      </c>
      <c r="AV62" s="296"/>
      <c r="AW62" s="180"/>
      <c r="AX62" s="174"/>
      <c r="AY62" s="175"/>
      <c r="AZ62" s="176"/>
      <c r="BA62" s="173">
        <v>1</v>
      </c>
      <c r="BB62" s="174"/>
      <c r="BC62" s="175"/>
      <c r="BD62" s="176"/>
      <c r="BE62" s="173"/>
      <c r="BF62" s="174"/>
      <c r="BG62" s="175"/>
      <c r="BH62" s="176"/>
      <c r="BI62" s="173"/>
      <c r="BJ62" s="174"/>
      <c r="BK62" s="175"/>
      <c r="BL62" s="176"/>
      <c r="BM62" s="173"/>
      <c r="BN62" s="174"/>
      <c r="BO62" s="175"/>
      <c r="BP62" s="176"/>
      <c r="BQ62" s="173"/>
      <c r="BR62" s="174"/>
      <c r="BS62" s="175"/>
      <c r="BT62" s="176"/>
      <c r="BU62" s="173"/>
      <c r="BV62" s="174"/>
      <c r="BW62" s="175"/>
      <c r="BX62" s="176"/>
      <c r="BY62" s="173"/>
      <c r="BZ62" s="174"/>
      <c r="CA62" s="175"/>
      <c r="CB62" s="176"/>
      <c r="CC62" s="173"/>
      <c r="CD62" s="174"/>
      <c r="CE62" s="175"/>
      <c r="CF62" s="176"/>
      <c r="CG62" s="173"/>
      <c r="CH62" s="174"/>
      <c r="CI62" s="175"/>
      <c r="CJ62" s="176"/>
      <c r="CK62" s="178"/>
      <c r="CL62" s="179"/>
      <c r="CM62" s="175"/>
      <c r="CN62" s="176"/>
      <c r="CO62" s="175"/>
      <c r="CP62" s="174"/>
      <c r="CQ62" s="175"/>
      <c r="CR62" s="176"/>
      <c r="CS62" s="173"/>
      <c r="CT62" s="174"/>
      <c r="CU62" s="175"/>
      <c r="CV62" s="177"/>
      <c r="CW62" s="155"/>
      <c r="CX62" s="157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56" t="s">
        <v>102</v>
      </c>
      <c r="EB62" s="149">
        <v>0.17391304347826086</v>
      </c>
      <c r="EC62" s="149">
        <v>0.2608695652173913</v>
      </c>
      <c r="ED62" s="149"/>
      <c r="EE62" s="149"/>
    </row>
    <row r="63" spans="1:135" ht="15" hidden="1" x14ac:dyDescent="0.25">
      <c r="A63" s="312"/>
      <c r="B63" s="168" t="s">
        <v>105</v>
      </c>
      <c r="C63" s="208"/>
      <c r="D63" s="180"/>
      <c r="E63" s="174"/>
      <c r="F63" s="175">
        <v>3</v>
      </c>
      <c r="G63" s="176"/>
      <c r="H63" s="173"/>
      <c r="I63" s="174"/>
      <c r="J63" s="175"/>
      <c r="K63" s="176"/>
      <c r="L63" s="173"/>
      <c r="M63" s="174"/>
      <c r="N63" s="175"/>
      <c r="O63" s="176"/>
      <c r="P63" s="181"/>
      <c r="Q63" s="171"/>
      <c r="R63" s="171"/>
      <c r="S63" s="172"/>
      <c r="T63" s="173"/>
      <c r="U63" s="174">
        <v>3</v>
      </c>
      <c r="V63" s="175"/>
      <c r="W63" s="176"/>
      <c r="X63" s="173"/>
      <c r="Y63" s="174"/>
      <c r="Z63" s="175"/>
      <c r="AA63" s="176"/>
      <c r="AB63" s="173"/>
      <c r="AC63" s="174"/>
      <c r="AD63" s="175"/>
      <c r="AE63" s="176"/>
      <c r="AF63" s="173"/>
      <c r="AG63" s="174"/>
      <c r="AH63" s="175"/>
      <c r="AI63" s="176"/>
      <c r="AJ63" s="173">
        <v>3</v>
      </c>
      <c r="AK63" s="174"/>
      <c r="AL63" s="175"/>
      <c r="AM63" s="176"/>
      <c r="AN63" s="173">
        <v>1</v>
      </c>
      <c r="AO63" s="174"/>
      <c r="AP63" s="175">
        <v>1</v>
      </c>
      <c r="AQ63" s="176"/>
      <c r="AR63" s="173"/>
      <c r="AS63" s="174"/>
      <c r="AT63" s="175"/>
      <c r="AU63" s="176"/>
      <c r="AV63" s="296"/>
      <c r="AW63" s="180">
        <v>2</v>
      </c>
      <c r="AX63" s="174"/>
      <c r="AY63" s="175">
        <v>2</v>
      </c>
      <c r="AZ63" s="176"/>
      <c r="BA63" s="173"/>
      <c r="BB63" s="174"/>
      <c r="BC63" s="175"/>
      <c r="BD63" s="176"/>
      <c r="BE63" s="173"/>
      <c r="BF63" s="174"/>
      <c r="BG63" s="175"/>
      <c r="BH63" s="176"/>
      <c r="BI63" s="173"/>
      <c r="BJ63" s="174">
        <v>1</v>
      </c>
      <c r="BK63" s="175"/>
      <c r="BL63" s="176"/>
      <c r="BM63" s="173"/>
      <c r="BN63" s="174"/>
      <c r="BO63" s="175"/>
      <c r="BP63" s="176"/>
      <c r="BQ63" s="173"/>
      <c r="BR63" s="174"/>
      <c r="BS63" s="175"/>
      <c r="BT63" s="176"/>
      <c r="BU63" s="173"/>
      <c r="BV63" s="174"/>
      <c r="BW63" s="175"/>
      <c r="BX63" s="176"/>
      <c r="BY63" s="173"/>
      <c r="BZ63" s="174"/>
      <c r="CA63" s="175"/>
      <c r="CB63" s="176"/>
      <c r="CC63" s="173"/>
      <c r="CD63" s="174"/>
      <c r="CE63" s="175"/>
      <c r="CF63" s="176"/>
      <c r="CG63" s="173"/>
      <c r="CH63" s="174"/>
      <c r="CI63" s="175"/>
      <c r="CJ63" s="176"/>
      <c r="CK63" s="178"/>
      <c r="CL63" s="179"/>
      <c r="CM63" s="175"/>
      <c r="CN63" s="176"/>
      <c r="CO63" s="175"/>
      <c r="CP63" s="174">
        <v>2</v>
      </c>
      <c r="CQ63" s="175"/>
      <c r="CR63" s="176"/>
      <c r="CS63" s="173"/>
      <c r="CT63" s="174"/>
      <c r="CU63" s="175"/>
      <c r="CV63" s="177"/>
      <c r="CW63" s="155"/>
      <c r="CX63" s="157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56" t="s">
        <v>103</v>
      </c>
      <c r="EB63" s="149">
        <v>4.3478260869565216E-2</v>
      </c>
      <c r="EC63" s="149">
        <v>0.13043478260869565</v>
      </c>
      <c r="ED63" s="149"/>
      <c r="EE63" s="149"/>
    </row>
    <row r="64" spans="1:135" ht="15" hidden="1" x14ac:dyDescent="0.25">
      <c r="A64" s="312"/>
      <c r="B64" s="168" t="s">
        <v>106</v>
      </c>
      <c r="C64" s="208"/>
      <c r="D64" s="180"/>
      <c r="E64" s="174"/>
      <c r="F64" s="175"/>
      <c r="G64" s="176"/>
      <c r="H64" s="173"/>
      <c r="I64" s="174"/>
      <c r="J64" s="175"/>
      <c r="K64" s="176"/>
      <c r="L64" s="173"/>
      <c r="M64" s="174"/>
      <c r="N64" s="175"/>
      <c r="O64" s="176"/>
      <c r="P64" s="173"/>
      <c r="Q64" s="174"/>
      <c r="R64" s="175"/>
      <c r="S64" s="176"/>
      <c r="T64" s="181"/>
      <c r="U64" s="171"/>
      <c r="V64" s="171"/>
      <c r="W64" s="172"/>
      <c r="X64" s="173"/>
      <c r="Y64" s="174"/>
      <c r="Z64" s="175"/>
      <c r="AA64" s="176"/>
      <c r="AB64" s="173"/>
      <c r="AC64" s="174"/>
      <c r="AD64" s="175"/>
      <c r="AE64" s="176"/>
      <c r="AF64" s="173"/>
      <c r="AG64" s="174"/>
      <c r="AH64" s="175"/>
      <c r="AI64" s="176"/>
      <c r="AJ64" s="173"/>
      <c r="AK64" s="174"/>
      <c r="AL64" s="175"/>
      <c r="AM64" s="176"/>
      <c r="AN64" s="173"/>
      <c r="AO64" s="174"/>
      <c r="AP64" s="175"/>
      <c r="AQ64" s="176"/>
      <c r="AR64" s="173"/>
      <c r="AS64" s="174"/>
      <c r="AT64" s="175"/>
      <c r="AU64" s="176"/>
      <c r="AV64" s="296"/>
      <c r="AW64" s="180"/>
      <c r="AX64" s="174"/>
      <c r="AY64" s="175"/>
      <c r="AZ64" s="176"/>
      <c r="BA64" s="173"/>
      <c r="BB64" s="174"/>
      <c r="BC64" s="175"/>
      <c r="BD64" s="176"/>
      <c r="BE64" s="173"/>
      <c r="BF64" s="174"/>
      <c r="BG64" s="175"/>
      <c r="BH64" s="176"/>
      <c r="BI64" s="173"/>
      <c r="BJ64" s="174"/>
      <c r="BK64" s="175"/>
      <c r="BL64" s="176"/>
      <c r="BM64" s="173"/>
      <c r="BN64" s="174"/>
      <c r="BO64" s="175"/>
      <c r="BP64" s="176"/>
      <c r="BQ64" s="173"/>
      <c r="BR64" s="174"/>
      <c r="BS64" s="175"/>
      <c r="BT64" s="176"/>
      <c r="BU64" s="173"/>
      <c r="BV64" s="174"/>
      <c r="BW64" s="175"/>
      <c r="BX64" s="176"/>
      <c r="BY64" s="173"/>
      <c r="BZ64" s="174"/>
      <c r="CA64" s="175"/>
      <c r="CB64" s="176"/>
      <c r="CC64" s="173"/>
      <c r="CD64" s="174"/>
      <c r="CE64" s="175"/>
      <c r="CF64" s="176"/>
      <c r="CG64" s="173"/>
      <c r="CH64" s="174"/>
      <c r="CI64" s="175"/>
      <c r="CJ64" s="176"/>
      <c r="CK64" s="178"/>
      <c r="CL64" s="179"/>
      <c r="CM64" s="175"/>
      <c r="CN64" s="176"/>
      <c r="CO64" s="175"/>
      <c r="CP64" s="174"/>
      <c r="CQ64" s="175"/>
      <c r="CR64" s="176"/>
      <c r="CS64" s="173"/>
      <c r="CT64" s="174"/>
      <c r="CU64" s="175"/>
      <c r="CV64" s="177"/>
      <c r="CW64" s="155"/>
      <c r="CX64" s="157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56" t="s">
        <v>104</v>
      </c>
      <c r="EB64" s="149">
        <v>0.13043478260869565</v>
      </c>
      <c r="EC64" s="149">
        <v>4.3478260869565216E-2</v>
      </c>
      <c r="ED64" s="149"/>
      <c r="EE64" s="149"/>
    </row>
    <row r="65" spans="1:135" ht="15" hidden="1" x14ac:dyDescent="0.25">
      <c r="A65" s="312"/>
      <c r="B65" s="168" t="s">
        <v>304</v>
      </c>
      <c r="C65" s="208"/>
      <c r="D65" s="180"/>
      <c r="E65" s="174"/>
      <c r="F65" s="175"/>
      <c r="G65" s="176"/>
      <c r="H65" s="173"/>
      <c r="I65" s="174"/>
      <c r="J65" s="175"/>
      <c r="K65" s="176"/>
      <c r="L65" s="173"/>
      <c r="M65" s="174"/>
      <c r="N65" s="175"/>
      <c r="O65" s="176"/>
      <c r="P65" s="173"/>
      <c r="Q65" s="174"/>
      <c r="R65" s="175"/>
      <c r="S65" s="176"/>
      <c r="T65" s="173"/>
      <c r="U65" s="174"/>
      <c r="V65" s="175"/>
      <c r="W65" s="176"/>
      <c r="X65" s="181"/>
      <c r="Y65" s="171"/>
      <c r="Z65" s="171"/>
      <c r="AA65" s="172"/>
      <c r="AB65" s="173"/>
      <c r="AC65" s="174"/>
      <c r="AD65" s="175"/>
      <c r="AE65" s="176"/>
      <c r="AF65" s="173"/>
      <c r="AG65" s="174"/>
      <c r="AH65" s="175"/>
      <c r="AI65" s="176"/>
      <c r="AJ65" s="173"/>
      <c r="AK65" s="174"/>
      <c r="AL65" s="175"/>
      <c r="AM65" s="176"/>
      <c r="AN65" s="173"/>
      <c r="AO65" s="174"/>
      <c r="AP65" s="175"/>
      <c r="AQ65" s="176"/>
      <c r="AR65" s="173"/>
      <c r="AS65" s="174"/>
      <c r="AT65" s="175"/>
      <c r="AU65" s="176"/>
      <c r="AV65" s="296"/>
      <c r="AW65" s="180"/>
      <c r="AX65" s="174"/>
      <c r="AY65" s="175"/>
      <c r="AZ65" s="176"/>
      <c r="BA65" s="173"/>
      <c r="BB65" s="174"/>
      <c r="BC65" s="175"/>
      <c r="BD65" s="176"/>
      <c r="BE65" s="173"/>
      <c r="BF65" s="174"/>
      <c r="BG65" s="175"/>
      <c r="BH65" s="176"/>
      <c r="BI65" s="173"/>
      <c r="BJ65" s="174"/>
      <c r="BK65" s="175"/>
      <c r="BL65" s="176"/>
      <c r="BM65" s="173"/>
      <c r="BN65" s="174"/>
      <c r="BO65" s="175"/>
      <c r="BP65" s="176"/>
      <c r="BQ65" s="173"/>
      <c r="BR65" s="174"/>
      <c r="BS65" s="175"/>
      <c r="BT65" s="176"/>
      <c r="BU65" s="173"/>
      <c r="BV65" s="174"/>
      <c r="BW65" s="175"/>
      <c r="BX65" s="176"/>
      <c r="BY65" s="173"/>
      <c r="BZ65" s="174"/>
      <c r="CA65" s="175"/>
      <c r="CB65" s="176"/>
      <c r="CC65" s="173"/>
      <c r="CD65" s="174"/>
      <c r="CE65" s="175"/>
      <c r="CF65" s="176"/>
      <c r="CG65" s="173"/>
      <c r="CH65" s="174"/>
      <c r="CI65" s="175"/>
      <c r="CJ65" s="176"/>
      <c r="CK65" s="178"/>
      <c r="CL65" s="179"/>
      <c r="CM65" s="175"/>
      <c r="CN65" s="176"/>
      <c r="CO65" s="175"/>
      <c r="CP65" s="174"/>
      <c r="CQ65" s="175"/>
      <c r="CR65" s="176"/>
      <c r="CS65" s="173"/>
      <c r="CT65" s="174"/>
      <c r="CU65" s="175"/>
      <c r="CV65" s="177"/>
      <c r="CW65" s="155"/>
      <c r="CX65" s="157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56" t="s">
        <v>105</v>
      </c>
      <c r="EB65" s="149">
        <v>8.6956521739130432E-2</v>
      </c>
      <c r="EC65" s="149">
        <v>0</v>
      </c>
      <c r="ED65" s="149"/>
      <c r="EE65" s="149"/>
    </row>
    <row r="66" spans="1:135" ht="15" hidden="1" x14ac:dyDescent="0.25">
      <c r="A66" s="312"/>
      <c r="B66" s="168" t="s">
        <v>305</v>
      </c>
      <c r="C66" s="208"/>
      <c r="D66" s="180"/>
      <c r="E66" s="174"/>
      <c r="F66" s="175"/>
      <c r="G66" s="176"/>
      <c r="H66" s="173"/>
      <c r="I66" s="174"/>
      <c r="J66" s="175"/>
      <c r="K66" s="176"/>
      <c r="L66" s="173"/>
      <c r="M66" s="174"/>
      <c r="N66" s="175"/>
      <c r="O66" s="176"/>
      <c r="P66" s="173"/>
      <c r="Q66" s="174"/>
      <c r="R66" s="175"/>
      <c r="S66" s="176"/>
      <c r="T66" s="173"/>
      <c r="U66" s="174"/>
      <c r="V66" s="175"/>
      <c r="W66" s="176"/>
      <c r="X66" s="173"/>
      <c r="Y66" s="174"/>
      <c r="Z66" s="175"/>
      <c r="AA66" s="176"/>
      <c r="AB66" s="181"/>
      <c r="AC66" s="171"/>
      <c r="AD66" s="171"/>
      <c r="AE66" s="172"/>
      <c r="AF66" s="173"/>
      <c r="AG66" s="174"/>
      <c r="AH66" s="175"/>
      <c r="AI66" s="176"/>
      <c r="AJ66" s="173"/>
      <c r="AK66" s="174"/>
      <c r="AL66" s="175"/>
      <c r="AM66" s="176"/>
      <c r="AN66" s="173"/>
      <c r="AO66" s="174"/>
      <c r="AP66" s="175"/>
      <c r="AQ66" s="176"/>
      <c r="AR66" s="173"/>
      <c r="AS66" s="174"/>
      <c r="AT66" s="175"/>
      <c r="AU66" s="176"/>
      <c r="AV66" s="296"/>
      <c r="AW66" s="180"/>
      <c r="AX66" s="174"/>
      <c r="AY66" s="175"/>
      <c r="AZ66" s="176"/>
      <c r="BA66" s="173"/>
      <c r="BB66" s="174"/>
      <c r="BC66" s="175"/>
      <c r="BD66" s="176"/>
      <c r="BE66" s="173"/>
      <c r="BF66" s="174"/>
      <c r="BG66" s="175"/>
      <c r="BH66" s="176"/>
      <c r="BI66" s="173"/>
      <c r="BJ66" s="174"/>
      <c r="BK66" s="175"/>
      <c r="BL66" s="176"/>
      <c r="BM66" s="173"/>
      <c r="BN66" s="174"/>
      <c r="BO66" s="175"/>
      <c r="BP66" s="176"/>
      <c r="BQ66" s="173"/>
      <c r="BR66" s="174"/>
      <c r="BS66" s="175"/>
      <c r="BT66" s="176"/>
      <c r="BU66" s="173"/>
      <c r="BV66" s="174"/>
      <c r="BW66" s="175"/>
      <c r="BX66" s="176"/>
      <c r="BY66" s="173"/>
      <c r="BZ66" s="174"/>
      <c r="CA66" s="175"/>
      <c r="CB66" s="176"/>
      <c r="CC66" s="173"/>
      <c r="CD66" s="174"/>
      <c r="CE66" s="175"/>
      <c r="CF66" s="176"/>
      <c r="CG66" s="173"/>
      <c r="CH66" s="174"/>
      <c r="CI66" s="175"/>
      <c r="CJ66" s="176"/>
      <c r="CK66" s="178"/>
      <c r="CL66" s="179"/>
      <c r="CM66" s="175"/>
      <c r="CN66" s="176"/>
      <c r="CO66" s="175"/>
      <c r="CP66" s="174"/>
      <c r="CQ66" s="175"/>
      <c r="CR66" s="176"/>
      <c r="CS66" s="173"/>
      <c r="CT66" s="174"/>
      <c r="CU66" s="175"/>
      <c r="CV66" s="177"/>
      <c r="CW66" s="155"/>
      <c r="CX66" s="157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56" t="s">
        <v>106</v>
      </c>
      <c r="EB66" s="149">
        <v>4.3478260869565216E-2</v>
      </c>
      <c r="EC66" s="149">
        <v>0.17391304347826086</v>
      </c>
      <c r="ED66" s="149"/>
      <c r="EE66" s="149"/>
    </row>
    <row r="67" spans="1:135" ht="15" hidden="1" x14ac:dyDescent="0.25">
      <c r="A67" s="312"/>
      <c r="B67" s="168" t="s">
        <v>306</v>
      </c>
      <c r="C67" s="208"/>
      <c r="D67" s="180"/>
      <c r="E67" s="174">
        <v>3</v>
      </c>
      <c r="F67" s="175"/>
      <c r="G67" s="176">
        <v>3</v>
      </c>
      <c r="H67" s="173"/>
      <c r="I67" s="174"/>
      <c r="J67" s="175"/>
      <c r="K67" s="176"/>
      <c r="L67" s="173"/>
      <c r="M67" s="174"/>
      <c r="N67" s="175">
        <v>3</v>
      </c>
      <c r="O67" s="176"/>
      <c r="P67" s="173"/>
      <c r="Q67" s="174"/>
      <c r="R67" s="175"/>
      <c r="S67" s="176"/>
      <c r="T67" s="173"/>
      <c r="U67" s="174"/>
      <c r="V67" s="175"/>
      <c r="W67" s="176"/>
      <c r="X67" s="173">
        <v>2</v>
      </c>
      <c r="Y67" s="174"/>
      <c r="Z67" s="175">
        <v>2</v>
      </c>
      <c r="AA67" s="176"/>
      <c r="AB67" s="173">
        <v>1</v>
      </c>
      <c r="AC67" s="174"/>
      <c r="AD67" s="175">
        <v>1</v>
      </c>
      <c r="AE67" s="176"/>
      <c r="AF67" s="181"/>
      <c r="AG67" s="171"/>
      <c r="AH67" s="171"/>
      <c r="AI67" s="172"/>
      <c r="AJ67" s="173"/>
      <c r="AK67" s="174">
        <v>1</v>
      </c>
      <c r="AL67" s="175"/>
      <c r="AM67" s="176">
        <v>1</v>
      </c>
      <c r="AN67" s="173"/>
      <c r="AO67" s="174">
        <v>2</v>
      </c>
      <c r="AP67" s="175"/>
      <c r="AQ67" s="176">
        <v>2</v>
      </c>
      <c r="AR67" s="173"/>
      <c r="AS67" s="174"/>
      <c r="AT67" s="175"/>
      <c r="AU67" s="176"/>
      <c r="AV67" s="296"/>
      <c r="AW67" s="180"/>
      <c r="AX67" s="174"/>
      <c r="AY67" s="175"/>
      <c r="AZ67" s="176"/>
      <c r="BA67" s="173"/>
      <c r="BB67" s="174"/>
      <c r="BC67" s="175"/>
      <c r="BD67" s="176"/>
      <c r="BE67" s="173"/>
      <c r="BF67" s="174"/>
      <c r="BG67" s="175"/>
      <c r="BH67" s="176"/>
      <c r="BI67" s="173"/>
      <c r="BJ67" s="174"/>
      <c r="BK67" s="175"/>
      <c r="BL67" s="176"/>
      <c r="BM67" s="173"/>
      <c r="BN67" s="174"/>
      <c r="BO67" s="175"/>
      <c r="BP67" s="176"/>
      <c r="BQ67" s="173"/>
      <c r="BR67" s="174"/>
      <c r="BS67" s="175"/>
      <c r="BT67" s="176"/>
      <c r="BU67" s="173"/>
      <c r="BV67" s="174"/>
      <c r="BW67" s="175"/>
      <c r="BX67" s="176"/>
      <c r="BY67" s="173"/>
      <c r="BZ67" s="174"/>
      <c r="CA67" s="175"/>
      <c r="CB67" s="176"/>
      <c r="CC67" s="173"/>
      <c r="CD67" s="174"/>
      <c r="CE67" s="175"/>
      <c r="CF67" s="176"/>
      <c r="CG67" s="173">
        <v>3</v>
      </c>
      <c r="CH67" s="174"/>
      <c r="CI67" s="175"/>
      <c r="CJ67" s="176"/>
      <c r="CK67" s="178"/>
      <c r="CL67" s="179"/>
      <c r="CM67" s="175"/>
      <c r="CN67" s="176"/>
      <c r="CO67" s="175"/>
      <c r="CP67" s="174"/>
      <c r="CQ67" s="175"/>
      <c r="CR67" s="176"/>
      <c r="CS67" s="173"/>
      <c r="CT67" s="174"/>
      <c r="CU67" s="175"/>
      <c r="CV67" s="177"/>
      <c r="CW67" s="155"/>
      <c r="CX67" s="157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56" t="s">
        <v>304</v>
      </c>
      <c r="EB67" s="149">
        <v>8.6956521739130432E-2</v>
      </c>
      <c r="EC67" s="149">
        <v>0</v>
      </c>
      <c r="ED67" s="149"/>
      <c r="EE67" s="149"/>
    </row>
    <row r="68" spans="1:135" ht="15" hidden="1" x14ac:dyDescent="0.25">
      <c r="A68" s="312"/>
      <c r="B68" s="168" t="s">
        <v>307</v>
      </c>
      <c r="C68" s="208"/>
      <c r="D68" s="180"/>
      <c r="E68" s="174"/>
      <c r="F68" s="175">
        <v>3</v>
      </c>
      <c r="G68" s="176"/>
      <c r="H68" s="173"/>
      <c r="I68" s="174"/>
      <c r="J68" s="175"/>
      <c r="K68" s="176"/>
      <c r="L68" s="173">
        <v>2</v>
      </c>
      <c r="M68" s="174"/>
      <c r="N68" s="175"/>
      <c r="O68" s="176"/>
      <c r="P68" s="173">
        <v>1</v>
      </c>
      <c r="Q68" s="174"/>
      <c r="R68" s="175"/>
      <c r="S68" s="176"/>
      <c r="T68" s="173"/>
      <c r="U68" s="174"/>
      <c r="V68" s="175">
        <v>1</v>
      </c>
      <c r="W68" s="176"/>
      <c r="X68" s="173"/>
      <c r="Y68" s="174"/>
      <c r="Z68" s="175"/>
      <c r="AA68" s="176"/>
      <c r="AB68" s="173"/>
      <c r="AC68" s="174"/>
      <c r="AD68" s="175"/>
      <c r="AE68" s="176"/>
      <c r="AF68" s="173"/>
      <c r="AG68" s="174"/>
      <c r="AH68" s="175"/>
      <c r="AI68" s="176"/>
      <c r="AJ68" s="181"/>
      <c r="AK68" s="171"/>
      <c r="AL68" s="171"/>
      <c r="AM68" s="172"/>
      <c r="AN68" s="173">
        <v>3</v>
      </c>
      <c r="AO68" s="174"/>
      <c r="AP68" s="175">
        <v>2</v>
      </c>
      <c r="AQ68" s="176"/>
      <c r="AR68" s="173"/>
      <c r="AS68" s="174"/>
      <c r="AT68" s="175"/>
      <c r="AU68" s="176"/>
      <c r="AV68" s="296"/>
      <c r="AW68" s="180"/>
      <c r="AX68" s="174"/>
      <c r="AY68" s="175"/>
      <c r="AZ68" s="176"/>
      <c r="BA68" s="173"/>
      <c r="BB68" s="174"/>
      <c r="BC68" s="175"/>
      <c r="BD68" s="176"/>
      <c r="BE68" s="173"/>
      <c r="BF68" s="174"/>
      <c r="BG68" s="175"/>
      <c r="BH68" s="176"/>
      <c r="BI68" s="173"/>
      <c r="BJ68" s="174"/>
      <c r="BK68" s="175"/>
      <c r="BL68" s="176"/>
      <c r="BM68" s="173"/>
      <c r="BN68" s="174"/>
      <c r="BO68" s="175"/>
      <c r="BP68" s="176"/>
      <c r="BQ68" s="173"/>
      <c r="BR68" s="174"/>
      <c r="BS68" s="175"/>
      <c r="BT68" s="176"/>
      <c r="BU68" s="173"/>
      <c r="BV68" s="174"/>
      <c r="BW68" s="175"/>
      <c r="BX68" s="176"/>
      <c r="BY68" s="173"/>
      <c r="BZ68" s="174"/>
      <c r="CA68" s="175"/>
      <c r="CB68" s="176"/>
      <c r="CC68" s="173"/>
      <c r="CD68" s="174"/>
      <c r="CE68" s="175"/>
      <c r="CF68" s="176"/>
      <c r="CG68" s="173"/>
      <c r="CH68" s="174"/>
      <c r="CI68" s="175"/>
      <c r="CJ68" s="176"/>
      <c r="CK68" s="178"/>
      <c r="CL68" s="179"/>
      <c r="CM68" s="175"/>
      <c r="CN68" s="176"/>
      <c r="CO68" s="175"/>
      <c r="CP68" s="174"/>
      <c r="CQ68" s="175"/>
      <c r="CR68" s="176"/>
      <c r="CS68" s="173"/>
      <c r="CT68" s="174"/>
      <c r="CU68" s="175"/>
      <c r="CV68" s="177"/>
      <c r="CW68" s="155"/>
      <c r="CX68" s="157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56" t="s">
        <v>305</v>
      </c>
      <c r="EB68" s="149">
        <v>0.13043478260869565</v>
      </c>
      <c r="EC68" s="149">
        <v>0</v>
      </c>
      <c r="ED68" s="149"/>
      <c r="EE68" s="149"/>
    </row>
    <row r="69" spans="1:135" ht="15" hidden="1" x14ac:dyDescent="0.25">
      <c r="A69" s="312"/>
      <c r="B69" s="168" t="s">
        <v>308</v>
      </c>
      <c r="C69" s="208"/>
      <c r="D69" s="180">
        <v>3</v>
      </c>
      <c r="E69" s="174"/>
      <c r="F69" s="175">
        <v>3</v>
      </c>
      <c r="G69" s="176"/>
      <c r="H69" s="173"/>
      <c r="I69" s="174"/>
      <c r="J69" s="175"/>
      <c r="K69" s="176"/>
      <c r="L69" s="173"/>
      <c r="M69" s="174"/>
      <c r="N69" s="175"/>
      <c r="O69" s="176"/>
      <c r="P69" s="173">
        <v>1</v>
      </c>
      <c r="Q69" s="174"/>
      <c r="R69" s="175">
        <v>1</v>
      </c>
      <c r="S69" s="176"/>
      <c r="T69" s="173"/>
      <c r="U69" s="174"/>
      <c r="V69" s="175"/>
      <c r="W69" s="176"/>
      <c r="X69" s="173"/>
      <c r="Y69" s="174"/>
      <c r="Z69" s="175"/>
      <c r="AA69" s="176"/>
      <c r="AB69" s="173"/>
      <c r="AC69" s="174"/>
      <c r="AD69" s="175"/>
      <c r="AE69" s="176"/>
      <c r="AF69" s="173"/>
      <c r="AG69" s="174"/>
      <c r="AH69" s="175"/>
      <c r="AI69" s="176"/>
      <c r="AJ69" s="173">
        <v>2</v>
      </c>
      <c r="AK69" s="174"/>
      <c r="AL69" s="175">
        <v>2</v>
      </c>
      <c r="AM69" s="176"/>
      <c r="AN69" s="181"/>
      <c r="AO69" s="171"/>
      <c r="AP69" s="171"/>
      <c r="AQ69" s="172"/>
      <c r="AR69" s="173"/>
      <c r="AS69" s="174"/>
      <c r="AT69" s="175"/>
      <c r="AU69" s="176"/>
      <c r="AV69" s="296"/>
      <c r="AW69" s="180"/>
      <c r="AX69" s="174"/>
      <c r="AY69" s="175"/>
      <c r="AZ69" s="176"/>
      <c r="BA69" s="173"/>
      <c r="BB69" s="174"/>
      <c r="BC69" s="175"/>
      <c r="BD69" s="176"/>
      <c r="BE69" s="173"/>
      <c r="BF69" s="174"/>
      <c r="BG69" s="175"/>
      <c r="BH69" s="176"/>
      <c r="BI69" s="173"/>
      <c r="BJ69" s="174"/>
      <c r="BK69" s="175"/>
      <c r="BL69" s="176"/>
      <c r="BM69" s="173"/>
      <c r="BN69" s="174"/>
      <c r="BO69" s="175"/>
      <c r="BP69" s="176"/>
      <c r="BQ69" s="173"/>
      <c r="BR69" s="174"/>
      <c r="BS69" s="175"/>
      <c r="BT69" s="176"/>
      <c r="BU69" s="173"/>
      <c r="BV69" s="174"/>
      <c r="BW69" s="175"/>
      <c r="BX69" s="176"/>
      <c r="BY69" s="173"/>
      <c r="BZ69" s="174"/>
      <c r="CA69" s="175"/>
      <c r="CB69" s="176"/>
      <c r="CC69" s="173"/>
      <c r="CD69" s="174"/>
      <c r="CE69" s="175"/>
      <c r="CF69" s="176"/>
      <c r="CG69" s="173"/>
      <c r="CH69" s="174"/>
      <c r="CI69" s="175"/>
      <c r="CJ69" s="176"/>
      <c r="CK69" s="178"/>
      <c r="CL69" s="179"/>
      <c r="CM69" s="175"/>
      <c r="CN69" s="176"/>
      <c r="CO69" s="175"/>
      <c r="CP69" s="174"/>
      <c r="CQ69" s="175"/>
      <c r="CR69" s="176"/>
      <c r="CS69" s="173"/>
      <c r="CT69" s="174"/>
      <c r="CU69" s="175"/>
      <c r="CV69" s="177"/>
      <c r="CW69" s="155"/>
      <c r="CX69" s="157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56" t="s">
        <v>306</v>
      </c>
      <c r="EB69" s="149">
        <v>0</v>
      </c>
      <c r="EC69" s="149">
        <v>4.3478260869565216E-2</v>
      </c>
      <c r="ED69" s="149"/>
      <c r="EE69" s="149"/>
    </row>
    <row r="70" spans="1:135" ht="15" hidden="1" x14ac:dyDescent="0.25">
      <c r="A70" s="312"/>
      <c r="B70" s="168" t="s">
        <v>680</v>
      </c>
      <c r="C70" s="208"/>
      <c r="D70" s="180"/>
      <c r="E70" s="174"/>
      <c r="F70" s="175"/>
      <c r="G70" s="176"/>
      <c r="H70" s="173"/>
      <c r="I70" s="174"/>
      <c r="J70" s="175"/>
      <c r="K70" s="176"/>
      <c r="L70" s="173"/>
      <c r="M70" s="174"/>
      <c r="N70" s="175"/>
      <c r="O70" s="176"/>
      <c r="P70" s="173"/>
      <c r="Q70" s="174"/>
      <c r="R70" s="175"/>
      <c r="S70" s="176"/>
      <c r="T70" s="173"/>
      <c r="U70" s="174"/>
      <c r="V70" s="175"/>
      <c r="W70" s="176"/>
      <c r="X70" s="173"/>
      <c r="Y70" s="174"/>
      <c r="Z70" s="175"/>
      <c r="AA70" s="176"/>
      <c r="AB70" s="173"/>
      <c r="AC70" s="174"/>
      <c r="AD70" s="175"/>
      <c r="AE70" s="176"/>
      <c r="AF70" s="173"/>
      <c r="AG70" s="174"/>
      <c r="AH70" s="175"/>
      <c r="AI70" s="176"/>
      <c r="AJ70" s="173"/>
      <c r="AK70" s="174"/>
      <c r="AL70" s="175"/>
      <c r="AM70" s="176"/>
      <c r="AN70" s="173"/>
      <c r="AO70" s="174"/>
      <c r="AP70" s="175"/>
      <c r="AQ70" s="176"/>
      <c r="AR70" s="181"/>
      <c r="AS70" s="171"/>
      <c r="AT70" s="171"/>
      <c r="AU70" s="172"/>
      <c r="AV70" s="296"/>
      <c r="AW70" s="180"/>
      <c r="AX70" s="174"/>
      <c r="AY70" s="175"/>
      <c r="AZ70" s="176"/>
      <c r="BA70" s="173"/>
      <c r="BB70" s="174"/>
      <c r="BC70" s="175"/>
      <c r="BD70" s="176"/>
      <c r="BE70" s="173"/>
      <c r="BF70" s="174"/>
      <c r="BG70" s="175"/>
      <c r="BH70" s="176"/>
      <c r="BI70" s="173"/>
      <c r="BJ70" s="174"/>
      <c r="BK70" s="175"/>
      <c r="BL70" s="176"/>
      <c r="BM70" s="173"/>
      <c r="BN70" s="174"/>
      <c r="BO70" s="175"/>
      <c r="BP70" s="176"/>
      <c r="BQ70" s="173"/>
      <c r="BR70" s="174"/>
      <c r="BS70" s="175"/>
      <c r="BT70" s="176"/>
      <c r="BU70" s="173"/>
      <c r="BV70" s="174"/>
      <c r="BW70" s="175"/>
      <c r="BX70" s="176"/>
      <c r="BY70" s="173"/>
      <c r="BZ70" s="174"/>
      <c r="CA70" s="175"/>
      <c r="CB70" s="176"/>
      <c r="CC70" s="173"/>
      <c r="CD70" s="174"/>
      <c r="CE70" s="175"/>
      <c r="CF70" s="176"/>
      <c r="CG70" s="173"/>
      <c r="CH70" s="174"/>
      <c r="CI70" s="175"/>
      <c r="CJ70" s="176"/>
      <c r="CK70" s="178"/>
      <c r="CL70" s="179"/>
      <c r="CM70" s="175"/>
      <c r="CN70" s="176"/>
      <c r="CO70" s="175"/>
      <c r="CP70" s="174"/>
      <c r="CQ70" s="175"/>
      <c r="CR70" s="176"/>
      <c r="CS70" s="173"/>
      <c r="CT70" s="174"/>
      <c r="CU70" s="175"/>
      <c r="CV70" s="177"/>
      <c r="CW70" s="155"/>
      <c r="CX70" s="157"/>
      <c r="DP70" s="149"/>
      <c r="DQ70" s="149"/>
      <c r="DR70" s="149"/>
      <c r="DS70" s="149"/>
      <c r="DT70" s="149"/>
      <c r="DU70" s="149"/>
      <c r="DV70" s="149"/>
      <c r="DW70" s="149"/>
      <c r="DX70" s="149"/>
      <c r="DY70" s="149"/>
      <c r="DZ70" s="149"/>
      <c r="EA70" s="156" t="s">
        <v>307</v>
      </c>
      <c r="EB70" s="149">
        <v>0.13043478260869565</v>
      </c>
      <c r="EC70" s="149">
        <v>0.21739130434782608</v>
      </c>
      <c r="ED70" s="149"/>
      <c r="EE70" s="149"/>
    </row>
    <row r="71" spans="1:135" s="209" customFormat="1" ht="15" hidden="1" x14ac:dyDescent="0.25">
      <c r="A71" s="312"/>
      <c r="B71" s="184"/>
      <c r="C71" s="187"/>
      <c r="D71" s="282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327"/>
      <c r="AR71" s="282"/>
      <c r="AS71" s="283"/>
      <c r="AT71" s="283"/>
      <c r="AU71" s="283"/>
      <c r="AV71" s="296"/>
      <c r="AW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J71" s="283"/>
      <c r="BK71" s="283"/>
      <c r="BL71" s="283"/>
      <c r="BM71" s="283"/>
      <c r="BN71" s="283"/>
      <c r="BO71" s="283"/>
      <c r="BP71" s="283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327"/>
      <c r="CW71" s="155"/>
      <c r="CX71" s="157"/>
      <c r="CY71" s="145"/>
      <c r="CZ71" s="145"/>
      <c r="DA71" s="145"/>
      <c r="DB71" s="145"/>
      <c r="DC71" s="145"/>
      <c r="DD71" s="145"/>
      <c r="DE71" s="145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156" t="s">
        <v>308</v>
      </c>
      <c r="EB71" s="149">
        <v>0.13043478260869565</v>
      </c>
      <c r="EC71" s="149">
        <v>0.13043478260869565</v>
      </c>
      <c r="ED71" s="210"/>
      <c r="EE71" s="210"/>
    </row>
    <row r="72" spans="1:135" ht="15" hidden="1" x14ac:dyDescent="0.25">
      <c r="A72" s="312"/>
      <c r="B72" s="168" t="s">
        <v>117</v>
      </c>
      <c r="C72" s="208"/>
      <c r="D72" s="180"/>
      <c r="E72" s="174"/>
      <c r="F72" s="175"/>
      <c r="G72" s="176"/>
      <c r="H72" s="173"/>
      <c r="I72" s="174"/>
      <c r="J72" s="175"/>
      <c r="K72" s="176"/>
      <c r="L72" s="173"/>
      <c r="M72" s="174"/>
      <c r="N72" s="175"/>
      <c r="O72" s="176"/>
      <c r="P72" s="173"/>
      <c r="Q72" s="174"/>
      <c r="R72" s="175"/>
      <c r="S72" s="176"/>
      <c r="T72" s="173"/>
      <c r="U72" s="174"/>
      <c r="V72" s="175"/>
      <c r="W72" s="176"/>
      <c r="X72" s="173"/>
      <c r="Y72" s="174"/>
      <c r="Z72" s="175"/>
      <c r="AA72" s="176"/>
      <c r="AB72" s="173"/>
      <c r="AC72" s="174"/>
      <c r="AD72" s="175"/>
      <c r="AE72" s="176"/>
      <c r="AF72" s="173"/>
      <c r="AG72" s="174"/>
      <c r="AH72" s="175"/>
      <c r="AI72" s="176"/>
      <c r="AJ72" s="173"/>
      <c r="AK72" s="174"/>
      <c r="AL72" s="175"/>
      <c r="AM72" s="176"/>
      <c r="AN72" s="173"/>
      <c r="AO72" s="174"/>
      <c r="AP72" s="175"/>
      <c r="AQ72" s="176"/>
      <c r="AR72" s="173"/>
      <c r="AS72" s="174">
        <v>1</v>
      </c>
      <c r="AT72" s="175"/>
      <c r="AU72" s="176">
        <v>1</v>
      </c>
      <c r="AV72" s="296"/>
      <c r="AW72" s="170"/>
      <c r="AX72" s="171"/>
      <c r="AY72" s="171"/>
      <c r="AZ72" s="172"/>
      <c r="BA72" s="173"/>
      <c r="BB72" s="174"/>
      <c r="BC72" s="175"/>
      <c r="BD72" s="176"/>
      <c r="BE72" s="173"/>
      <c r="BF72" s="174"/>
      <c r="BG72" s="175"/>
      <c r="BH72" s="176"/>
      <c r="BI72" s="173"/>
      <c r="BJ72" s="174"/>
      <c r="BK72" s="175"/>
      <c r="BL72" s="176"/>
      <c r="BM72" s="173"/>
      <c r="BN72" s="174"/>
      <c r="BO72" s="175"/>
      <c r="BP72" s="176"/>
      <c r="BQ72" s="173"/>
      <c r="BR72" s="174"/>
      <c r="BS72" s="175"/>
      <c r="BT72" s="176"/>
      <c r="BU72" s="173"/>
      <c r="BV72" s="174"/>
      <c r="BW72" s="175"/>
      <c r="BX72" s="176"/>
      <c r="BY72" s="173"/>
      <c r="BZ72" s="174"/>
      <c r="CA72" s="175"/>
      <c r="CB72" s="176"/>
      <c r="CC72" s="173">
        <v>3</v>
      </c>
      <c r="CD72" s="174"/>
      <c r="CE72" s="175"/>
      <c r="CF72" s="176"/>
      <c r="CG72" s="173">
        <v>2</v>
      </c>
      <c r="CH72" s="174"/>
      <c r="CI72" s="175">
        <v>2</v>
      </c>
      <c r="CJ72" s="176"/>
      <c r="CK72" s="178">
        <v>1</v>
      </c>
      <c r="CL72" s="179"/>
      <c r="CM72" s="175">
        <v>1</v>
      </c>
      <c r="CN72" s="176"/>
      <c r="CO72" s="175"/>
      <c r="CP72" s="174"/>
      <c r="CQ72" s="175"/>
      <c r="CR72" s="176"/>
      <c r="CS72" s="173"/>
      <c r="CT72" s="174"/>
      <c r="CU72" s="175"/>
      <c r="CV72" s="177"/>
      <c r="CW72" s="155"/>
      <c r="CX72" s="157"/>
      <c r="DP72" s="149"/>
      <c r="DQ72" s="149"/>
      <c r="DR72" s="149"/>
      <c r="DS72" s="149"/>
      <c r="DT72" s="149"/>
      <c r="DU72" s="149"/>
      <c r="DV72" s="149"/>
      <c r="DW72" s="149"/>
      <c r="DX72" s="149"/>
      <c r="DY72" s="149"/>
      <c r="DZ72" s="149"/>
      <c r="EA72" s="156" t="s">
        <v>680</v>
      </c>
      <c r="EB72" s="149">
        <v>0</v>
      </c>
      <c r="EC72" s="149">
        <v>0.30434782608695654</v>
      </c>
      <c r="ED72" s="149"/>
      <c r="EE72" s="149"/>
    </row>
    <row r="73" spans="1:135" ht="15" hidden="1" x14ac:dyDescent="0.25">
      <c r="A73" s="312"/>
      <c r="B73" s="168" t="s">
        <v>118</v>
      </c>
      <c r="C73" s="208"/>
      <c r="D73" s="180"/>
      <c r="E73" s="174"/>
      <c r="F73" s="175"/>
      <c r="G73" s="176"/>
      <c r="H73" s="173"/>
      <c r="I73" s="174"/>
      <c r="J73" s="175"/>
      <c r="K73" s="176"/>
      <c r="L73" s="173"/>
      <c r="M73" s="174"/>
      <c r="N73" s="175"/>
      <c r="O73" s="176">
        <v>3</v>
      </c>
      <c r="P73" s="173"/>
      <c r="Q73" s="174"/>
      <c r="R73" s="175"/>
      <c r="S73" s="176"/>
      <c r="T73" s="173"/>
      <c r="U73" s="174">
        <v>3</v>
      </c>
      <c r="V73" s="175"/>
      <c r="W73" s="176"/>
      <c r="X73" s="173"/>
      <c r="Y73" s="174"/>
      <c r="Z73" s="175"/>
      <c r="AA73" s="176"/>
      <c r="AB73" s="173"/>
      <c r="AC73" s="174"/>
      <c r="AD73" s="175"/>
      <c r="AE73" s="176"/>
      <c r="AF73" s="173"/>
      <c r="AG73" s="174"/>
      <c r="AH73" s="175"/>
      <c r="AI73" s="176"/>
      <c r="AJ73" s="173"/>
      <c r="AK73" s="174"/>
      <c r="AL73" s="175"/>
      <c r="AM73" s="176">
        <v>2</v>
      </c>
      <c r="AN73" s="173"/>
      <c r="AO73" s="174"/>
      <c r="AP73" s="175"/>
      <c r="AQ73" s="176"/>
      <c r="AR73" s="173"/>
      <c r="AS73" s="174">
        <v>2</v>
      </c>
      <c r="AT73" s="175"/>
      <c r="AU73" s="176">
        <v>1</v>
      </c>
      <c r="AV73" s="296"/>
      <c r="AW73" s="180"/>
      <c r="AX73" s="174"/>
      <c r="AY73" s="175"/>
      <c r="AZ73" s="176"/>
      <c r="BA73" s="181"/>
      <c r="BB73" s="171"/>
      <c r="BC73" s="171"/>
      <c r="BD73" s="172"/>
      <c r="BE73" s="173"/>
      <c r="BF73" s="174"/>
      <c r="BG73" s="175"/>
      <c r="BH73" s="176"/>
      <c r="BI73" s="173"/>
      <c r="BJ73" s="174"/>
      <c r="BK73" s="175"/>
      <c r="BL73" s="176"/>
      <c r="BM73" s="173"/>
      <c r="BN73" s="174"/>
      <c r="BO73" s="175"/>
      <c r="BP73" s="176"/>
      <c r="BQ73" s="173">
        <v>3</v>
      </c>
      <c r="BR73" s="174"/>
      <c r="BS73" s="175">
        <v>2</v>
      </c>
      <c r="BT73" s="176"/>
      <c r="BU73" s="173"/>
      <c r="BV73" s="174"/>
      <c r="BW73" s="175"/>
      <c r="BX73" s="176"/>
      <c r="BY73" s="173">
        <v>1</v>
      </c>
      <c r="BZ73" s="174"/>
      <c r="CA73" s="175">
        <v>1</v>
      </c>
      <c r="CB73" s="176"/>
      <c r="CC73" s="173"/>
      <c r="CD73" s="174"/>
      <c r="CE73" s="175">
        <v>3</v>
      </c>
      <c r="CF73" s="176"/>
      <c r="CG73" s="173">
        <v>2</v>
      </c>
      <c r="CH73" s="174"/>
      <c r="CI73" s="175"/>
      <c r="CJ73" s="176"/>
      <c r="CK73" s="178"/>
      <c r="CL73" s="179"/>
      <c r="CM73" s="175"/>
      <c r="CN73" s="176"/>
      <c r="CO73" s="175">
        <v>1</v>
      </c>
      <c r="CP73" s="174"/>
      <c r="CQ73" s="175"/>
      <c r="CR73" s="176"/>
      <c r="CS73" s="173"/>
      <c r="CT73" s="174"/>
      <c r="CU73" s="175"/>
      <c r="CV73" s="177"/>
      <c r="CW73" s="155"/>
      <c r="CX73" s="157"/>
      <c r="DP73" s="149"/>
      <c r="DQ73" s="149"/>
      <c r="DR73" s="149"/>
      <c r="DS73" s="149"/>
      <c r="DT73" s="149"/>
      <c r="DU73" s="149"/>
      <c r="DV73" s="149"/>
      <c r="DW73" s="149"/>
      <c r="DX73" s="149"/>
      <c r="DY73" s="149"/>
      <c r="DZ73" s="149"/>
      <c r="EA73" s="156" t="s">
        <v>117</v>
      </c>
      <c r="EB73" s="149">
        <v>0.30434782608695654</v>
      </c>
      <c r="EC73" s="149">
        <v>0</v>
      </c>
      <c r="ED73" s="149"/>
      <c r="EE73" s="149"/>
    </row>
    <row r="74" spans="1:135" ht="15" hidden="1" x14ac:dyDescent="0.25">
      <c r="A74" s="312"/>
      <c r="B74" s="184" t="s">
        <v>119</v>
      </c>
      <c r="C74" s="187"/>
      <c r="D74" s="180"/>
      <c r="E74" s="174"/>
      <c r="F74" s="175"/>
      <c r="G74" s="176"/>
      <c r="H74" s="173"/>
      <c r="I74" s="174">
        <v>1</v>
      </c>
      <c r="J74" s="175"/>
      <c r="K74" s="176">
        <v>1</v>
      </c>
      <c r="L74" s="173"/>
      <c r="M74" s="174"/>
      <c r="N74" s="175"/>
      <c r="O74" s="176"/>
      <c r="P74" s="173"/>
      <c r="Q74" s="174"/>
      <c r="R74" s="175"/>
      <c r="S74" s="176"/>
      <c r="T74" s="173"/>
      <c r="U74" s="174">
        <v>3</v>
      </c>
      <c r="V74" s="175"/>
      <c r="W74" s="176">
        <v>3</v>
      </c>
      <c r="X74" s="173"/>
      <c r="Y74" s="174"/>
      <c r="Z74" s="175"/>
      <c r="AA74" s="176"/>
      <c r="AB74" s="173"/>
      <c r="AC74" s="174"/>
      <c r="AD74" s="175"/>
      <c r="AE74" s="176"/>
      <c r="AF74" s="173"/>
      <c r="AG74" s="174"/>
      <c r="AH74" s="175"/>
      <c r="AI74" s="176"/>
      <c r="AJ74" s="173"/>
      <c r="AK74" s="174"/>
      <c r="AL74" s="175"/>
      <c r="AM74" s="176"/>
      <c r="AN74" s="173"/>
      <c r="AO74" s="174"/>
      <c r="AP74" s="175"/>
      <c r="AQ74" s="176"/>
      <c r="AR74" s="173"/>
      <c r="AS74" s="174">
        <v>2</v>
      </c>
      <c r="AT74" s="175"/>
      <c r="AU74" s="176">
        <v>2</v>
      </c>
      <c r="AV74" s="296"/>
      <c r="AW74" s="180">
        <v>2</v>
      </c>
      <c r="AX74" s="174"/>
      <c r="AY74" s="175">
        <v>2</v>
      </c>
      <c r="AZ74" s="176"/>
      <c r="BA74" s="173"/>
      <c r="BB74" s="174"/>
      <c r="BC74" s="175"/>
      <c r="BD74" s="176"/>
      <c r="BE74" s="181"/>
      <c r="BF74" s="171"/>
      <c r="BG74" s="171"/>
      <c r="BH74" s="172"/>
      <c r="BI74" s="173"/>
      <c r="BJ74" s="174"/>
      <c r="BK74" s="175"/>
      <c r="BL74" s="176"/>
      <c r="BM74" s="173"/>
      <c r="BN74" s="174"/>
      <c r="BO74" s="175"/>
      <c r="BP74" s="176"/>
      <c r="BQ74" s="173"/>
      <c r="BR74" s="174"/>
      <c r="BS74" s="175"/>
      <c r="BT74" s="176"/>
      <c r="BU74" s="173"/>
      <c r="BV74" s="174"/>
      <c r="BW74" s="175"/>
      <c r="BX74" s="176"/>
      <c r="BY74" s="173"/>
      <c r="BZ74" s="174"/>
      <c r="CA74" s="175"/>
      <c r="CB74" s="176"/>
      <c r="CC74" s="173"/>
      <c r="CD74" s="174"/>
      <c r="CE74" s="175"/>
      <c r="CF74" s="176"/>
      <c r="CG74" s="173">
        <v>3</v>
      </c>
      <c r="CH74" s="174"/>
      <c r="CI74" s="175">
        <v>3</v>
      </c>
      <c r="CJ74" s="176"/>
      <c r="CK74" s="178">
        <v>1</v>
      </c>
      <c r="CL74" s="179"/>
      <c r="CM74" s="175">
        <v>1</v>
      </c>
      <c r="CN74" s="176"/>
      <c r="CO74" s="175"/>
      <c r="CP74" s="174"/>
      <c r="CQ74" s="175"/>
      <c r="CR74" s="176"/>
      <c r="CS74" s="173"/>
      <c r="CT74" s="174"/>
      <c r="CU74" s="175"/>
      <c r="CV74" s="177"/>
      <c r="CW74" s="155"/>
      <c r="CX74" s="157"/>
      <c r="DP74" s="149"/>
      <c r="DQ74" s="149"/>
      <c r="DR74" s="149"/>
      <c r="DS74" s="149"/>
      <c r="DT74" s="149"/>
      <c r="DU74" s="149"/>
      <c r="DV74" s="149"/>
      <c r="DW74" s="149"/>
      <c r="DX74" s="149"/>
      <c r="DY74" s="149"/>
      <c r="DZ74" s="149"/>
      <c r="EA74" s="156" t="s">
        <v>118</v>
      </c>
      <c r="EB74" s="149">
        <v>8.6956521739130432E-2</v>
      </c>
      <c r="EC74" s="149">
        <v>4.3478260869565216E-2</v>
      </c>
      <c r="ED74" s="149"/>
      <c r="EE74" s="149"/>
    </row>
    <row r="75" spans="1:135" ht="15" hidden="1" x14ac:dyDescent="0.25">
      <c r="A75" s="312"/>
      <c r="B75" s="184" t="s">
        <v>320</v>
      </c>
      <c r="C75" s="187"/>
      <c r="D75" s="180"/>
      <c r="E75" s="174">
        <v>2</v>
      </c>
      <c r="F75" s="175"/>
      <c r="G75" s="176">
        <v>3</v>
      </c>
      <c r="H75" s="173"/>
      <c r="I75" s="174">
        <v>3</v>
      </c>
      <c r="J75" s="175"/>
      <c r="K75" s="176"/>
      <c r="L75" s="173"/>
      <c r="M75" s="174"/>
      <c r="N75" s="175"/>
      <c r="O75" s="176"/>
      <c r="P75" s="173"/>
      <c r="Q75" s="174"/>
      <c r="R75" s="175"/>
      <c r="S75" s="176"/>
      <c r="T75" s="173"/>
      <c r="U75" s="174"/>
      <c r="V75" s="175"/>
      <c r="W75" s="176"/>
      <c r="X75" s="173"/>
      <c r="Y75" s="174"/>
      <c r="Z75" s="175"/>
      <c r="AA75" s="176"/>
      <c r="AB75" s="173"/>
      <c r="AC75" s="174"/>
      <c r="AD75" s="175"/>
      <c r="AE75" s="176"/>
      <c r="AF75" s="173"/>
      <c r="AG75" s="174"/>
      <c r="AH75" s="175"/>
      <c r="AI75" s="176"/>
      <c r="AJ75" s="173"/>
      <c r="AK75" s="174"/>
      <c r="AL75" s="175"/>
      <c r="AM75" s="176"/>
      <c r="AN75" s="173"/>
      <c r="AO75" s="174">
        <v>1</v>
      </c>
      <c r="AP75" s="175"/>
      <c r="AQ75" s="176">
        <v>2</v>
      </c>
      <c r="AR75" s="173"/>
      <c r="AS75" s="174"/>
      <c r="AT75" s="175"/>
      <c r="AU75" s="176">
        <v>1</v>
      </c>
      <c r="AV75" s="296"/>
      <c r="AW75" s="180">
        <v>3</v>
      </c>
      <c r="AX75" s="174"/>
      <c r="AY75" s="175"/>
      <c r="AZ75" s="176"/>
      <c r="BA75" s="173"/>
      <c r="BB75" s="174"/>
      <c r="BC75" s="175"/>
      <c r="BD75" s="176"/>
      <c r="BE75" s="173"/>
      <c r="BF75" s="174"/>
      <c r="BG75" s="175"/>
      <c r="BH75" s="176"/>
      <c r="BI75" s="181"/>
      <c r="BJ75" s="171"/>
      <c r="BK75" s="171"/>
      <c r="BL75" s="172"/>
      <c r="BM75" s="173"/>
      <c r="BN75" s="174"/>
      <c r="BO75" s="175"/>
      <c r="BP75" s="176"/>
      <c r="BQ75" s="173"/>
      <c r="BR75" s="174"/>
      <c r="BS75" s="175"/>
      <c r="BT75" s="176"/>
      <c r="BU75" s="173"/>
      <c r="BV75" s="174"/>
      <c r="BW75" s="175">
        <v>2</v>
      </c>
      <c r="BX75" s="176"/>
      <c r="BY75" s="173"/>
      <c r="BZ75" s="174"/>
      <c r="CA75" s="175"/>
      <c r="CB75" s="176"/>
      <c r="CC75" s="173"/>
      <c r="CD75" s="174"/>
      <c r="CE75" s="175"/>
      <c r="CF75" s="176"/>
      <c r="CG75" s="173">
        <v>1</v>
      </c>
      <c r="CH75" s="174"/>
      <c r="CI75" s="175">
        <v>3</v>
      </c>
      <c r="CJ75" s="176"/>
      <c r="CK75" s="178">
        <v>2</v>
      </c>
      <c r="CL75" s="179"/>
      <c r="CM75" s="175">
        <v>1</v>
      </c>
      <c r="CN75" s="176"/>
      <c r="CO75" s="175"/>
      <c r="CP75" s="174"/>
      <c r="CQ75" s="175"/>
      <c r="CR75" s="176"/>
      <c r="CS75" s="173"/>
      <c r="CT75" s="174"/>
      <c r="CU75" s="175"/>
      <c r="CV75" s="177"/>
      <c r="CW75" s="155"/>
      <c r="CX75" s="157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83" t="s">
        <v>119</v>
      </c>
      <c r="EB75" s="149">
        <v>4.3478260869565216E-2</v>
      </c>
      <c r="EC75" s="149">
        <v>0</v>
      </c>
      <c r="ED75" s="149"/>
      <c r="EE75" s="149"/>
    </row>
    <row r="76" spans="1:135" ht="15" hidden="1" x14ac:dyDescent="0.25">
      <c r="A76" s="312"/>
      <c r="B76" s="184" t="s">
        <v>321</v>
      </c>
      <c r="C76" s="187"/>
      <c r="D76" s="180"/>
      <c r="E76" s="174"/>
      <c r="F76" s="175"/>
      <c r="G76" s="176"/>
      <c r="H76" s="173"/>
      <c r="I76" s="174"/>
      <c r="J76" s="175"/>
      <c r="K76" s="176"/>
      <c r="L76" s="173"/>
      <c r="M76" s="174"/>
      <c r="N76" s="175"/>
      <c r="O76" s="176"/>
      <c r="P76" s="173"/>
      <c r="Q76" s="174"/>
      <c r="R76" s="175"/>
      <c r="S76" s="176"/>
      <c r="T76" s="173"/>
      <c r="U76" s="174"/>
      <c r="V76" s="175"/>
      <c r="W76" s="176"/>
      <c r="X76" s="173"/>
      <c r="Y76" s="174"/>
      <c r="Z76" s="175"/>
      <c r="AA76" s="176"/>
      <c r="AB76" s="173"/>
      <c r="AC76" s="174"/>
      <c r="AD76" s="175"/>
      <c r="AE76" s="176"/>
      <c r="AF76" s="173"/>
      <c r="AG76" s="174"/>
      <c r="AH76" s="175"/>
      <c r="AI76" s="176"/>
      <c r="AJ76" s="173"/>
      <c r="AK76" s="174"/>
      <c r="AL76" s="175"/>
      <c r="AM76" s="176"/>
      <c r="AN76" s="173"/>
      <c r="AO76" s="174"/>
      <c r="AP76" s="175"/>
      <c r="AQ76" s="176"/>
      <c r="AR76" s="173"/>
      <c r="AS76" s="174"/>
      <c r="AT76" s="175"/>
      <c r="AU76" s="176"/>
      <c r="AV76" s="296"/>
      <c r="AW76" s="180">
        <v>3</v>
      </c>
      <c r="AX76" s="174"/>
      <c r="AY76" s="175">
        <v>3</v>
      </c>
      <c r="AZ76" s="176"/>
      <c r="BA76" s="173"/>
      <c r="BB76" s="174"/>
      <c r="BC76" s="175"/>
      <c r="BD76" s="176"/>
      <c r="BE76" s="173">
        <v>1</v>
      </c>
      <c r="BF76" s="174"/>
      <c r="BG76" s="175">
        <v>1</v>
      </c>
      <c r="BH76" s="176"/>
      <c r="BI76" s="173"/>
      <c r="BJ76" s="174"/>
      <c r="BK76" s="175"/>
      <c r="BL76" s="176"/>
      <c r="BM76" s="181"/>
      <c r="BN76" s="171"/>
      <c r="BO76" s="171"/>
      <c r="BP76" s="172"/>
      <c r="BQ76" s="173"/>
      <c r="BR76" s="174"/>
      <c r="BS76" s="175"/>
      <c r="BT76" s="176"/>
      <c r="BU76" s="173"/>
      <c r="BV76" s="174"/>
      <c r="BW76" s="175"/>
      <c r="BX76" s="176"/>
      <c r="BY76" s="173"/>
      <c r="BZ76" s="174"/>
      <c r="CA76" s="175"/>
      <c r="CB76" s="176"/>
      <c r="CC76" s="173">
        <v>2</v>
      </c>
      <c r="CD76" s="174"/>
      <c r="CE76" s="175">
        <v>2</v>
      </c>
      <c r="CF76" s="176"/>
      <c r="CG76" s="173"/>
      <c r="CH76" s="174"/>
      <c r="CI76" s="175"/>
      <c r="CJ76" s="176"/>
      <c r="CK76" s="178"/>
      <c r="CL76" s="179"/>
      <c r="CM76" s="175"/>
      <c r="CN76" s="176"/>
      <c r="CO76" s="175"/>
      <c r="CP76" s="174"/>
      <c r="CQ76" s="175"/>
      <c r="CR76" s="176"/>
      <c r="CS76" s="173"/>
      <c r="CT76" s="174"/>
      <c r="CU76" s="175"/>
      <c r="CV76" s="177"/>
      <c r="CW76" s="155"/>
      <c r="CX76" s="157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83" t="s">
        <v>320</v>
      </c>
      <c r="EB76" s="149">
        <v>0</v>
      </c>
      <c r="EC76" s="149">
        <v>0.13043478260869565</v>
      </c>
      <c r="ED76" s="149"/>
      <c r="EE76" s="149"/>
    </row>
    <row r="77" spans="1:135" ht="15" hidden="1" x14ac:dyDescent="0.25">
      <c r="A77" s="312"/>
      <c r="B77" s="184" t="s">
        <v>322</v>
      </c>
      <c r="C77" s="187"/>
      <c r="D77" s="180"/>
      <c r="E77" s="174"/>
      <c r="F77" s="175"/>
      <c r="G77" s="176"/>
      <c r="H77" s="173"/>
      <c r="I77" s="174"/>
      <c r="J77" s="175"/>
      <c r="K77" s="176"/>
      <c r="L77" s="173"/>
      <c r="M77" s="174"/>
      <c r="N77" s="175"/>
      <c r="O77" s="176"/>
      <c r="P77" s="173"/>
      <c r="Q77" s="174"/>
      <c r="R77" s="175"/>
      <c r="S77" s="176"/>
      <c r="T77" s="173"/>
      <c r="U77" s="174"/>
      <c r="V77" s="175"/>
      <c r="W77" s="176"/>
      <c r="X77" s="173"/>
      <c r="Y77" s="174"/>
      <c r="Z77" s="175"/>
      <c r="AA77" s="176"/>
      <c r="AB77" s="173"/>
      <c r="AC77" s="174"/>
      <c r="AD77" s="175"/>
      <c r="AE77" s="176"/>
      <c r="AF77" s="173"/>
      <c r="AG77" s="174"/>
      <c r="AH77" s="175"/>
      <c r="AI77" s="176"/>
      <c r="AJ77" s="173"/>
      <c r="AK77" s="174"/>
      <c r="AL77" s="175"/>
      <c r="AM77" s="176"/>
      <c r="AN77" s="173"/>
      <c r="AO77" s="174"/>
      <c r="AP77" s="175"/>
      <c r="AQ77" s="176"/>
      <c r="AR77" s="173"/>
      <c r="AS77" s="174"/>
      <c r="AT77" s="175"/>
      <c r="AU77" s="176"/>
      <c r="AV77" s="296"/>
      <c r="AW77" s="180"/>
      <c r="AX77" s="174"/>
      <c r="AY77" s="175"/>
      <c r="AZ77" s="176"/>
      <c r="BA77" s="173"/>
      <c r="BB77" s="174"/>
      <c r="BC77" s="175"/>
      <c r="BD77" s="176"/>
      <c r="BE77" s="173"/>
      <c r="BF77" s="174"/>
      <c r="BG77" s="175"/>
      <c r="BH77" s="176"/>
      <c r="BI77" s="173"/>
      <c r="BJ77" s="174"/>
      <c r="BK77" s="175"/>
      <c r="BL77" s="176"/>
      <c r="BM77" s="173"/>
      <c r="BN77" s="174"/>
      <c r="BO77" s="175"/>
      <c r="BP77" s="176"/>
      <c r="BQ77" s="181"/>
      <c r="BR77" s="171"/>
      <c r="BS77" s="171"/>
      <c r="BT77" s="172"/>
      <c r="BU77" s="173"/>
      <c r="BV77" s="174"/>
      <c r="BW77" s="175"/>
      <c r="BX77" s="176"/>
      <c r="BY77" s="173"/>
      <c r="BZ77" s="174"/>
      <c r="CA77" s="175"/>
      <c r="CB77" s="176"/>
      <c r="CC77" s="173"/>
      <c r="CD77" s="174"/>
      <c r="CE77" s="175"/>
      <c r="CF77" s="176"/>
      <c r="CG77" s="173"/>
      <c r="CH77" s="174"/>
      <c r="CI77" s="175"/>
      <c r="CJ77" s="176"/>
      <c r="CK77" s="178"/>
      <c r="CL77" s="179"/>
      <c r="CM77" s="175"/>
      <c r="CN77" s="176"/>
      <c r="CO77" s="175"/>
      <c r="CP77" s="174"/>
      <c r="CQ77" s="175"/>
      <c r="CR77" s="176"/>
      <c r="CS77" s="173"/>
      <c r="CT77" s="174"/>
      <c r="CU77" s="175"/>
      <c r="CV77" s="177"/>
      <c r="CW77" s="155"/>
      <c r="CX77" s="157"/>
      <c r="DP77" s="149"/>
      <c r="DQ77" s="149"/>
      <c r="DR77" s="149"/>
      <c r="DS77" s="149"/>
      <c r="DT77" s="149"/>
      <c r="DU77" s="149"/>
      <c r="DV77" s="149"/>
      <c r="DW77" s="149"/>
      <c r="DX77" s="149"/>
      <c r="DY77" s="149"/>
      <c r="DZ77" s="149"/>
      <c r="EA77" s="183" t="s">
        <v>321</v>
      </c>
      <c r="EB77" s="149">
        <v>8.6956521739130432E-2</v>
      </c>
      <c r="EC77" s="149">
        <v>0</v>
      </c>
      <c r="ED77" s="149"/>
      <c r="EE77" s="149"/>
    </row>
    <row r="78" spans="1:135" ht="15" hidden="1" x14ac:dyDescent="0.25">
      <c r="A78" s="312"/>
      <c r="B78" s="184" t="s">
        <v>323</v>
      </c>
      <c r="C78" s="187"/>
      <c r="D78" s="180"/>
      <c r="E78" s="174">
        <v>2</v>
      </c>
      <c r="F78" s="175"/>
      <c r="G78" s="176">
        <v>1</v>
      </c>
      <c r="H78" s="173"/>
      <c r="I78" s="174"/>
      <c r="J78" s="175"/>
      <c r="K78" s="176"/>
      <c r="L78" s="173">
        <v>3</v>
      </c>
      <c r="M78" s="174"/>
      <c r="N78" s="175"/>
      <c r="O78" s="176"/>
      <c r="P78" s="173"/>
      <c r="Q78" s="174"/>
      <c r="R78" s="175"/>
      <c r="S78" s="176"/>
      <c r="T78" s="173"/>
      <c r="U78" s="174"/>
      <c r="V78" s="175"/>
      <c r="W78" s="176"/>
      <c r="X78" s="173"/>
      <c r="Y78" s="174"/>
      <c r="Z78" s="175"/>
      <c r="AA78" s="176"/>
      <c r="AB78" s="173"/>
      <c r="AC78" s="174"/>
      <c r="AD78" s="175"/>
      <c r="AE78" s="176"/>
      <c r="AF78" s="173"/>
      <c r="AG78" s="174"/>
      <c r="AH78" s="175"/>
      <c r="AI78" s="176"/>
      <c r="AJ78" s="173"/>
      <c r="AK78" s="174">
        <v>3</v>
      </c>
      <c r="AL78" s="175"/>
      <c r="AM78" s="176">
        <v>3</v>
      </c>
      <c r="AN78" s="173"/>
      <c r="AO78" s="174"/>
      <c r="AP78" s="175"/>
      <c r="AQ78" s="176"/>
      <c r="AR78" s="173"/>
      <c r="AS78" s="174">
        <v>1</v>
      </c>
      <c r="AT78" s="175"/>
      <c r="AU78" s="176">
        <v>2</v>
      </c>
      <c r="AV78" s="296"/>
      <c r="AW78" s="180"/>
      <c r="AX78" s="174"/>
      <c r="AY78" s="175"/>
      <c r="AZ78" s="176"/>
      <c r="BA78" s="173"/>
      <c r="BB78" s="174"/>
      <c r="BC78" s="175"/>
      <c r="BD78" s="176"/>
      <c r="BE78" s="173"/>
      <c r="BF78" s="174"/>
      <c r="BG78" s="175"/>
      <c r="BH78" s="176"/>
      <c r="BI78" s="173"/>
      <c r="BJ78" s="174"/>
      <c r="BK78" s="175"/>
      <c r="BL78" s="176"/>
      <c r="BM78" s="173"/>
      <c r="BN78" s="174"/>
      <c r="BO78" s="175">
        <v>3</v>
      </c>
      <c r="BP78" s="176"/>
      <c r="BQ78" s="173"/>
      <c r="BR78" s="174"/>
      <c r="BS78" s="175"/>
      <c r="BT78" s="176"/>
      <c r="BU78" s="181"/>
      <c r="BV78" s="171"/>
      <c r="BW78" s="171"/>
      <c r="BX78" s="172"/>
      <c r="BY78" s="173"/>
      <c r="BZ78" s="174"/>
      <c r="CA78" s="175"/>
      <c r="CB78" s="176"/>
      <c r="CC78" s="173"/>
      <c r="CD78" s="174"/>
      <c r="CE78" s="175"/>
      <c r="CF78" s="176"/>
      <c r="CG78" s="173">
        <v>2</v>
      </c>
      <c r="CH78" s="174"/>
      <c r="CI78" s="175">
        <v>2</v>
      </c>
      <c r="CJ78" s="176"/>
      <c r="CK78" s="178"/>
      <c r="CL78" s="179"/>
      <c r="CM78" s="175"/>
      <c r="CN78" s="176"/>
      <c r="CO78" s="175"/>
      <c r="CP78" s="174"/>
      <c r="CQ78" s="175"/>
      <c r="CR78" s="176"/>
      <c r="CS78" s="173">
        <v>1</v>
      </c>
      <c r="CT78" s="174">
        <v>1</v>
      </c>
      <c r="CU78" s="175"/>
      <c r="CV78" s="177"/>
      <c r="CW78" s="155"/>
      <c r="CX78" s="157"/>
      <c r="DP78" s="149"/>
      <c r="DQ78" s="149"/>
      <c r="DR78" s="149"/>
      <c r="DS78" s="149"/>
      <c r="DT78" s="149"/>
      <c r="DU78" s="149"/>
      <c r="DV78" s="149"/>
      <c r="DW78" s="149"/>
      <c r="DX78" s="149"/>
      <c r="DY78" s="149"/>
      <c r="DZ78" s="149"/>
      <c r="EA78" s="183" t="s">
        <v>322</v>
      </c>
      <c r="EB78" s="149">
        <v>0.13043478260869565</v>
      </c>
      <c r="EC78" s="149">
        <v>0</v>
      </c>
      <c r="ED78" s="149"/>
      <c r="EE78" s="149"/>
    </row>
    <row r="79" spans="1:135" ht="15" hidden="1" x14ac:dyDescent="0.25">
      <c r="A79" s="312"/>
      <c r="B79" s="184" t="s">
        <v>324</v>
      </c>
      <c r="C79" s="187"/>
      <c r="D79" s="180"/>
      <c r="E79" s="174"/>
      <c r="F79" s="175">
        <v>3</v>
      </c>
      <c r="G79" s="176"/>
      <c r="H79" s="173"/>
      <c r="I79" s="174"/>
      <c r="J79" s="175"/>
      <c r="K79" s="176"/>
      <c r="L79" s="173"/>
      <c r="M79" s="174"/>
      <c r="N79" s="175"/>
      <c r="O79" s="176"/>
      <c r="P79" s="173"/>
      <c r="Q79" s="174"/>
      <c r="R79" s="175"/>
      <c r="S79" s="176"/>
      <c r="T79" s="173"/>
      <c r="U79" s="174"/>
      <c r="V79" s="175"/>
      <c r="W79" s="176"/>
      <c r="X79" s="173"/>
      <c r="Y79" s="174"/>
      <c r="Z79" s="175"/>
      <c r="AA79" s="176"/>
      <c r="AB79" s="173"/>
      <c r="AC79" s="174"/>
      <c r="AD79" s="175"/>
      <c r="AE79" s="176"/>
      <c r="AF79" s="173"/>
      <c r="AG79" s="174"/>
      <c r="AH79" s="175"/>
      <c r="AI79" s="176"/>
      <c r="AJ79" s="173"/>
      <c r="AK79" s="174"/>
      <c r="AL79" s="175">
        <v>1</v>
      </c>
      <c r="AM79" s="176"/>
      <c r="AN79" s="173"/>
      <c r="AO79" s="174"/>
      <c r="AP79" s="175">
        <v>2</v>
      </c>
      <c r="AQ79" s="176"/>
      <c r="AR79" s="173"/>
      <c r="AS79" s="174"/>
      <c r="AT79" s="175"/>
      <c r="AU79" s="176"/>
      <c r="AV79" s="296"/>
      <c r="AW79" s="180">
        <v>2</v>
      </c>
      <c r="AX79" s="174"/>
      <c r="AY79" s="175"/>
      <c r="AZ79" s="176"/>
      <c r="BA79" s="173">
        <v>1</v>
      </c>
      <c r="BB79" s="174"/>
      <c r="BC79" s="175"/>
      <c r="BD79" s="176"/>
      <c r="BE79" s="173"/>
      <c r="BF79" s="174"/>
      <c r="BG79" s="175"/>
      <c r="BH79" s="176"/>
      <c r="BI79" s="173"/>
      <c r="BJ79" s="174"/>
      <c r="BK79" s="175"/>
      <c r="BL79" s="176"/>
      <c r="BM79" s="173"/>
      <c r="BN79" s="174"/>
      <c r="BO79" s="175"/>
      <c r="BP79" s="176"/>
      <c r="BQ79" s="173"/>
      <c r="BR79" s="174"/>
      <c r="BS79" s="175"/>
      <c r="BT79" s="176"/>
      <c r="BU79" s="173"/>
      <c r="BV79" s="174"/>
      <c r="BW79" s="175"/>
      <c r="BX79" s="176"/>
      <c r="BY79" s="181"/>
      <c r="BZ79" s="171"/>
      <c r="CA79" s="171"/>
      <c r="CB79" s="172"/>
      <c r="CC79" s="173"/>
      <c r="CD79" s="174"/>
      <c r="CE79" s="175"/>
      <c r="CF79" s="176"/>
      <c r="CG79" s="173"/>
      <c r="CH79" s="174"/>
      <c r="CI79" s="175"/>
      <c r="CJ79" s="176"/>
      <c r="CK79" s="178">
        <v>3</v>
      </c>
      <c r="CL79" s="179"/>
      <c r="CM79" s="175"/>
      <c r="CN79" s="176"/>
      <c r="CO79" s="175"/>
      <c r="CP79" s="174"/>
      <c r="CQ79" s="175"/>
      <c r="CR79" s="176"/>
      <c r="CS79" s="173"/>
      <c r="CT79" s="174"/>
      <c r="CU79" s="175"/>
      <c r="CV79" s="177"/>
      <c r="CW79" s="155"/>
      <c r="CX79" s="157"/>
      <c r="DP79" s="149"/>
      <c r="DQ79" s="149"/>
      <c r="DR79" s="149"/>
      <c r="DS79" s="149"/>
      <c r="DT79" s="149"/>
      <c r="DU79" s="149"/>
      <c r="DV79" s="149"/>
      <c r="DW79" s="149"/>
      <c r="DX79" s="149"/>
      <c r="DY79" s="149"/>
      <c r="DZ79" s="149"/>
      <c r="EA79" s="183" t="s">
        <v>323</v>
      </c>
      <c r="EB79" s="149">
        <v>8.6956521739130432E-2</v>
      </c>
      <c r="EC79" s="149">
        <v>0</v>
      </c>
      <c r="ED79" s="149"/>
      <c r="EE79" s="149"/>
    </row>
    <row r="80" spans="1:135" ht="15" hidden="1" x14ac:dyDescent="0.25">
      <c r="A80" s="312"/>
      <c r="B80" s="184" t="s">
        <v>325</v>
      </c>
      <c r="C80" s="187"/>
      <c r="D80" s="180"/>
      <c r="E80" s="174">
        <v>1</v>
      </c>
      <c r="F80" s="175"/>
      <c r="G80" s="176"/>
      <c r="H80" s="173"/>
      <c r="I80" s="174"/>
      <c r="J80" s="175"/>
      <c r="K80" s="176"/>
      <c r="L80" s="173"/>
      <c r="M80" s="174"/>
      <c r="N80" s="175"/>
      <c r="O80" s="176"/>
      <c r="P80" s="173"/>
      <c r="Q80" s="174"/>
      <c r="R80" s="175"/>
      <c r="S80" s="176"/>
      <c r="T80" s="173"/>
      <c r="U80" s="174"/>
      <c r="V80" s="175"/>
      <c r="W80" s="176"/>
      <c r="X80" s="173"/>
      <c r="Y80" s="174"/>
      <c r="Z80" s="175"/>
      <c r="AA80" s="176"/>
      <c r="AB80" s="173">
        <v>1</v>
      </c>
      <c r="AC80" s="174"/>
      <c r="AD80" s="175"/>
      <c r="AE80" s="176"/>
      <c r="AF80" s="173"/>
      <c r="AG80" s="174">
        <v>2</v>
      </c>
      <c r="AH80" s="175"/>
      <c r="AI80" s="176"/>
      <c r="AJ80" s="173"/>
      <c r="AK80" s="174"/>
      <c r="AL80" s="175"/>
      <c r="AM80" s="176">
        <v>1</v>
      </c>
      <c r="AN80" s="173"/>
      <c r="AO80" s="174"/>
      <c r="AP80" s="175"/>
      <c r="AQ80" s="176">
        <v>2</v>
      </c>
      <c r="AR80" s="173"/>
      <c r="AS80" s="174"/>
      <c r="AT80" s="175"/>
      <c r="AU80" s="176"/>
      <c r="AV80" s="296"/>
      <c r="AW80" s="180">
        <v>2</v>
      </c>
      <c r="AX80" s="174"/>
      <c r="AY80" s="175"/>
      <c r="AZ80" s="176"/>
      <c r="BA80" s="173"/>
      <c r="BB80" s="174"/>
      <c r="BC80" s="175"/>
      <c r="BD80" s="176"/>
      <c r="BE80" s="173"/>
      <c r="BF80" s="174"/>
      <c r="BG80" s="175"/>
      <c r="BH80" s="176"/>
      <c r="BI80" s="173"/>
      <c r="BJ80" s="174"/>
      <c r="BK80" s="175"/>
      <c r="BL80" s="176">
        <v>3</v>
      </c>
      <c r="BM80" s="173"/>
      <c r="BN80" s="174"/>
      <c r="BO80" s="175"/>
      <c r="BP80" s="176"/>
      <c r="BQ80" s="173"/>
      <c r="BR80" s="174"/>
      <c r="BS80" s="175">
        <v>3</v>
      </c>
      <c r="BT80" s="176"/>
      <c r="BU80" s="173">
        <v>3</v>
      </c>
      <c r="BV80" s="174"/>
      <c r="BW80" s="175"/>
      <c r="BX80" s="176"/>
      <c r="BY80" s="173"/>
      <c r="BZ80" s="174"/>
      <c r="CA80" s="175">
        <v>1</v>
      </c>
      <c r="CB80" s="176"/>
      <c r="CC80" s="181"/>
      <c r="CD80" s="171"/>
      <c r="CE80" s="171"/>
      <c r="CF80" s="172"/>
      <c r="CG80" s="173"/>
      <c r="CH80" s="174"/>
      <c r="CI80" s="175"/>
      <c r="CJ80" s="176"/>
      <c r="CK80" s="178"/>
      <c r="CL80" s="179"/>
      <c r="CM80" s="175">
        <v>2</v>
      </c>
      <c r="CN80" s="176"/>
      <c r="CO80" s="175"/>
      <c r="CP80" s="174"/>
      <c r="CQ80" s="175"/>
      <c r="CR80" s="176"/>
      <c r="CS80" s="173">
        <v>3</v>
      </c>
      <c r="CT80" s="174"/>
      <c r="CU80" s="175"/>
      <c r="CV80" s="177"/>
      <c r="CW80" s="155"/>
      <c r="CX80" s="157"/>
      <c r="DP80" s="149"/>
      <c r="DQ80" s="149"/>
      <c r="DR80" s="149"/>
      <c r="DS80" s="149"/>
      <c r="DT80" s="149"/>
      <c r="DU80" s="149"/>
      <c r="DV80" s="149"/>
      <c r="DW80" s="149"/>
      <c r="DX80" s="149"/>
      <c r="DY80" s="149"/>
      <c r="DZ80" s="149"/>
      <c r="EA80" s="183" t="s">
        <v>324</v>
      </c>
      <c r="EB80" s="149">
        <v>0.17391304347826086</v>
      </c>
      <c r="EC80" s="149">
        <v>0</v>
      </c>
      <c r="ED80" s="149"/>
      <c r="EE80" s="149"/>
    </row>
    <row r="81" spans="1:391" ht="15" hidden="1" x14ac:dyDescent="0.25">
      <c r="A81" s="312"/>
      <c r="B81" s="184" t="s">
        <v>681</v>
      </c>
      <c r="C81" s="187"/>
      <c r="D81" s="180"/>
      <c r="E81" s="174"/>
      <c r="F81" s="175"/>
      <c r="G81" s="176">
        <v>3</v>
      </c>
      <c r="H81" s="173"/>
      <c r="I81" s="174">
        <v>3</v>
      </c>
      <c r="J81" s="175"/>
      <c r="K81" s="176"/>
      <c r="L81" s="173"/>
      <c r="M81" s="174"/>
      <c r="N81" s="175"/>
      <c r="O81" s="176"/>
      <c r="P81" s="173"/>
      <c r="Q81" s="174"/>
      <c r="R81" s="175"/>
      <c r="S81" s="176"/>
      <c r="T81" s="173"/>
      <c r="U81" s="174">
        <v>1</v>
      </c>
      <c r="V81" s="175"/>
      <c r="W81" s="176"/>
      <c r="X81" s="173"/>
      <c r="Y81" s="174"/>
      <c r="Z81" s="175"/>
      <c r="AA81" s="176"/>
      <c r="AB81" s="173"/>
      <c r="AC81" s="174"/>
      <c r="AD81" s="175"/>
      <c r="AE81" s="176"/>
      <c r="AF81" s="173"/>
      <c r="AG81" s="174"/>
      <c r="AH81" s="175"/>
      <c r="AI81" s="176"/>
      <c r="AJ81" s="173"/>
      <c r="AK81" s="174"/>
      <c r="AL81" s="175"/>
      <c r="AM81" s="176"/>
      <c r="AN81" s="173"/>
      <c r="AO81" s="174"/>
      <c r="AP81" s="175"/>
      <c r="AQ81" s="176"/>
      <c r="AR81" s="173"/>
      <c r="AS81" s="174">
        <v>2</v>
      </c>
      <c r="AT81" s="175"/>
      <c r="AU81" s="176">
        <v>2</v>
      </c>
      <c r="AV81" s="296"/>
      <c r="AW81" s="180">
        <v>2</v>
      </c>
      <c r="AX81" s="174"/>
      <c r="AY81" s="175">
        <v>2</v>
      </c>
      <c r="AZ81" s="176"/>
      <c r="BA81" s="173"/>
      <c r="BB81" s="174"/>
      <c r="BC81" s="175"/>
      <c r="BD81" s="176"/>
      <c r="BE81" s="173"/>
      <c r="BF81" s="174"/>
      <c r="BG81" s="175"/>
      <c r="BH81" s="176"/>
      <c r="BI81" s="173"/>
      <c r="BJ81" s="174"/>
      <c r="BK81" s="175"/>
      <c r="BL81" s="176">
        <v>1</v>
      </c>
      <c r="BM81" s="173">
        <v>3</v>
      </c>
      <c r="BN81" s="174"/>
      <c r="BO81" s="175"/>
      <c r="BP81" s="176"/>
      <c r="BQ81" s="173"/>
      <c r="BR81" s="174"/>
      <c r="BS81" s="175"/>
      <c r="BT81" s="176"/>
      <c r="BU81" s="173"/>
      <c r="BV81" s="174"/>
      <c r="BW81" s="175"/>
      <c r="BX81" s="176"/>
      <c r="BY81" s="173"/>
      <c r="BZ81" s="174"/>
      <c r="CA81" s="175">
        <v>3</v>
      </c>
      <c r="CB81" s="176"/>
      <c r="CC81" s="173"/>
      <c r="CD81" s="174"/>
      <c r="CE81" s="175"/>
      <c r="CF81" s="176"/>
      <c r="CG81" s="181"/>
      <c r="CH81" s="171"/>
      <c r="CI81" s="171"/>
      <c r="CJ81" s="172"/>
      <c r="CK81" s="178">
        <v>1</v>
      </c>
      <c r="CL81" s="179"/>
      <c r="CM81" s="175">
        <v>1</v>
      </c>
      <c r="CN81" s="176"/>
      <c r="CO81" s="175"/>
      <c r="CP81" s="174"/>
      <c r="CQ81" s="175"/>
      <c r="CR81" s="176"/>
      <c r="CS81" s="173"/>
      <c r="CT81" s="174"/>
      <c r="CU81" s="175"/>
      <c r="CV81" s="177"/>
      <c r="CW81" s="155"/>
      <c r="CX81" s="157"/>
      <c r="DP81" s="149"/>
      <c r="DQ81" s="149"/>
      <c r="DR81" s="149"/>
      <c r="DS81" s="149"/>
      <c r="DT81" s="149"/>
      <c r="DU81" s="149"/>
      <c r="DV81" s="149"/>
      <c r="DW81" s="149"/>
      <c r="DX81" s="149"/>
      <c r="DY81" s="149"/>
      <c r="DZ81" s="149"/>
      <c r="EA81" s="183" t="s">
        <v>325</v>
      </c>
      <c r="EB81" s="149">
        <v>0.17391304347826086</v>
      </c>
      <c r="EC81" s="149">
        <v>0</v>
      </c>
      <c r="ED81" s="149"/>
      <c r="EE81" s="149"/>
    </row>
    <row r="82" spans="1:391" ht="15" hidden="1" x14ac:dyDescent="0.25">
      <c r="A82" s="312"/>
      <c r="B82" s="184" t="s">
        <v>682</v>
      </c>
      <c r="C82" s="187"/>
      <c r="D82" s="180"/>
      <c r="E82" s="174"/>
      <c r="F82" s="175"/>
      <c r="G82" s="176"/>
      <c r="H82" s="173"/>
      <c r="I82" s="174"/>
      <c r="J82" s="175"/>
      <c r="K82" s="176"/>
      <c r="L82" s="173"/>
      <c r="M82" s="174"/>
      <c r="N82" s="175"/>
      <c r="O82" s="176"/>
      <c r="P82" s="173"/>
      <c r="Q82" s="174"/>
      <c r="R82" s="175"/>
      <c r="S82" s="176"/>
      <c r="T82" s="173"/>
      <c r="U82" s="174"/>
      <c r="V82" s="175"/>
      <c r="W82" s="176"/>
      <c r="X82" s="173"/>
      <c r="Y82" s="174"/>
      <c r="Z82" s="175"/>
      <c r="AA82" s="176"/>
      <c r="AB82" s="173"/>
      <c r="AC82" s="174"/>
      <c r="AD82" s="175"/>
      <c r="AE82" s="176"/>
      <c r="AF82" s="173"/>
      <c r="AG82" s="174"/>
      <c r="AH82" s="175"/>
      <c r="AI82" s="176"/>
      <c r="AJ82" s="173"/>
      <c r="AK82" s="174"/>
      <c r="AL82" s="175"/>
      <c r="AM82" s="176"/>
      <c r="AN82" s="173"/>
      <c r="AO82" s="174"/>
      <c r="AP82" s="175"/>
      <c r="AQ82" s="176"/>
      <c r="AR82" s="173"/>
      <c r="AS82" s="174"/>
      <c r="AT82" s="175"/>
      <c r="AU82" s="176"/>
      <c r="AV82" s="296"/>
      <c r="AW82" s="175"/>
      <c r="AX82" s="174"/>
      <c r="AY82" s="175"/>
      <c r="AZ82" s="176"/>
      <c r="BA82" s="173"/>
      <c r="BB82" s="174"/>
      <c r="BC82" s="175"/>
      <c r="BD82" s="176"/>
      <c r="BE82" s="173"/>
      <c r="BF82" s="174"/>
      <c r="BG82" s="175"/>
      <c r="BH82" s="176"/>
      <c r="BI82" s="173"/>
      <c r="BJ82" s="174"/>
      <c r="BK82" s="175"/>
      <c r="BL82" s="176"/>
      <c r="BM82" s="173"/>
      <c r="BN82" s="174"/>
      <c r="BO82" s="175"/>
      <c r="BP82" s="176"/>
      <c r="BQ82" s="173"/>
      <c r="BR82" s="174"/>
      <c r="BS82" s="175"/>
      <c r="BT82" s="176"/>
      <c r="BU82" s="173"/>
      <c r="BV82" s="174"/>
      <c r="BW82" s="175"/>
      <c r="BX82" s="176"/>
      <c r="BY82" s="173"/>
      <c r="BZ82" s="174"/>
      <c r="CA82" s="175"/>
      <c r="CB82" s="176"/>
      <c r="CC82" s="173"/>
      <c r="CD82" s="174"/>
      <c r="CE82" s="175"/>
      <c r="CF82" s="176"/>
      <c r="CG82" s="173"/>
      <c r="CH82" s="174"/>
      <c r="CI82" s="175"/>
      <c r="CJ82" s="176"/>
      <c r="CK82" s="181"/>
      <c r="CL82" s="171"/>
      <c r="CM82" s="171"/>
      <c r="CN82" s="172"/>
      <c r="CO82" s="173"/>
      <c r="CP82" s="174"/>
      <c r="CQ82" s="175"/>
      <c r="CR82" s="176"/>
      <c r="CS82" s="173"/>
      <c r="CT82" s="174"/>
      <c r="CU82" s="175"/>
      <c r="CV82" s="177"/>
      <c r="CW82" s="155"/>
      <c r="CX82" s="157"/>
      <c r="DP82" s="149"/>
      <c r="DQ82" s="149"/>
      <c r="DR82" s="149"/>
      <c r="DS82" s="149"/>
      <c r="DT82" s="149"/>
      <c r="DU82" s="149"/>
      <c r="DV82" s="149"/>
      <c r="DW82" s="149"/>
      <c r="DX82" s="149"/>
      <c r="DY82" s="149"/>
      <c r="DZ82" s="149"/>
      <c r="EA82" s="183" t="s">
        <v>681</v>
      </c>
      <c r="EB82" s="149">
        <v>0.2608695652173913</v>
      </c>
      <c r="EC82" s="149">
        <v>0</v>
      </c>
      <c r="ED82" s="149"/>
      <c r="EE82" s="149"/>
    </row>
    <row r="83" spans="1:391" ht="15" hidden="1" x14ac:dyDescent="0.25">
      <c r="A83" s="312"/>
      <c r="B83" s="184" t="s">
        <v>683</v>
      </c>
      <c r="C83" s="187"/>
      <c r="D83" s="180"/>
      <c r="E83" s="174"/>
      <c r="F83" s="175"/>
      <c r="G83" s="176"/>
      <c r="H83" s="173"/>
      <c r="I83" s="174"/>
      <c r="J83" s="175"/>
      <c r="K83" s="176"/>
      <c r="L83" s="173"/>
      <c r="M83" s="174"/>
      <c r="N83" s="175"/>
      <c r="O83" s="176"/>
      <c r="P83" s="173"/>
      <c r="Q83" s="174"/>
      <c r="R83" s="175"/>
      <c r="S83" s="176"/>
      <c r="T83" s="173"/>
      <c r="U83" s="174"/>
      <c r="V83" s="175"/>
      <c r="W83" s="176"/>
      <c r="X83" s="173"/>
      <c r="Y83" s="174"/>
      <c r="Z83" s="175"/>
      <c r="AA83" s="176"/>
      <c r="AB83" s="173"/>
      <c r="AC83" s="174"/>
      <c r="AD83" s="175"/>
      <c r="AE83" s="176"/>
      <c r="AF83" s="173"/>
      <c r="AG83" s="174"/>
      <c r="AH83" s="175"/>
      <c r="AI83" s="176"/>
      <c r="AJ83" s="173"/>
      <c r="AK83" s="174"/>
      <c r="AL83" s="175"/>
      <c r="AM83" s="176"/>
      <c r="AN83" s="173"/>
      <c r="AO83" s="174"/>
      <c r="AP83" s="175"/>
      <c r="AQ83" s="176"/>
      <c r="AR83" s="173"/>
      <c r="AS83" s="174"/>
      <c r="AT83" s="175"/>
      <c r="AU83" s="176"/>
      <c r="AV83" s="296"/>
      <c r="AW83" s="175"/>
      <c r="AX83" s="174"/>
      <c r="AY83" s="175"/>
      <c r="AZ83" s="176"/>
      <c r="BA83" s="173"/>
      <c r="BB83" s="174">
        <v>1</v>
      </c>
      <c r="BC83" s="175"/>
      <c r="BD83" s="176">
        <v>1</v>
      </c>
      <c r="BE83" s="173"/>
      <c r="BF83" s="174"/>
      <c r="BG83" s="175"/>
      <c r="BH83" s="176"/>
      <c r="BI83" s="173"/>
      <c r="BJ83" s="174"/>
      <c r="BK83" s="175"/>
      <c r="BL83" s="176"/>
      <c r="BM83" s="173"/>
      <c r="BN83" s="174"/>
      <c r="BO83" s="175"/>
      <c r="BP83" s="176"/>
      <c r="BQ83" s="173">
        <v>1</v>
      </c>
      <c r="BR83" s="174"/>
      <c r="BS83" s="175">
        <v>1</v>
      </c>
      <c r="BT83" s="176"/>
      <c r="BU83" s="173"/>
      <c r="BV83" s="174"/>
      <c r="BW83" s="175"/>
      <c r="BX83" s="176"/>
      <c r="BY83" s="173">
        <v>3</v>
      </c>
      <c r="BZ83" s="174"/>
      <c r="CA83" s="175">
        <v>3</v>
      </c>
      <c r="CB83" s="176"/>
      <c r="CC83" s="173">
        <v>2</v>
      </c>
      <c r="CD83" s="174"/>
      <c r="CE83" s="175">
        <v>2</v>
      </c>
      <c r="CF83" s="176"/>
      <c r="CG83" s="173"/>
      <c r="CH83" s="174"/>
      <c r="CI83" s="175"/>
      <c r="CJ83" s="176"/>
      <c r="CK83" s="173"/>
      <c r="CL83" s="174"/>
      <c r="CM83" s="175"/>
      <c r="CN83" s="176"/>
      <c r="CO83" s="181"/>
      <c r="CP83" s="171"/>
      <c r="CQ83" s="171"/>
      <c r="CR83" s="172"/>
      <c r="CS83" s="173"/>
      <c r="CT83" s="174"/>
      <c r="CU83" s="175"/>
      <c r="CV83" s="177"/>
      <c r="CW83" s="155"/>
      <c r="CX83" s="157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83" t="s">
        <v>682</v>
      </c>
      <c r="EB83" s="149">
        <v>0.2608695652173913</v>
      </c>
      <c r="EC83" s="149">
        <v>0</v>
      </c>
      <c r="ED83" s="149"/>
      <c r="EE83" s="149"/>
    </row>
    <row r="84" spans="1:391" ht="15" hidden="1" customHeight="1" x14ac:dyDescent="0.25">
      <c r="A84" s="312"/>
      <c r="B84" s="186" t="s">
        <v>121</v>
      </c>
      <c r="C84" s="187"/>
      <c r="D84" s="175"/>
      <c r="E84" s="174"/>
      <c r="F84" s="175"/>
      <c r="G84" s="174"/>
      <c r="H84" s="175"/>
      <c r="I84" s="174"/>
      <c r="J84" s="175"/>
      <c r="K84" s="174"/>
      <c r="L84" s="175"/>
      <c r="M84" s="174"/>
      <c r="N84" s="175"/>
      <c r="O84" s="174"/>
      <c r="P84" s="175"/>
      <c r="Q84" s="174"/>
      <c r="R84" s="175"/>
      <c r="S84" s="174"/>
      <c r="T84" s="175"/>
      <c r="U84" s="174"/>
      <c r="V84" s="175"/>
      <c r="W84" s="174"/>
      <c r="X84" s="175"/>
      <c r="Y84" s="174"/>
      <c r="Z84" s="175"/>
      <c r="AA84" s="174"/>
      <c r="AB84" s="175"/>
      <c r="AC84" s="174"/>
      <c r="AD84" s="175"/>
      <c r="AE84" s="174"/>
      <c r="AF84" s="175"/>
      <c r="AG84" s="174"/>
      <c r="AH84" s="175"/>
      <c r="AI84" s="174"/>
      <c r="AJ84" s="175"/>
      <c r="AK84" s="174"/>
      <c r="AL84" s="175"/>
      <c r="AM84" s="174"/>
      <c r="AN84" s="175"/>
      <c r="AO84" s="174"/>
      <c r="AP84" s="175"/>
      <c r="AQ84" s="174"/>
      <c r="AR84" s="175"/>
      <c r="AS84" s="174"/>
      <c r="AT84" s="175"/>
      <c r="AU84" s="174"/>
      <c r="AV84" s="296"/>
      <c r="AW84" s="175"/>
      <c r="AX84" s="174"/>
      <c r="AY84" s="175"/>
      <c r="AZ84" s="174"/>
      <c r="BA84" s="175"/>
      <c r="BB84" s="174"/>
      <c r="BC84" s="175"/>
      <c r="BD84" s="174"/>
      <c r="BE84" s="175"/>
      <c r="BF84" s="174"/>
      <c r="BG84" s="175"/>
      <c r="BH84" s="176"/>
      <c r="BI84" s="173"/>
      <c r="BJ84" s="174"/>
      <c r="BK84" s="175"/>
      <c r="BL84" s="176"/>
      <c r="BM84" s="173"/>
      <c r="BN84" s="174"/>
      <c r="BO84" s="175"/>
      <c r="BP84" s="176"/>
      <c r="BQ84" s="173"/>
      <c r="BR84" s="174"/>
      <c r="BS84" s="175"/>
      <c r="BT84" s="176"/>
      <c r="BU84" s="173"/>
      <c r="BV84" s="174"/>
      <c r="BW84" s="175"/>
      <c r="BX84" s="176"/>
      <c r="BY84" s="173"/>
      <c r="BZ84" s="174"/>
      <c r="CA84" s="175"/>
      <c r="CB84" s="176"/>
      <c r="CC84" s="173"/>
      <c r="CD84" s="174"/>
      <c r="CE84" s="175"/>
      <c r="CF84" s="176"/>
      <c r="CG84" s="173"/>
      <c r="CH84" s="174"/>
      <c r="CI84" s="175"/>
      <c r="CJ84" s="176"/>
      <c r="CK84" s="173"/>
      <c r="CL84" s="174"/>
      <c r="CM84" s="175"/>
      <c r="CN84" s="176"/>
      <c r="CO84" s="173"/>
      <c r="CP84" s="174"/>
      <c r="CQ84" s="175"/>
      <c r="CR84" s="176"/>
      <c r="CS84" s="181"/>
      <c r="CT84" s="171"/>
      <c r="CU84" s="171"/>
      <c r="CV84" s="182"/>
      <c r="CW84" s="155"/>
      <c r="CX84" s="157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83" t="s">
        <v>683</v>
      </c>
      <c r="EB84" s="149">
        <v>4.3478260869565216E-2</v>
      </c>
      <c r="EC84" s="149">
        <v>4.3478260869565216E-2</v>
      </c>
      <c r="ED84" s="149"/>
      <c r="EE84" s="149"/>
    </row>
    <row r="85" spans="1:391" ht="15" hidden="1" x14ac:dyDescent="0.25">
      <c r="A85" s="312"/>
      <c r="B85" s="186"/>
      <c r="C85" s="187"/>
      <c r="D85" s="279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1"/>
      <c r="AV85" s="296"/>
      <c r="AW85" s="279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1"/>
      <c r="CW85" s="155"/>
      <c r="CX85" s="157"/>
      <c r="DE85" s="157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 t="s">
        <v>891</v>
      </c>
      <c r="EB85" s="149">
        <v>8.6956521739130432E-2</v>
      </c>
      <c r="EC85" s="149">
        <v>4.3478260869565216E-2</v>
      </c>
      <c r="ED85" s="149"/>
      <c r="EE85" s="149"/>
    </row>
    <row r="86" spans="1:391" s="157" customFormat="1" ht="15" hidden="1" x14ac:dyDescent="0.25">
      <c r="A86" s="312"/>
      <c r="B86" s="193" t="s">
        <v>865</v>
      </c>
      <c r="C86" s="193"/>
      <c r="D86" s="189">
        <f>COUNTIF(D60:D84,"&gt;0")</f>
        <v>1</v>
      </c>
      <c r="E86" s="189">
        <f t="shared" ref="E86:BP86" si="128">COUNTIF(E60:E84,"&gt;0")</f>
        <v>5</v>
      </c>
      <c r="F86" s="189">
        <f t="shared" si="128"/>
        <v>4</v>
      </c>
      <c r="G86" s="189">
        <f t="shared" si="128"/>
        <v>5</v>
      </c>
      <c r="H86" s="189">
        <f t="shared" si="128"/>
        <v>0</v>
      </c>
      <c r="I86" s="189">
        <f t="shared" si="128"/>
        <v>3</v>
      </c>
      <c r="J86" s="189">
        <f t="shared" si="128"/>
        <v>1</v>
      </c>
      <c r="K86" s="189">
        <f t="shared" si="128"/>
        <v>1</v>
      </c>
      <c r="L86" s="189">
        <f t="shared" si="128"/>
        <v>2</v>
      </c>
      <c r="M86" s="189">
        <f t="shared" si="128"/>
        <v>0</v>
      </c>
      <c r="N86" s="189">
        <f t="shared" si="128"/>
        <v>1</v>
      </c>
      <c r="O86" s="189">
        <f t="shared" si="128"/>
        <v>1</v>
      </c>
      <c r="P86" s="189">
        <f t="shared" si="128"/>
        <v>2</v>
      </c>
      <c r="Q86" s="189">
        <f t="shared" si="128"/>
        <v>0</v>
      </c>
      <c r="R86" s="189">
        <f t="shared" si="128"/>
        <v>1</v>
      </c>
      <c r="S86" s="189">
        <f t="shared" si="128"/>
        <v>0</v>
      </c>
      <c r="T86" s="189">
        <f t="shared" si="128"/>
        <v>0</v>
      </c>
      <c r="U86" s="189">
        <f t="shared" si="128"/>
        <v>4</v>
      </c>
      <c r="V86" s="189">
        <f t="shared" si="128"/>
        <v>1</v>
      </c>
      <c r="W86" s="189">
        <f t="shared" si="128"/>
        <v>1</v>
      </c>
      <c r="X86" s="189">
        <f t="shared" si="128"/>
        <v>2</v>
      </c>
      <c r="Y86" s="189">
        <f t="shared" si="128"/>
        <v>0</v>
      </c>
      <c r="Z86" s="189">
        <f t="shared" si="128"/>
        <v>2</v>
      </c>
      <c r="AA86" s="189">
        <f t="shared" si="128"/>
        <v>0</v>
      </c>
      <c r="AB86" s="189">
        <f t="shared" si="128"/>
        <v>3</v>
      </c>
      <c r="AC86" s="189">
        <f t="shared" si="128"/>
        <v>0</v>
      </c>
      <c r="AD86" s="189">
        <f t="shared" si="128"/>
        <v>2</v>
      </c>
      <c r="AE86" s="189">
        <f t="shared" si="128"/>
        <v>0</v>
      </c>
      <c r="AF86" s="189">
        <f t="shared" si="128"/>
        <v>0</v>
      </c>
      <c r="AG86" s="189">
        <f t="shared" si="128"/>
        <v>1</v>
      </c>
      <c r="AH86" s="189">
        <f t="shared" si="128"/>
        <v>0</v>
      </c>
      <c r="AI86" s="189">
        <f t="shared" si="128"/>
        <v>0</v>
      </c>
      <c r="AJ86" s="189">
        <f t="shared" si="128"/>
        <v>2</v>
      </c>
      <c r="AK86" s="189">
        <f t="shared" si="128"/>
        <v>3</v>
      </c>
      <c r="AL86" s="189">
        <f t="shared" si="128"/>
        <v>2</v>
      </c>
      <c r="AM86" s="189">
        <f t="shared" si="128"/>
        <v>5</v>
      </c>
      <c r="AN86" s="189">
        <f t="shared" si="128"/>
        <v>2</v>
      </c>
      <c r="AO86" s="189">
        <f t="shared" si="128"/>
        <v>2</v>
      </c>
      <c r="AP86" s="189">
        <f t="shared" si="128"/>
        <v>3</v>
      </c>
      <c r="AQ86" s="189">
        <f t="shared" si="128"/>
        <v>3</v>
      </c>
      <c r="AR86" s="189">
        <f t="shared" si="128"/>
        <v>0</v>
      </c>
      <c r="AS86" s="189">
        <f t="shared" si="128"/>
        <v>6</v>
      </c>
      <c r="AT86" s="189">
        <f t="shared" si="128"/>
        <v>0</v>
      </c>
      <c r="AU86" s="189">
        <f t="shared" si="128"/>
        <v>7</v>
      </c>
      <c r="AV86" s="296"/>
      <c r="AW86" s="189">
        <f t="shared" si="128"/>
        <v>7</v>
      </c>
      <c r="AX86" s="189">
        <f t="shared" si="128"/>
        <v>0</v>
      </c>
      <c r="AY86" s="189">
        <f t="shared" si="128"/>
        <v>4</v>
      </c>
      <c r="AZ86" s="190">
        <f t="shared" si="128"/>
        <v>0</v>
      </c>
      <c r="BA86" s="191">
        <f t="shared" si="128"/>
        <v>2</v>
      </c>
      <c r="BB86" s="189">
        <f t="shared" si="128"/>
        <v>1</v>
      </c>
      <c r="BC86" s="189">
        <f t="shared" si="128"/>
        <v>0</v>
      </c>
      <c r="BD86" s="211">
        <f t="shared" si="128"/>
        <v>1</v>
      </c>
      <c r="BE86" s="191">
        <f t="shared" si="128"/>
        <v>1</v>
      </c>
      <c r="BF86" s="189">
        <f t="shared" si="128"/>
        <v>0</v>
      </c>
      <c r="BG86" s="189">
        <f t="shared" si="128"/>
        <v>1</v>
      </c>
      <c r="BH86" s="190">
        <f t="shared" si="128"/>
        <v>0</v>
      </c>
      <c r="BI86" s="191">
        <f t="shared" si="128"/>
        <v>0</v>
      </c>
      <c r="BJ86" s="189">
        <f t="shared" si="128"/>
        <v>1</v>
      </c>
      <c r="BK86" s="189">
        <f t="shared" si="128"/>
        <v>0</v>
      </c>
      <c r="BL86" s="190">
        <f t="shared" si="128"/>
        <v>2</v>
      </c>
      <c r="BM86" s="191">
        <f t="shared" si="128"/>
        <v>1</v>
      </c>
      <c r="BN86" s="189">
        <f t="shared" si="128"/>
        <v>0</v>
      </c>
      <c r="BO86" s="189">
        <f t="shared" si="128"/>
        <v>1</v>
      </c>
      <c r="BP86" s="190">
        <f t="shared" si="128"/>
        <v>0</v>
      </c>
      <c r="BQ86" s="191">
        <f t="shared" ref="BQ86:CV86" si="129">COUNTIF(BQ60:BQ84,"&gt;0")</f>
        <v>2</v>
      </c>
      <c r="BR86" s="189">
        <f t="shared" si="129"/>
        <v>0</v>
      </c>
      <c r="BS86" s="189">
        <f t="shared" si="129"/>
        <v>3</v>
      </c>
      <c r="BT86" s="190">
        <f t="shared" si="129"/>
        <v>0</v>
      </c>
      <c r="BU86" s="191">
        <f t="shared" si="129"/>
        <v>1</v>
      </c>
      <c r="BV86" s="189">
        <f t="shared" si="129"/>
        <v>0</v>
      </c>
      <c r="BW86" s="189">
        <f t="shared" si="129"/>
        <v>1</v>
      </c>
      <c r="BX86" s="190">
        <f t="shared" si="129"/>
        <v>0</v>
      </c>
      <c r="BY86" s="191">
        <f t="shared" si="129"/>
        <v>2</v>
      </c>
      <c r="BZ86" s="189">
        <f t="shared" si="129"/>
        <v>0</v>
      </c>
      <c r="CA86" s="189">
        <f t="shared" si="129"/>
        <v>4</v>
      </c>
      <c r="CB86" s="190">
        <f t="shared" si="129"/>
        <v>0</v>
      </c>
      <c r="CC86" s="191">
        <f t="shared" si="129"/>
        <v>3</v>
      </c>
      <c r="CD86" s="189">
        <f t="shared" si="129"/>
        <v>0</v>
      </c>
      <c r="CE86" s="189">
        <f t="shared" si="129"/>
        <v>3</v>
      </c>
      <c r="CF86" s="190">
        <f t="shared" si="129"/>
        <v>0</v>
      </c>
      <c r="CG86" s="191">
        <f t="shared" si="129"/>
        <v>6</v>
      </c>
      <c r="CH86" s="189">
        <f t="shared" si="129"/>
        <v>0</v>
      </c>
      <c r="CI86" s="189">
        <f t="shared" si="129"/>
        <v>4</v>
      </c>
      <c r="CJ86" s="190">
        <f t="shared" si="129"/>
        <v>0</v>
      </c>
      <c r="CK86" s="191">
        <f t="shared" si="129"/>
        <v>5</v>
      </c>
      <c r="CL86" s="189">
        <f t="shared" si="129"/>
        <v>0</v>
      </c>
      <c r="CM86" s="189">
        <f t="shared" si="129"/>
        <v>5</v>
      </c>
      <c r="CN86" s="190">
        <f t="shared" si="129"/>
        <v>0</v>
      </c>
      <c r="CO86" s="191">
        <f t="shared" si="129"/>
        <v>1</v>
      </c>
      <c r="CP86" s="189">
        <f t="shared" si="129"/>
        <v>1</v>
      </c>
      <c r="CQ86" s="189">
        <f t="shared" si="129"/>
        <v>0</v>
      </c>
      <c r="CR86" s="190">
        <f t="shared" si="129"/>
        <v>0</v>
      </c>
      <c r="CS86" s="191">
        <f t="shared" si="129"/>
        <v>2</v>
      </c>
      <c r="CT86" s="189">
        <f t="shared" si="129"/>
        <v>1</v>
      </c>
      <c r="CU86" s="189">
        <f t="shared" si="129"/>
        <v>0</v>
      </c>
      <c r="CV86" s="192">
        <f t="shared" si="129"/>
        <v>0</v>
      </c>
      <c r="CW86" s="155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</row>
    <row r="87" spans="1:391" s="157" customFormat="1" ht="15" hidden="1" x14ac:dyDescent="0.25">
      <c r="A87" s="312"/>
      <c r="B87" s="186"/>
      <c r="C87" s="187"/>
      <c r="D87" s="212">
        <f>D86/$C$54</f>
        <v>4.3478260869565216E-2</v>
      </c>
      <c r="E87" s="212">
        <f t="shared" ref="E87:BP87" si="130">E86/$C$54</f>
        <v>0.21739130434782608</v>
      </c>
      <c r="F87" s="212">
        <f t="shared" si="130"/>
        <v>0.17391304347826086</v>
      </c>
      <c r="G87" s="212">
        <f t="shared" si="130"/>
        <v>0.21739130434782608</v>
      </c>
      <c r="H87" s="212">
        <f t="shared" si="130"/>
        <v>0</v>
      </c>
      <c r="I87" s="212">
        <f t="shared" si="130"/>
        <v>0.13043478260869565</v>
      </c>
      <c r="J87" s="212">
        <f t="shared" si="130"/>
        <v>4.3478260869565216E-2</v>
      </c>
      <c r="K87" s="212">
        <f t="shared" si="130"/>
        <v>4.3478260869565216E-2</v>
      </c>
      <c r="L87" s="212">
        <f t="shared" si="130"/>
        <v>8.6956521739130432E-2</v>
      </c>
      <c r="M87" s="212">
        <f t="shared" si="130"/>
        <v>0</v>
      </c>
      <c r="N87" s="212">
        <f t="shared" si="130"/>
        <v>4.3478260869565216E-2</v>
      </c>
      <c r="O87" s="212">
        <f t="shared" si="130"/>
        <v>4.3478260869565216E-2</v>
      </c>
      <c r="P87" s="212">
        <f t="shared" si="130"/>
        <v>8.6956521739130432E-2</v>
      </c>
      <c r="Q87" s="212">
        <f t="shared" si="130"/>
        <v>0</v>
      </c>
      <c r="R87" s="212">
        <f t="shared" si="130"/>
        <v>4.3478260869565216E-2</v>
      </c>
      <c r="S87" s="212">
        <f t="shared" si="130"/>
        <v>0</v>
      </c>
      <c r="T87" s="212">
        <f t="shared" si="130"/>
        <v>0</v>
      </c>
      <c r="U87" s="212">
        <f t="shared" si="130"/>
        <v>0.17391304347826086</v>
      </c>
      <c r="V87" s="212">
        <f t="shared" si="130"/>
        <v>4.3478260869565216E-2</v>
      </c>
      <c r="W87" s="212">
        <f t="shared" si="130"/>
        <v>4.3478260869565216E-2</v>
      </c>
      <c r="X87" s="212">
        <f t="shared" si="130"/>
        <v>8.6956521739130432E-2</v>
      </c>
      <c r="Y87" s="212">
        <f t="shared" si="130"/>
        <v>0</v>
      </c>
      <c r="Z87" s="212">
        <f t="shared" si="130"/>
        <v>8.6956521739130432E-2</v>
      </c>
      <c r="AA87" s="212">
        <f t="shared" si="130"/>
        <v>0</v>
      </c>
      <c r="AB87" s="212">
        <f t="shared" si="130"/>
        <v>0.13043478260869565</v>
      </c>
      <c r="AC87" s="212">
        <f t="shared" si="130"/>
        <v>0</v>
      </c>
      <c r="AD87" s="212">
        <f t="shared" si="130"/>
        <v>8.6956521739130432E-2</v>
      </c>
      <c r="AE87" s="212">
        <f t="shared" si="130"/>
        <v>0</v>
      </c>
      <c r="AF87" s="212">
        <f t="shared" si="130"/>
        <v>0</v>
      </c>
      <c r="AG87" s="212">
        <f t="shared" si="130"/>
        <v>4.3478260869565216E-2</v>
      </c>
      <c r="AH87" s="212">
        <f t="shared" si="130"/>
        <v>0</v>
      </c>
      <c r="AI87" s="212">
        <f t="shared" si="130"/>
        <v>0</v>
      </c>
      <c r="AJ87" s="212">
        <f t="shared" si="130"/>
        <v>8.6956521739130432E-2</v>
      </c>
      <c r="AK87" s="212">
        <f t="shared" si="130"/>
        <v>0.13043478260869565</v>
      </c>
      <c r="AL87" s="212">
        <f t="shared" si="130"/>
        <v>8.6956521739130432E-2</v>
      </c>
      <c r="AM87" s="212">
        <f t="shared" si="130"/>
        <v>0.21739130434782608</v>
      </c>
      <c r="AN87" s="212">
        <f t="shared" si="130"/>
        <v>8.6956521739130432E-2</v>
      </c>
      <c r="AO87" s="212">
        <f t="shared" si="130"/>
        <v>8.6956521739130432E-2</v>
      </c>
      <c r="AP87" s="212">
        <f t="shared" si="130"/>
        <v>0.13043478260869565</v>
      </c>
      <c r="AQ87" s="212">
        <f t="shared" si="130"/>
        <v>0.13043478260869565</v>
      </c>
      <c r="AR87" s="212">
        <f t="shared" si="130"/>
        <v>0</v>
      </c>
      <c r="AS87" s="212">
        <f t="shared" si="130"/>
        <v>0.2608695652173913</v>
      </c>
      <c r="AT87" s="212">
        <f t="shared" si="130"/>
        <v>0</v>
      </c>
      <c r="AU87" s="212">
        <f t="shared" si="130"/>
        <v>0.30434782608695654</v>
      </c>
      <c r="AV87" s="296"/>
      <c r="AW87" s="212">
        <f t="shared" si="130"/>
        <v>0.30434782608695654</v>
      </c>
      <c r="AX87" s="212">
        <f t="shared" si="130"/>
        <v>0</v>
      </c>
      <c r="AY87" s="212">
        <f t="shared" si="130"/>
        <v>0.17391304347826086</v>
      </c>
      <c r="AZ87" s="212">
        <f t="shared" si="130"/>
        <v>0</v>
      </c>
      <c r="BA87" s="212">
        <f t="shared" si="130"/>
        <v>8.6956521739130432E-2</v>
      </c>
      <c r="BB87" s="212">
        <f t="shared" si="130"/>
        <v>4.3478260869565216E-2</v>
      </c>
      <c r="BC87" s="212">
        <f t="shared" si="130"/>
        <v>0</v>
      </c>
      <c r="BD87" s="212">
        <f t="shared" si="130"/>
        <v>4.3478260869565216E-2</v>
      </c>
      <c r="BE87" s="212">
        <f t="shared" si="130"/>
        <v>4.3478260869565216E-2</v>
      </c>
      <c r="BF87" s="212">
        <f t="shared" si="130"/>
        <v>0</v>
      </c>
      <c r="BG87" s="212">
        <f t="shared" si="130"/>
        <v>4.3478260869565216E-2</v>
      </c>
      <c r="BH87" s="212">
        <f t="shared" si="130"/>
        <v>0</v>
      </c>
      <c r="BI87" s="212">
        <f t="shared" si="130"/>
        <v>0</v>
      </c>
      <c r="BJ87" s="212">
        <f t="shared" si="130"/>
        <v>4.3478260869565216E-2</v>
      </c>
      <c r="BK87" s="212">
        <f t="shared" si="130"/>
        <v>0</v>
      </c>
      <c r="BL87" s="212">
        <f t="shared" si="130"/>
        <v>8.6956521739130432E-2</v>
      </c>
      <c r="BM87" s="212">
        <f t="shared" si="130"/>
        <v>4.3478260869565216E-2</v>
      </c>
      <c r="BN87" s="212">
        <f t="shared" si="130"/>
        <v>0</v>
      </c>
      <c r="BO87" s="212">
        <f t="shared" si="130"/>
        <v>4.3478260869565216E-2</v>
      </c>
      <c r="BP87" s="212">
        <f t="shared" si="130"/>
        <v>0</v>
      </c>
      <c r="BQ87" s="212">
        <f t="shared" ref="BQ87:CV87" si="131">BQ86/$C$54</f>
        <v>8.6956521739130432E-2</v>
      </c>
      <c r="BR87" s="212">
        <f t="shared" si="131"/>
        <v>0</v>
      </c>
      <c r="BS87" s="212">
        <f t="shared" si="131"/>
        <v>0.13043478260869565</v>
      </c>
      <c r="BT87" s="212">
        <f t="shared" si="131"/>
        <v>0</v>
      </c>
      <c r="BU87" s="212">
        <f t="shared" si="131"/>
        <v>4.3478260869565216E-2</v>
      </c>
      <c r="BV87" s="212">
        <f t="shared" si="131"/>
        <v>0</v>
      </c>
      <c r="BW87" s="212">
        <f t="shared" si="131"/>
        <v>4.3478260869565216E-2</v>
      </c>
      <c r="BX87" s="212">
        <f t="shared" si="131"/>
        <v>0</v>
      </c>
      <c r="BY87" s="212">
        <f t="shared" si="131"/>
        <v>8.6956521739130432E-2</v>
      </c>
      <c r="BZ87" s="212">
        <f t="shared" si="131"/>
        <v>0</v>
      </c>
      <c r="CA87" s="212">
        <f t="shared" si="131"/>
        <v>0.17391304347826086</v>
      </c>
      <c r="CB87" s="212">
        <f t="shared" si="131"/>
        <v>0</v>
      </c>
      <c r="CC87" s="212">
        <f t="shared" si="131"/>
        <v>0.13043478260869565</v>
      </c>
      <c r="CD87" s="212">
        <f t="shared" si="131"/>
        <v>0</v>
      </c>
      <c r="CE87" s="212">
        <f t="shared" si="131"/>
        <v>0.13043478260869565</v>
      </c>
      <c r="CF87" s="212">
        <f t="shared" si="131"/>
        <v>0</v>
      </c>
      <c r="CG87" s="212">
        <f t="shared" si="131"/>
        <v>0.2608695652173913</v>
      </c>
      <c r="CH87" s="212">
        <f t="shared" si="131"/>
        <v>0</v>
      </c>
      <c r="CI87" s="212">
        <f t="shared" si="131"/>
        <v>0.17391304347826086</v>
      </c>
      <c r="CJ87" s="212">
        <f t="shared" si="131"/>
        <v>0</v>
      </c>
      <c r="CK87" s="212">
        <f t="shared" si="131"/>
        <v>0.21739130434782608</v>
      </c>
      <c r="CL87" s="212">
        <f t="shared" si="131"/>
        <v>0</v>
      </c>
      <c r="CM87" s="212">
        <f t="shared" si="131"/>
        <v>0.21739130434782608</v>
      </c>
      <c r="CN87" s="212">
        <f t="shared" si="131"/>
        <v>0</v>
      </c>
      <c r="CO87" s="212">
        <f t="shared" si="131"/>
        <v>4.3478260869565216E-2</v>
      </c>
      <c r="CP87" s="212">
        <f t="shared" si="131"/>
        <v>4.3478260869565216E-2</v>
      </c>
      <c r="CQ87" s="212">
        <f t="shared" si="131"/>
        <v>0</v>
      </c>
      <c r="CR87" s="212">
        <f t="shared" si="131"/>
        <v>0</v>
      </c>
      <c r="CS87" s="212">
        <f t="shared" si="131"/>
        <v>8.6956521739130432E-2</v>
      </c>
      <c r="CT87" s="212">
        <f t="shared" si="131"/>
        <v>4.3478260869565216E-2</v>
      </c>
      <c r="CU87" s="212">
        <f t="shared" si="131"/>
        <v>0</v>
      </c>
      <c r="CV87" s="212">
        <f t="shared" si="131"/>
        <v>0</v>
      </c>
      <c r="CW87" s="155"/>
    </row>
    <row r="88" spans="1:391" s="157" customFormat="1" ht="15" hidden="1" x14ac:dyDescent="0.25">
      <c r="A88" s="312"/>
      <c r="B88" s="197" t="s">
        <v>753</v>
      </c>
      <c r="C88" s="213"/>
      <c r="D88" s="276">
        <f>+D86+F86</f>
        <v>5</v>
      </c>
      <c r="E88" s="277"/>
      <c r="F88" s="277"/>
      <c r="G88" s="278"/>
      <c r="H88" s="276">
        <f t="shared" ref="H88" si="132">+H86+J86</f>
        <v>1</v>
      </c>
      <c r="I88" s="277"/>
      <c r="J88" s="277"/>
      <c r="K88" s="278"/>
      <c r="L88" s="276">
        <f t="shared" ref="L88" si="133">+L86+N86</f>
        <v>3</v>
      </c>
      <c r="M88" s="277"/>
      <c r="N88" s="277"/>
      <c r="O88" s="278"/>
      <c r="P88" s="276">
        <f t="shared" ref="P88" si="134">+P86+R86</f>
        <v>3</v>
      </c>
      <c r="Q88" s="277"/>
      <c r="R88" s="277"/>
      <c r="S88" s="278"/>
      <c r="T88" s="276">
        <f t="shared" ref="T88" si="135">+T86+V86</f>
        <v>1</v>
      </c>
      <c r="U88" s="277"/>
      <c r="V88" s="277"/>
      <c r="W88" s="278"/>
      <c r="X88" s="276">
        <f t="shared" ref="X88" si="136">+X86+Z86</f>
        <v>4</v>
      </c>
      <c r="Y88" s="277"/>
      <c r="Z88" s="277"/>
      <c r="AA88" s="278"/>
      <c r="AB88" s="276">
        <f t="shared" ref="AB88" si="137">+AB86+AD86</f>
        <v>5</v>
      </c>
      <c r="AC88" s="277"/>
      <c r="AD88" s="277"/>
      <c r="AE88" s="278"/>
      <c r="AF88" s="276">
        <f t="shared" ref="AF88" si="138">+AF86+AH86</f>
        <v>0</v>
      </c>
      <c r="AG88" s="277"/>
      <c r="AH88" s="277"/>
      <c r="AI88" s="278"/>
      <c r="AJ88" s="276">
        <f t="shared" ref="AJ88" si="139">+AJ86+AL86</f>
        <v>4</v>
      </c>
      <c r="AK88" s="277"/>
      <c r="AL88" s="277"/>
      <c r="AM88" s="278"/>
      <c r="AN88" s="276">
        <f t="shared" ref="AN88" si="140">+AN86+AP86</f>
        <v>5</v>
      </c>
      <c r="AO88" s="277"/>
      <c r="AP88" s="277"/>
      <c r="AQ88" s="278"/>
      <c r="AR88" s="276">
        <f t="shared" ref="AR88" si="141">+AR86+AT86</f>
        <v>0</v>
      </c>
      <c r="AS88" s="277"/>
      <c r="AT88" s="277"/>
      <c r="AU88" s="278"/>
      <c r="AV88" s="296"/>
      <c r="AW88" s="276">
        <f t="shared" ref="AW88" si="142">+AW86+AY86</f>
        <v>11</v>
      </c>
      <c r="AX88" s="277"/>
      <c r="AY88" s="277"/>
      <c r="AZ88" s="278"/>
      <c r="BA88" s="276">
        <f t="shared" ref="BA88" si="143">+BA86+BC86</f>
        <v>2</v>
      </c>
      <c r="BB88" s="277"/>
      <c r="BC88" s="277"/>
      <c r="BD88" s="328"/>
      <c r="BE88" s="276">
        <f t="shared" ref="BE88" si="144">+BE86+BG86</f>
        <v>2</v>
      </c>
      <c r="BF88" s="277"/>
      <c r="BG88" s="277"/>
      <c r="BH88" s="278"/>
      <c r="BI88" s="276">
        <f t="shared" ref="BI88" si="145">+BI86+BK86</f>
        <v>0</v>
      </c>
      <c r="BJ88" s="277"/>
      <c r="BK88" s="277"/>
      <c r="BL88" s="278"/>
      <c r="BM88" s="276">
        <f t="shared" ref="BM88" si="146">+BM86+BO86</f>
        <v>2</v>
      </c>
      <c r="BN88" s="277"/>
      <c r="BO88" s="277"/>
      <c r="BP88" s="278"/>
      <c r="BQ88" s="276">
        <f t="shared" ref="BQ88" si="147">+BQ86+BS86</f>
        <v>5</v>
      </c>
      <c r="BR88" s="277"/>
      <c r="BS88" s="277"/>
      <c r="BT88" s="278"/>
      <c r="BU88" s="276">
        <f t="shared" ref="BU88" si="148">+BU86+BW86</f>
        <v>2</v>
      </c>
      <c r="BV88" s="277"/>
      <c r="BW88" s="277"/>
      <c r="BX88" s="278"/>
      <c r="BY88" s="276">
        <f t="shared" ref="BY88" si="149">+BY86+CA86</f>
        <v>6</v>
      </c>
      <c r="BZ88" s="277"/>
      <c r="CA88" s="277"/>
      <c r="CB88" s="278"/>
      <c r="CC88" s="276">
        <f t="shared" ref="CC88" si="150">+CC86+CE86</f>
        <v>6</v>
      </c>
      <c r="CD88" s="277"/>
      <c r="CE88" s="277"/>
      <c r="CF88" s="278"/>
      <c r="CG88" s="276">
        <f t="shared" ref="CG88" si="151">+CG86+CI86</f>
        <v>10</v>
      </c>
      <c r="CH88" s="277"/>
      <c r="CI88" s="277"/>
      <c r="CJ88" s="278"/>
      <c r="CK88" s="276">
        <f t="shared" ref="CK88" si="152">+CK86+CM86</f>
        <v>10</v>
      </c>
      <c r="CL88" s="277"/>
      <c r="CM88" s="277"/>
      <c r="CN88" s="278"/>
      <c r="CO88" s="276">
        <f t="shared" ref="CO88" si="153">+CO86+CQ86</f>
        <v>1</v>
      </c>
      <c r="CP88" s="277"/>
      <c r="CQ88" s="277"/>
      <c r="CR88" s="278"/>
      <c r="CS88" s="276">
        <f t="shared" ref="CS88" si="154">+CS86+CU86</f>
        <v>2</v>
      </c>
      <c r="CT88" s="277"/>
      <c r="CU88" s="277"/>
      <c r="CV88" s="277"/>
      <c r="CW88" s="155"/>
    </row>
    <row r="89" spans="1:391" s="157" customFormat="1" ht="15" hidden="1" x14ac:dyDescent="0.25">
      <c r="A89" s="312"/>
      <c r="B89" s="199" t="s">
        <v>753</v>
      </c>
      <c r="C89" s="214"/>
      <c r="D89" s="262">
        <f>+E86+G86</f>
        <v>10</v>
      </c>
      <c r="E89" s="263"/>
      <c r="F89" s="263"/>
      <c r="G89" s="264"/>
      <c r="H89" s="262">
        <f t="shared" ref="H89" si="155">+I86+K86</f>
        <v>4</v>
      </c>
      <c r="I89" s="263"/>
      <c r="J89" s="263"/>
      <c r="K89" s="264"/>
      <c r="L89" s="262">
        <f t="shared" ref="L89" si="156">+M86+O86</f>
        <v>1</v>
      </c>
      <c r="M89" s="263"/>
      <c r="N89" s="263"/>
      <c r="O89" s="264"/>
      <c r="P89" s="262">
        <f t="shared" ref="P89" si="157">+Q86+S86</f>
        <v>0</v>
      </c>
      <c r="Q89" s="263"/>
      <c r="R89" s="263"/>
      <c r="S89" s="264"/>
      <c r="T89" s="262">
        <f t="shared" ref="T89" si="158">+U86+W86</f>
        <v>5</v>
      </c>
      <c r="U89" s="263"/>
      <c r="V89" s="263"/>
      <c r="W89" s="264"/>
      <c r="X89" s="262">
        <f t="shared" ref="X89" si="159">+Y86+AA86</f>
        <v>0</v>
      </c>
      <c r="Y89" s="263"/>
      <c r="Z89" s="263"/>
      <c r="AA89" s="264"/>
      <c r="AB89" s="262">
        <f t="shared" ref="AB89" si="160">+AC86+AE86</f>
        <v>0</v>
      </c>
      <c r="AC89" s="263"/>
      <c r="AD89" s="263"/>
      <c r="AE89" s="264"/>
      <c r="AF89" s="262">
        <f t="shared" ref="AF89" si="161">+AG86+AI86</f>
        <v>1</v>
      </c>
      <c r="AG89" s="263"/>
      <c r="AH89" s="263"/>
      <c r="AI89" s="264"/>
      <c r="AJ89" s="262">
        <f t="shared" ref="AJ89" si="162">+AK86+AM86</f>
        <v>8</v>
      </c>
      <c r="AK89" s="263"/>
      <c r="AL89" s="263"/>
      <c r="AM89" s="264"/>
      <c r="AN89" s="262">
        <f t="shared" ref="AN89" si="163">+AO86+AQ86</f>
        <v>5</v>
      </c>
      <c r="AO89" s="263"/>
      <c r="AP89" s="263"/>
      <c r="AQ89" s="264"/>
      <c r="AR89" s="262">
        <f t="shared" ref="AR89" si="164">+AS86+AU86</f>
        <v>13</v>
      </c>
      <c r="AS89" s="263"/>
      <c r="AT89" s="263"/>
      <c r="AU89" s="264"/>
      <c r="AV89" s="296"/>
      <c r="AW89" s="262">
        <f t="shared" ref="AW89" si="165">+AX86+AZ86</f>
        <v>0</v>
      </c>
      <c r="AX89" s="263"/>
      <c r="AY89" s="263"/>
      <c r="AZ89" s="264"/>
      <c r="BA89" s="262">
        <f t="shared" ref="BA89" si="166">+BB86+BD86</f>
        <v>2</v>
      </c>
      <c r="BB89" s="263"/>
      <c r="BC89" s="263"/>
      <c r="BD89" s="264"/>
      <c r="BE89" s="262">
        <f t="shared" ref="BE89" si="167">+BF86+BH86</f>
        <v>0</v>
      </c>
      <c r="BF89" s="263"/>
      <c r="BG89" s="263"/>
      <c r="BH89" s="264"/>
      <c r="BI89" s="262">
        <f t="shared" ref="BI89" si="168">+BJ86+BL86</f>
        <v>3</v>
      </c>
      <c r="BJ89" s="263"/>
      <c r="BK89" s="263"/>
      <c r="BL89" s="264"/>
      <c r="BM89" s="262">
        <f t="shared" ref="BM89" si="169">+BN86+BP86</f>
        <v>0</v>
      </c>
      <c r="BN89" s="263"/>
      <c r="BO89" s="263"/>
      <c r="BP89" s="264"/>
      <c r="BQ89" s="262">
        <f t="shared" ref="BQ89" si="170">+BR86+BT86</f>
        <v>0</v>
      </c>
      <c r="BR89" s="263"/>
      <c r="BS89" s="263"/>
      <c r="BT89" s="264"/>
      <c r="BU89" s="262">
        <f t="shared" ref="BU89" si="171">+BV86+BX86</f>
        <v>0</v>
      </c>
      <c r="BV89" s="263"/>
      <c r="BW89" s="263"/>
      <c r="BX89" s="264"/>
      <c r="BY89" s="262">
        <f t="shared" ref="BY89" si="172">+BZ86+CB86</f>
        <v>0</v>
      </c>
      <c r="BZ89" s="263"/>
      <c r="CA89" s="263"/>
      <c r="CB89" s="264"/>
      <c r="CC89" s="262">
        <f t="shared" ref="CC89" si="173">+CD86+CF86</f>
        <v>0</v>
      </c>
      <c r="CD89" s="263"/>
      <c r="CE89" s="263"/>
      <c r="CF89" s="264"/>
      <c r="CG89" s="262">
        <f t="shared" ref="CG89" si="174">+CH86+CJ86</f>
        <v>0</v>
      </c>
      <c r="CH89" s="263"/>
      <c r="CI89" s="263"/>
      <c r="CJ89" s="264"/>
      <c r="CK89" s="262">
        <f t="shared" ref="CK89" si="175">+CL86+CN86</f>
        <v>0</v>
      </c>
      <c r="CL89" s="263"/>
      <c r="CM89" s="263"/>
      <c r="CN89" s="264"/>
      <c r="CO89" s="262">
        <f t="shared" ref="CO89" si="176">+CP86+CR86</f>
        <v>1</v>
      </c>
      <c r="CP89" s="263"/>
      <c r="CQ89" s="263"/>
      <c r="CR89" s="264"/>
      <c r="CS89" s="262">
        <f t="shared" ref="CS89" si="177">+CT86+CV86</f>
        <v>1</v>
      </c>
      <c r="CT89" s="263"/>
      <c r="CU89" s="263"/>
      <c r="CV89" s="263"/>
      <c r="CW89" s="155"/>
    </row>
    <row r="90" spans="1:391" s="157" customFormat="1" ht="15" hidden="1" x14ac:dyDescent="0.25">
      <c r="A90" s="312"/>
      <c r="B90" s="284"/>
      <c r="C90" s="285"/>
      <c r="D90" s="279"/>
      <c r="E90" s="280"/>
      <c r="F90" s="280"/>
      <c r="G90" s="281"/>
      <c r="H90" s="279"/>
      <c r="I90" s="280"/>
      <c r="J90" s="280"/>
      <c r="K90" s="281"/>
      <c r="L90" s="279"/>
      <c r="M90" s="280"/>
      <c r="N90" s="280"/>
      <c r="O90" s="281"/>
      <c r="P90" s="279"/>
      <c r="Q90" s="280"/>
      <c r="R90" s="280"/>
      <c r="S90" s="281"/>
      <c r="T90" s="279"/>
      <c r="U90" s="280"/>
      <c r="V90" s="280"/>
      <c r="W90" s="281"/>
      <c r="X90" s="279"/>
      <c r="Y90" s="280"/>
      <c r="Z90" s="280"/>
      <c r="AA90" s="281"/>
      <c r="AB90" s="279"/>
      <c r="AC90" s="280"/>
      <c r="AD90" s="280"/>
      <c r="AE90" s="281"/>
      <c r="AF90" s="279"/>
      <c r="AG90" s="280"/>
      <c r="AH90" s="280"/>
      <c r="AI90" s="281"/>
      <c r="AJ90" s="279"/>
      <c r="AK90" s="280"/>
      <c r="AL90" s="280"/>
      <c r="AM90" s="281"/>
      <c r="AN90" s="279"/>
      <c r="AO90" s="280"/>
      <c r="AP90" s="280"/>
      <c r="AQ90" s="281"/>
      <c r="AR90" s="279"/>
      <c r="AS90" s="280"/>
      <c r="AT90" s="280"/>
      <c r="AU90" s="281"/>
      <c r="AV90" s="296"/>
      <c r="AW90" s="279"/>
      <c r="AX90" s="280"/>
      <c r="AY90" s="280"/>
      <c r="AZ90" s="281"/>
      <c r="BA90" s="279"/>
      <c r="BB90" s="280"/>
      <c r="BC90" s="280"/>
      <c r="BD90" s="281"/>
      <c r="BE90" s="279"/>
      <c r="BF90" s="280"/>
      <c r="BG90" s="280"/>
      <c r="BH90" s="281"/>
      <c r="BI90" s="279"/>
      <c r="BJ90" s="280"/>
      <c r="BK90" s="280"/>
      <c r="BL90" s="281"/>
      <c r="BM90" s="279"/>
      <c r="BN90" s="280"/>
      <c r="BO90" s="280"/>
      <c r="BP90" s="281"/>
      <c r="BQ90" s="279"/>
      <c r="BR90" s="280"/>
      <c r="BS90" s="280"/>
      <c r="BT90" s="281"/>
      <c r="BU90" s="279"/>
      <c r="BV90" s="280"/>
      <c r="BW90" s="280"/>
      <c r="BX90" s="281"/>
      <c r="BY90" s="279"/>
      <c r="BZ90" s="280"/>
      <c r="CA90" s="280"/>
      <c r="CB90" s="281"/>
      <c r="CC90" s="279"/>
      <c r="CD90" s="280"/>
      <c r="CE90" s="280"/>
      <c r="CF90" s="281"/>
      <c r="CG90" s="279"/>
      <c r="CH90" s="280"/>
      <c r="CI90" s="280"/>
      <c r="CJ90" s="281"/>
      <c r="CK90" s="279"/>
      <c r="CL90" s="280"/>
      <c r="CM90" s="280"/>
      <c r="CN90" s="281"/>
      <c r="CO90" s="279"/>
      <c r="CP90" s="280"/>
      <c r="CQ90" s="280"/>
      <c r="CR90" s="281"/>
      <c r="CS90" s="279"/>
      <c r="CT90" s="280"/>
      <c r="CU90" s="280"/>
      <c r="CV90" s="281"/>
      <c r="CW90" s="155"/>
    </row>
    <row r="91" spans="1:391" s="157" customFormat="1" hidden="1" x14ac:dyDescent="0.2">
      <c r="A91" s="312"/>
      <c r="B91" s="272" t="s">
        <v>863</v>
      </c>
      <c r="C91" s="273"/>
      <c r="D91" s="276">
        <v>4</v>
      </c>
      <c r="E91" s="277"/>
      <c r="F91" s="277"/>
      <c r="G91" s="278"/>
      <c r="H91" s="276">
        <v>1</v>
      </c>
      <c r="I91" s="277"/>
      <c r="J91" s="277"/>
      <c r="K91" s="278"/>
      <c r="L91" s="276">
        <v>3</v>
      </c>
      <c r="M91" s="277"/>
      <c r="N91" s="277"/>
      <c r="O91" s="278"/>
      <c r="P91" s="276">
        <v>2</v>
      </c>
      <c r="Q91" s="277"/>
      <c r="R91" s="277"/>
      <c r="S91" s="278"/>
      <c r="T91" s="276">
        <v>1</v>
      </c>
      <c r="U91" s="277"/>
      <c r="V91" s="277"/>
      <c r="W91" s="278"/>
      <c r="X91" s="276">
        <v>2</v>
      </c>
      <c r="Y91" s="277"/>
      <c r="Z91" s="277"/>
      <c r="AA91" s="278"/>
      <c r="AB91" s="276">
        <v>3</v>
      </c>
      <c r="AC91" s="277"/>
      <c r="AD91" s="277"/>
      <c r="AE91" s="278"/>
      <c r="AF91" s="276">
        <v>0</v>
      </c>
      <c r="AG91" s="277"/>
      <c r="AH91" s="277"/>
      <c r="AI91" s="278"/>
      <c r="AJ91" s="276">
        <v>3</v>
      </c>
      <c r="AK91" s="277"/>
      <c r="AL91" s="277"/>
      <c r="AM91" s="278"/>
      <c r="AN91" s="276">
        <v>3</v>
      </c>
      <c r="AO91" s="277"/>
      <c r="AP91" s="277"/>
      <c r="AQ91" s="278"/>
      <c r="AR91" s="276">
        <v>0</v>
      </c>
      <c r="AS91" s="277"/>
      <c r="AT91" s="277"/>
      <c r="AU91" s="278"/>
      <c r="AV91" s="296"/>
      <c r="AW91" s="276">
        <v>7</v>
      </c>
      <c r="AX91" s="277"/>
      <c r="AY91" s="277"/>
      <c r="AZ91" s="278"/>
      <c r="BA91" s="276">
        <v>2</v>
      </c>
      <c r="BB91" s="277"/>
      <c r="BC91" s="277"/>
      <c r="BD91" s="278"/>
      <c r="BE91" s="276">
        <v>1</v>
      </c>
      <c r="BF91" s="277"/>
      <c r="BG91" s="277"/>
      <c r="BH91" s="278"/>
      <c r="BI91" s="276">
        <v>0</v>
      </c>
      <c r="BJ91" s="277"/>
      <c r="BK91" s="277"/>
      <c r="BL91" s="278"/>
      <c r="BM91" s="276">
        <v>2</v>
      </c>
      <c r="BN91" s="277"/>
      <c r="BO91" s="277"/>
      <c r="BP91" s="278"/>
      <c r="BQ91" s="276">
        <v>3</v>
      </c>
      <c r="BR91" s="277"/>
      <c r="BS91" s="277"/>
      <c r="BT91" s="278"/>
      <c r="BU91" s="276">
        <v>2</v>
      </c>
      <c r="BV91" s="277"/>
      <c r="BW91" s="277"/>
      <c r="BX91" s="278"/>
      <c r="BY91" s="276">
        <v>4</v>
      </c>
      <c r="BZ91" s="277"/>
      <c r="CA91" s="277"/>
      <c r="CB91" s="278"/>
      <c r="CC91" s="276">
        <v>4</v>
      </c>
      <c r="CD91" s="277"/>
      <c r="CE91" s="277"/>
      <c r="CF91" s="278"/>
      <c r="CG91" s="276">
        <v>6</v>
      </c>
      <c r="CH91" s="277"/>
      <c r="CI91" s="277"/>
      <c r="CJ91" s="278"/>
      <c r="CK91" s="276">
        <v>6</v>
      </c>
      <c r="CL91" s="277"/>
      <c r="CM91" s="277"/>
      <c r="CN91" s="278"/>
      <c r="CO91" s="276">
        <v>1</v>
      </c>
      <c r="CP91" s="277"/>
      <c r="CQ91" s="277"/>
      <c r="CR91" s="278"/>
      <c r="CS91" s="276">
        <v>2</v>
      </c>
      <c r="CT91" s="277"/>
      <c r="CU91" s="277"/>
      <c r="CV91" s="277"/>
      <c r="CW91" s="155"/>
      <c r="NH91" s="145"/>
      <c r="NI91" s="145"/>
      <c r="NJ91" s="145"/>
      <c r="NK91" s="145"/>
      <c r="NL91" s="145"/>
      <c r="NM91" s="145"/>
      <c r="NN91" s="145"/>
      <c r="NO91" s="145"/>
      <c r="NP91" s="145"/>
      <c r="NQ91" s="145"/>
      <c r="NR91" s="145"/>
      <c r="NS91" s="145"/>
      <c r="NT91" s="145"/>
      <c r="NU91" s="145"/>
      <c r="NV91" s="145"/>
      <c r="NW91" s="145"/>
      <c r="NX91" s="145"/>
      <c r="NY91" s="145"/>
      <c r="NZ91" s="145"/>
      <c r="OA91" s="145"/>
    </row>
    <row r="92" spans="1:391" s="157" customFormat="1" hidden="1" x14ac:dyDescent="0.2">
      <c r="A92" s="312"/>
      <c r="B92" s="274"/>
      <c r="C92" s="275"/>
      <c r="D92" s="265">
        <f>D91/$C$54</f>
        <v>0.17391304347826086</v>
      </c>
      <c r="E92" s="266"/>
      <c r="F92" s="266"/>
      <c r="G92" s="267"/>
      <c r="H92" s="265">
        <f t="shared" ref="H92" si="178">H91/$C$54</f>
        <v>4.3478260869565216E-2</v>
      </c>
      <c r="I92" s="266"/>
      <c r="J92" s="266"/>
      <c r="K92" s="267"/>
      <c r="L92" s="265">
        <f t="shared" ref="L92" si="179">L91/$C$54</f>
        <v>0.13043478260869565</v>
      </c>
      <c r="M92" s="266"/>
      <c r="N92" s="266"/>
      <c r="O92" s="267"/>
      <c r="P92" s="265">
        <f t="shared" ref="P92" si="180">P91/$C$54</f>
        <v>8.6956521739130432E-2</v>
      </c>
      <c r="Q92" s="266"/>
      <c r="R92" s="266"/>
      <c r="S92" s="267"/>
      <c r="T92" s="265">
        <f t="shared" ref="T92" si="181">T91/$C$54</f>
        <v>4.3478260869565216E-2</v>
      </c>
      <c r="U92" s="266"/>
      <c r="V92" s="266"/>
      <c r="W92" s="267"/>
      <c r="X92" s="265">
        <f t="shared" ref="X92" si="182">X91/$C$54</f>
        <v>8.6956521739130432E-2</v>
      </c>
      <c r="Y92" s="266"/>
      <c r="Z92" s="266"/>
      <c r="AA92" s="267"/>
      <c r="AB92" s="265">
        <f t="shared" ref="AB92" si="183">AB91/$C$54</f>
        <v>0.13043478260869565</v>
      </c>
      <c r="AC92" s="266"/>
      <c r="AD92" s="266"/>
      <c r="AE92" s="267"/>
      <c r="AF92" s="265">
        <f t="shared" ref="AF92" si="184">AF91/$C$54</f>
        <v>0</v>
      </c>
      <c r="AG92" s="266"/>
      <c r="AH92" s="266"/>
      <c r="AI92" s="267"/>
      <c r="AJ92" s="265">
        <f t="shared" ref="AJ92" si="185">AJ91/$C$54</f>
        <v>0.13043478260869565</v>
      </c>
      <c r="AK92" s="266"/>
      <c r="AL92" s="266"/>
      <c r="AM92" s="267"/>
      <c r="AN92" s="265">
        <f t="shared" ref="AN92" si="186">AN91/$C$54</f>
        <v>0.13043478260869565</v>
      </c>
      <c r="AO92" s="266"/>
      <c r="AP92" s="266"/>
      <c r="AQ92" s="267"/>
      <c r="AR92" s="265">
        <f t="shared" ref="AR92" si="187">AR91/$C$54</f>
        <v>0</v>
      </c>
      <c r="AS92" s="266"/>
      <c r="AT92" s="266"/>
      <c r="AU92" s="267"/>
      <c r="AV92" s="296"/>
      <c r="AW92" s="265">
        <f>AW91/23</f>
        <v>0.30434782608695654</v>
      </c>
      <c r="AX92" s="266"/>
      <c r="AY92" s="266"/>
      <c r="AZ92" s="267"/>
      <c r="BA92" s="265">
        <f>BA91/23</f>
        <v>8.6956521739130432E-2</v>
      </c>
      <c r="BB92" s="266"/>
      <c r="BC92" s="266"/>
      <c r="BD92" s="267"/>
      <c r="BE92" s="265">
        <f>BE91/23</f>
        <v>4.3478260869565216E-2</v>
      </c>
      <c r="BF92" s="266"/>
      <c r="BG92" s="266"/>
      <c r="BH92" s="267"/>
      <c r="BI92" s="265">
        <f>BI91/23</f>
        <v>0</v>
      </c>
      <c r="BJ92" s="266"/>
      <c r="BK92" s="266"/>
      <c r="BL92" s="267"/>
      <c r="BM92" s="265">
        <f>BM91/23</f>
        <v>8.6956521739130432E-2</v>
      </c>
      <c r="BN92" s="266"/>
      <c r="BO92" s="266"/>
      <c r="BP92" s="267"/>
      <c r="BQ92" s="265">
        <f>BQ91/23</f>
        <v>0.13043478260869565</v>
      </c>
      <c r="BR92" s="266"/>
      <c r="BS92" s="266"/>
      <c r="BT92" s="267"/>
      <c r="BU92" s="265">
        <f>BU91/23</f>
        <v>8.6956521739130432E-2</v>
      </c>
      <c r="BV92" s="266"/>
      <c r="BW92" s="266"/>
      <c r="BX92" s="267"/>
      <c r="BY92" s="265">
        <f>BY91/23</f>
        <v>0.17391304347826086</v>
      </c>
      <c r="BZ92" s="266"/>
      <c r="CA92" s="266"/>
      <c r="CB92" s="267"/>
      <c r="CC92" s="265">
        <f>CC91/23</f>
        <v>0.17391304347826086</v>
      </c>
      <c r="CD92" s="266"/>
      <c r="CE92" s="266"/>
      <c r="CF92" s="267"/>
      <c r="CG92" s="265">
        <f>CG91/23</f>
        <v>0.2608695652173913</v>
      </c>
      <c r="CH92" s="266"/>
      <c r="CI92" s="266"/>
      <c r="CJ92" s="267"/>
      <c r="CK92" s="265">
        <f>CK91/23</f>
        <v>0.2608695652173913</v>
      </c>
      <c r="CL92" s="266"/>
      <c r="CM92" s="266"/>
      <c r="CN92" s="267"/>
      <c r="CO92" s="265">
        <f>CO91/23</f>
        <v>4.3478260869565216E-2</v>
      </c>
      <c r="CP92" s="266"/>
      <c r="CQ92" s="266"/>
      <c r="CR92" s="267"/>
      <c r="CS92" s="265">
        <f>CS91/23</f>
        <v>8.6956521739130432E-2</v>
      </c>
      <c r="CT92" s="266"/>
      <c r="CU92" s="266"/>
      <c r="CV92" s="266"/>
      <c r="CW92" s="155"/>
      <c r="NH92" s="145"/>
      <c r="NI92" s="145"/>
      <c r="NJ92" s="145"/>
      <c r="NK92" s="145"/>
      <c r="NL92" s="145"/>
      <c r="NM92" s="145"/>
      <c r="NN92" s="145"/>
      <c r="NO92" s="145"/>
      <c r="NP92" s="145"/>
      <c r="NQ92" s="145"/>
      <c r="NR92" s="145"/>
      <c r="NS92" s="145"/>
      <c r="NT92" s="145"/>
      <c r="NU92" s="145"/>
      <c r="NV92" s="145"/>
      <c r="NW92" s="145"/>
      <c r="NX92" s="145"/>
      <c r="NY92" s="145"/>
      <c r="NZ92" s="145"/>
      <c r="OA92" s="145"/>
    </row>
    <row r="93" spans="1:391" s="157" customFormat="1" hidden="1" x14ac:dyDescent="0.2">
      <c r="A93" s="312"/>
      <c r="B93" s="268" t="s">
        <v>864</v>
      </c>
      <c r="C93" s="269"/>
      <c r="D93" s="262">
        <v>6</v>
      </c>
      <c r="E93" s="263"/>
      <c r="F93" s="263"/>
      <c r="G93" s="264"/>
      <c r="H93" s="262">
        <v>3</v>
      </c>
      <c r="I93" s="263"/>
      <c r="J93" s="263"/>
      <c r="K93" s="264"/>
      <c r="L93" s="262">
        <v>1</v>
      </c>
      <c r="M93" s="263"/>
      <c r="N93" s="263"/>
      <c r="O93" s="264"/>
      <c r="P93" s="262">
        <v>0</v>
      </c>
      <c r="Q93" s="263"/>
      <c r="R93" s="263"/>
      <c r="S93" s="264"/>
      <c r="T93" s="262">
        <v>4</v>
      </c>
      <c r="U93" s="263"/>
      <c r="V93" s="263"/>
      <c r="W93" s="264"/>
      <c r="X93" s="262">
        <v>0</v>
      </c>
      <c r="Y93" s="263"/>
      <c r="Z93" s="263"/>
      <c r="AA93" s="264"/>
      <c r="AB93" s="262">
        <v>0</v>
      </c>
      <c r="AC93" s="263"/>
      <c r="AD93" s="263"/>
      <c r="AE93" s="264"/>
      <c r="AF93" s="262">
        <v>1</v>
      </c>
      <c r="AG93" s="263"/>
      <c r="AH93" s="263"/>
      <c r="AI93" s="264"/>
      <c r="AJ93" s="262">
        <v>5</v>
      </c>
      <c r="AK93" s="263"/>
      <c r="AL93" s="263"/>
      <c r="AM93" s="264"/>
      <c r="AN93" s="262">
        <v>3</v>
      </c>
      <c r="AO93" s="263"/>
      <c r="AP93" s="263"/>
      <c r="AQ93" s="264"/>
      <c r="AR93" s="262">
        <v>7</v>
      </c>
      <c r="AS93" s="263"/>
      <c r="AT93" s="263"/>
      <c r="AU93" s="264"/>
      <c r="AV93" s="296"/>
      <c r="AW93" s="262">
        <v>0</v>
      </c>
      <c r="AX93" s="263"/>
      <c r="AY93" s="263"/>
      <c r="AZ93" s="264"/>
      <c r="BA93" s="262">
        <v>1</v>
      </c>
      <c r="BB93" s="263"/>
      <c r="BC93" s="263"/>
      <c r="BD93" s="264"/>
      <c r="BE93" s="262">
        <v>0</v>
      </c>
      <c r="BF93" s="263"/>
      <c r="BG93" s="263"/>
      <c r="BH93" s="264"/>
      <c r="BI93" s="262">
        <v>3</v>
      </c>
      <c r="BJ93" s="263"/>
      <c r="BK93" s="263"/>
      <c r="BL93" s="264"/>
      <c r="BM93" s="262">
        <v>0</v>
      </c>
      <c r="BN93" s="263"/>
      <c r="BO93" s="263"/>
      <c r="BP93" s="264"/>
      <c r="BQ93" s="262">
        <v>0</v>
      </c>
      <c r="BR93" s="263"/>
      <c r="BS93" s="263"/>
      <c r="BT93" s="264"/>
      <c r="BU93" s="262">
        <v>0</v>
      </c>
      <c r="BV93" s="263"/>
      <c r="BW93" s="263"/>
      <c r="BX93" s="264"/>
      <c r="BY93" s="262">
        <v>0</v>
      </c>
      <c r="BZ93" s="263"/>
      <c r="CA93" s="263"/>
      <c r="CB93" s="264"/>
      <c r="CC93" s="262">
        <v>0</v>
      </c>
      <c r="CD93" s="263"/>
      <c r="CE93" s="263"/>
      <c r="CF93" s="264"/>
      <c r="CG93" s="262">
        <v>0</v>
      </c>
      <c r="CH93" s="263"/>
      <c r="CI93" s="263"/>
      <c r="CJ93" s="264"/>
      <c r="CK93" s="262">
        <v>0</v>
      </c>
      <c r="CL93" s="263"/>
      <c r="CM93" s="263"/>
      <c r="CN93" s="264"/>
      <c r="CO93" s="262">
        <v>1</v>
      </c>
      <c r="CP93" s="263"/>
      <c r="CQ93" s="263"/>
      <c r="CR93" s="264"/>
      <c r="CS93" s="262">
        <v>1</v>
      </c>
      <c r="CT93" s="263"/>
      <c r="CU93" s="263"/>
      <c r="CV93" s="263"/>
      <c r="CW93" s="155"/>
      <c r="NH93" s="145"/>
      <c r="NI93" s="145"/>
      <c r="NJ93" s="145"/>
      <c r="NK93" s="145"/>
      <c r="NL93" s="145"/>
      <c r="NM93" s="145"/>
      <c r="NN93" s="145"/>
      <c r="NO93" s="145"/>
      <c r="NP93" s="145"/>
      <c r="NQ93" s="145"/>
      <c r="NR93" s="145"/>
      <c r="NS93" s="145"/>
      <c r="NT93" s="145"/>
      <c r="NU93" s="145"/>
      <c r="NV93" s="145"/>
      <c r="NW93" s="145"/>
      <c r="NX93" s="145"/>
      <c r="NY93" s="145"/>
      <c r="NZ93" s="145"/>
      <c r="OA93" s="145"/>
    </row>
    <row r="94" spans="1:391" s="157" customFormat="1" hidden="1" x14ac:dyDescent="0.2">
      <c r="A94" s="312"/>
      <c r="B94" s="270"/>
      <c r="C94" s="271"/>
      <c r="D94" s="259">
        <f>D93/C54</f>
        <v>0.2608695652173913</v>
      </c>
      <c r="E94" s="260"/>
      <c r="F94" s="260"/>
      <c r="G94" s="261"/>
      <c r="H94" s="259">
        <f>H93/C54</f>
        <v>0.13043478260869565</v>
      </c>
      <c r="I94" s="260"/>
      <c r="J94" s="260"/>
      <c r="K94" s="261"/>
      <c r="L94" s="259">
        <f>L93/C54</f>
        <v>4.3478260869565216E-2</v>
      </c>
      <c r="M94" s="260"/>
      <c r="N94" s="260"/>
      <c r="O94" s="261"/>
      <c r="P94" s="259">
        <f>P93/C54</f>
        <v>0</v>
      </c>
      <c r="Q94" s="260"/>
      <c r="R94" s="260"/>
      <c r="S94" s="261"/>
      <c r="T94" s="259">
        <f>T93/C54</f>
        <v>0.17391304347826086</v>
      </c>
      <c r="U94" s="260"/>
      <c r="V94" s="260"/>
      <c r="W94" s="261"/>
      <c r="X94" s="259">
        <f>X93/C54</f>
        <v>0</v>
      </c>
      <c r="Y94" s="260"/>
      <c r="Z94" s="260"/>
      <c r="AA94" s="261"/>
      <c r="AB94" s="259">
        <f>AB93/C54</f>
        <v>0</v>
      </c>
      <c r="AC94" s="260"/>
      <c r="AD94" s="260"/>
      <c r="AE94" s="261"/>
      <c r="AF94" s="259">
        <f>AF93/C54</f>
        <v>4.3478260869565216E-2</v>
      </c>
      <c r="AG94" s="260"/>
      <c r="AH94" s="260"/>
      <c r="AI94" s="261"/>
      <c r="AJ94" s="259">
        <f>AJ93/C54</f>
        <v>0.21739130434782608</v>
      </c>
      <c r="AK94" s="260"/>
      <c r="AL94" s="260"/>
      <c r="AM94" s="261"/>
      <c r="AN94" s="259">
        <f>AN93/C54</f>
        <v>0.13043478260869565</v>
      </c>
      <c r="AO94" s="260"/>
      <c r="AP94" s="260"/>
      <c r="AQ94" s="261"/>
      <c r="AR94" s="259">
        <f>AR93/C54</f>
        <v>0.30434782608695654</v>
      </c>
      <c r="AS94" s="260"/>
      <c r="AT94" s="260"/>
      <c r="AU94" s="261"/>
      <c r="AV94" s="365"/>
      <c r="AW94" s="259">
        <f>AW93/C54</f>
        <v>0</v>
      </c>
      <c r="AX94" s="260"/>
      <c r="AY94" s="260"/>
      <c r="AZ94" s="261"/>
      <c r="BA94" s="259">
        <f>BA93/C54</f>
        <v>4.3478260869565216E-2</v>
      </c>
      <c r="BB94" s="260"/>
      <c r="BC94" s="260"/>
      <c r="BD94" s="261"/>
      <c r="BE94" s="259">
        <f>BE93/C54</f>
        <v>0</v>
      </c>
      <c r="BF94" s="260"/>
      <c r="BG94" s="260"/>
      <c r="BH94" s="261"/>
      <c r="BI94" s="259">
        <f>BI93/C54</f>
        <v>0.13043478260869565</v>
      </c>
      <c r="BJ94" s="260"/>
      <c r="BK94" s="260"/>
      <c r="BL94" s="261"/>
      <c r="BM94" s="259">
        <f>BM93/C54</f>
        <v>0</v>
      </c>
      <c r="BN94" s="260"/>
      <c r="BO94" s="260"/>
      <c r="BP94" s="261"/>
      <c r="BQ94" s="259">
        <f>BQ93/C54</f>
        <v>0</v>
      </c>
      <c r="BR94" s="260"/>
      <c r="BS94" s="260"/>
      <c r="BT94" s="261"/>
      <c r="BU94" s="259">
        <f>BU93/C54</f>
        <v>0</v>
      </c>
      <c r="BV94" s="260"/>
      <c r="BW94" s="260"/>
      <c r="BX94" s="261"/>
      <c r="BY94" s="259">
        <f>BY93/C54</f>
        <v>0</v>
      </c>
      <c r="BZ94" s="260"/>
      <c r="CA94" s="260"/>
      <c r="CB94" s="261"/>
      <c r="CC94" s="259">
        <f>CC93/C54</f>
        <v>0</v>
      </c>
      <c r="CD94" s="260"/>
      <c r="CE94" s="260"/>
      <c r="CF94" s="261"/>
      <c r="CG94" s="259">
        <f>CG93/C54</f>
        <v>0</v>
      </c>
      <c r="CH94" s="260"/>
      <c r="CI94" s="260"/>
      <c r="CJ94" s="261"/>
      <c r="CK94" s="259">
        <f>CK93/C54</f>
        <v>0</v>
      </c>
      <c r="CL94" s="260"/>
      <c r="CM94" s="260"/>
      <c r="CN94" s="261"/>
      <c r="CO94" s="259">
        <f>CO93/C54</f>
        <v>4.3478260869565216E-2</v>
      </c>
      <c r="CP94" s="260"/>
      <c r="CQ94" s="260"/>
      <c r="CR94" s="261"/>
      <c r="CS94" s="259">
        <f>CS93/C54</f>
        <v>4.3478260869565216E-2</v>
      </c>
      <c r="CT94" s="260"/>
      <c r="CU94" s="260"/>
      <c r="CV94" s="260"/>
      <c r="CW94" s="155"/>
      <c r="NH94" s="145"/>
      <c r="NI94" s="145"/>
      <c r="NJ94" s="145"/>
      <c r="NK94" s="145"/>
      <c r="NL94" s="145"/>
      <c r="NM94" s="145"/>
      <c r="NN94" s="145"/>
      <c r="NO94" s="145"/>
      <c r="NP94" s="145"/>
      <c r="NQ94" s="145"/>
      <c r="NR94" s="145"/>
      <c r="NS94" s="145"/>
      <c r="NT94" s="145"/>
      <c r="NU94" s="145"/>
      <c r="NV94" s="145"/>
      <c r="NW94" s="145"/>
      <c r="NX94" s="145"/>
      <c r="NY94" s="145"/>
      <c r="NZ94" s="145"/>
      <c r="OA94" s="145"/>
    </row>
    <row r="95" spans="1:391" s="157" customFormat="1" ht="15" x14ac:dyDescent="0.25">
      <c r="B95" s="202"/>
      <c r="C95" s="202"/>
    </row>
    <row r="96" spans="1:391" ht="15" x14ac:dyDescent="0.25">
      <c r="B96" s="256" t="s">
        <v>752</v>
      </c>
      <c r="C96" s="256"/>
      <c r="D96" s="256"/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</row>
    <row r="97" spans="1:159" ht="15" x14ac:dyDescent="0.25">
      <c r="B97" s="256" t="s">
        <v>756</v>
      </c>
      <c r="C97" s="256"/>
      <c r="D97" s="256"/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6"/>
      <c r="P97" s="256"/>
      <c r="Q97" s="256"/>
      <c r="R97" s="256"/>
      <c r="S97" s="256"/>
      <c r="T97" s="256"/>
      <c r="U97" s="256"/>
      <c r="V97" s="256"/>
      <c r="W97" s="256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</row>
    <row r="98" spans="1:159" s="157" customFormat="1" x14ac:dyDescent="0.2">
      <c r="C98" s="203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</row>
    <row r="99" spans="1:159" s="157" customFormat="1" ht="15" x14ac:dyDescent="0.25">
      <c r="A99" s="312" t="s">
        <v>867</v>
      </c>
      <c r="B99" s="257" t="s">
        <v>88</v>
      </c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0"/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  <c r="AL99" s="250"/>
      <c r="AM99" s="250"/>
      <c r="AN99" s="250"/>
      <c r="AO99" s="250"/>
      <c r="AP99" s="250"/>
      <c r="AQ99" s="250"/>
      <c r="AR99" s="250"/>
      <c r="AS99" s="250"/>
      <c r="AT99" s="250"/>
      <c r="AU99" s="250"/>
      <c r="AV99" s="250"/>
      <c r="AW99" s="250"/>
      <c r="AX99" s="250"/>
      <c r="AY99" s="250"/>
      <c r="AZ99" s="250"/>
      <c r="BA99" s="250"/>
      <c r="BB99" s="250"/>
      <c r="BC99" s="250"/>
      <c r="BD99" s="250"/>
      <c r="BE99" s="250"/>
      <c r="BF99" s="250"/>
      <c r="BG99" s="250"/>
      <c r="BH99" s="250"/>
      <c r="BI99" s="250"/>
      <c r="BJ99" s="250"/>
      <c r="BK99" s="250"/>
      <c r="BL99" s="250"/>
      <c r="BM99" s="250"/>
      <c r="BN99" s="250"/>
      <c r="BO99" s="250"/>
      <c r="BP99" s="250"/>
      <c r="BQ99" s="250"/>
      <c r="BR99" s="250"/>
      <c r="BS99" s="250"/>
      <c r="BT99" s="250"/>
      <c r="BU99" s="250"/>
      <c r="BV99" s="250"/>
      <c r="BW99" s="250"/>
      <c r="BX99" s="250"/>
      <c r="BY99" s="250"/>
      <c r="BZ99" s="250"/>
      <c r="CA99" s="250"/>
      <c r="CB99" s="251"/>
      <c r="CC99" s="146"/>
      <c r="CD99" s="147"/>
      <c r="CE99" s="147"/>
      <c r="CF99" s="147"/>
      <c r="CG99" s="147"/>
      <c r="CH99" s="147"/>
      <c r="CI99" s="147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</row>
    <row r="100" spans="1:159" s="157" customFormat="1" ht="15" x14ac:dyDescent="0.25">
      <c r="A100" s="312"/>
      <c r="B100" s="257" t="s">
        <v>866</v>
      </c>
      <c r="C100" s="258"/>
      <c r="D100" s="258"/>
      <c r="E100" s="258"/>
      <c r="F100" s="258"/>
      <c r="G100" s="258"/>
      <c r="H100" s="258"/>
      <c r="I100" s="258"/>
      <c r="J100" s="258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50"/>
      <c r="AL100" s="250"/>
      <c r="AM100" s="250"/>
      <c r="AN100" s="250"/>
      <c r="AO100" s="250"/>
      <c r="AP100" s="250"/>
      <c r="AQ100" s="250"/>
      <c r="AR100" s="250"/>
      <c r="AS100" s="250"/>
      <c r="AT100" s="250"/>
      <c r="AU100" s="250"/>
      <c r="AV100" s="250"/>
      <c r="AW100" s="250"/>
      <c r="AX100" s="250"/>
      <c r="AY100" s="250"/>
      <c r="AZ100" s="250"/>
      <c r="BA100" s="250"/>
      <c r="BB100" s="250"/>
      <c r="BC100" s="250"/>
      <c r="BD100" s="250"/>
      <c r="BE100" s="250"/>
      <c r="BF100" s="250"/>
      <c r="BG100" s="250"/>
      <c r="BH100" s="250"/>
      <c r="BI100" s="250"/>
      <c r="BJ100" s="250"/>
      <c r="BK100" s="250"/>
      <c r="BL100" s="250"/>
      <c r="BM100" s="250"/>
      <c r="BN100" s="250"/>
      <c r="BO100" s="250"/>
      <c r="BP100" s="250"/>
      <c r="BQ100" s="250"/>
      <c r="BR100" s="250"/>
      <c r="BS100" s="250"/>
      <c r="BT100" s="250"/>
      <c r="BU100" s="250"/>
      <c r="BV100" s="250"/>
      <c r="BW100" s="250"/>
      <c r="BX100" s="250"/>
      <c r="BY100" s="250"/>
      <c r="BZ100" s="250"/>
      <c r="CA100" s="250"/>
      <c r="CB100" s="251"/>
      <c r="CC100" s="146"/>
      <c r="CD100" s="147"/>
      <c r="CE100" s="147"/>
      <c r="CF100" s="147"/>
      <c r="CG100" s="147"/>
      <c r="CH100" s="147"/>
      <c r="CI100" s="147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</row>
    <row r="101" spans="1:159" s="157" customFormat="1" ht="15" x14ac:dyDescent="0.25">
      <c r="A101" s="312"/>
      <c r="B101" s="153" t="s">
        <v>759</v>
      </c>
      <c r="C101" s="154">
        <f>+C102+C103</f>
        <v>19</v>
      </c>
      <c r="D101" s="303" t="s">
        <v>684</v>
      </c>
      <c r="E101" s="303"/>
      <c r="F101" s="303"/>
      <c r="G101" s="303"/>
      <c r="H101" s="303" t="s">
        <v>685</v>
      </c>
      <c r="I101" s="303"/>
      <c r="J101" s="303"/>
      <c r="K101" s="303"/>
      <c r="L101" s="303" t="s">
        <v>686</v>
      </c>
      <c r="M101" s="303"/>
      <c r="N101" s="303"/>
      <c r="O101" s="303"/>
      <c r="P101" s="303" t="s">
        <v>687</v>
      </c>
      <c r="Q101" s="303"/>
      <c r="R101" s="303"/>
      <c r="S101" s="303"/>
      <c r="T101" s="303" t="s">
        <v>688</v>
      </c>
      <c r="U101" s="303"/>
      <c r="V101" s="303"/>
      <c r="W101" s="303"/>
      <c r="X101" s="303" t="s">
        <v>689</v>
      </c>
      <c r="Y101" s="303"/>
      <c r="Z101" s="303"/>
      <c r="AA101" s="303"/>
      <c r="AB101" s="303" t="s">
        <v>690</v>
      </c>
      <c r="AC101" s="303"/>
      <c r="AD101" s="303"/>
      <c r="AE101" s="303"/>
      <c r="AF101" s="303" t="s">
        <v>691</v>
      </c>
      <c r="AG101" s="303"/>
      <c r="AH101" s="303"/>
      <c r="AI101" s="303"/>
      <c r="AJ101" s="303" t="s">
        <v>692</v>
      </c>
      <c r="AK101" s="303"/>
      <c r="AL101" s="303"/>
      <c r="AM101" s="303"/>
      <c r="AN101" s="286" t="s">
        <v>693</v>
      </c>
      <c r="AO101" s="287"/>
      <c r="AP101" s="287"/>
      <c r="AQ101" s="287"/>
      <c r="AR101" s="323"/>
      <c r="AS101" s="326" t="s">
        <v>694</v>
      </c>
      <c r="AT101" s="304"/>
      <c r="AU101" s="304"/>
      <c r="AV101" s="304"/>
      <c r="AW101" s="304" t="s">
        <v>695</v>
      </c>
      <c r="AX101" s="304"/>
      <c r="AY101" s="304"/>
      <c r="AZ101" s="304"/>
      <c r="BA101" s="304" t="s">
        <v>696</v>
      </c>
      <c r="BB101" s="304"/>
      <c r="BC101" s="304"/>
      <c r="BD101" s="304"/>
      <c r="BE101" s="304" t="s">
        <v>697</v>
      </c>
      <c r="BF101" s="304"/>
      <c r="BG101" s="304"/>
      <c r="BH101" s="304"/>
      <c r="BI101" s="304" t="s">
        <v>698</v>
      </c>
      <c r="BJ101" s="304"/>
      <c r="BK101" s="304"/>
      <c r="BL101" s="304"/>
      <c r="BM101" s="304" t="s">
        <v>699</v>
      </c>
      <c r="BN101" s="304"/>
      <c r="BO101" s="304"/>
      <c r="BP101" s="304"/>
      <c r="BQ101" s="304" t="s">
        <v>700</v>
      </c>
      <c r="BR101" s="304"/>
      <c r="BS101" s="304"/>
      <c r="BT101" s="304"/>
      <c r="BU101" s="304" t="s">
        <v>701</v>
      </c>
      <c r="BV101" s="304"/>
      <c r="BW101" s="304"/>
      <c r="BX101" s="304"/>
      <c r="BY101" s="304" t="s">
        <v>702</v>
      </c>
      <c r="BZ101" s="304"/>
      <c r="CA101" s="304"/>
      <c r="CB101" s="257"/>
      <c r="CC101" s="155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</row>
    <row r="102" spans="1:159" s="157" customFormat="1" ht="15" x14ac:dyDescent="0.25">
      <c r="A102" s="312"/>
      <c r="B102" s="153" t="s">
        <v>757</v>
      </c>
      <c r="C102" s="154">
        <v>10</v>
      </c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288"/>
      <c r="AO102" s="289"/>
      <c r="AP102" s="289"/>
      <c r="AQ102" s="289"/>
      <c r="AR102" s="324"/>
      <c r="AS102" s="326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4"/>
      <c r="BH102" s="304"/>
      <c r="BI102" s="304"/>
      <c r="BJ102" s="304"/>
      <c r="BK102" s="304"/>
      <c r="BL102" s="304"/>
      <c r="BM102" s="304"/>
      <c r="BN102" s="304"/>
      <c r="BO102" s="304"/>
      <c r="BP102" s="304"/>
      <c r="BQ102" s="304"/>
      <c r="BR102" s="304"/>
      <c r="BS102" s="304"/>
      <c r="BT102" s="304"/>
      <c r="BU102" s="304"/>
      <c r="BV102" s="304"/>
      <c r="BW102" s="304"/>
      <c r="BX102" s="304"/>
      <c r="BY102" s="304"/>
      <c r="BZ102" s="304"/>
      <c r="CA102" s="304"/>
      <c r="CB102" s="257"/>
      <c r="CC102" s="155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</row>
    <row r="103" spans="1:159" s="157" customFormat="1" ht="15" x14ac:dyDescent="0.25">
      <c r="A103" s="312"/>
      <c r="B103" s="153" t="s">
        <v>758</v>
      </c>
      <c r="C103" s="154">
        <v>9</v>
      </c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304"/>
      <c r="AC103" s="304"/>
      <c r="AD103" s="304"/>
      <c r="AE103" s="304"/>
      <c r="AF103" s="304"/>
      <c r="AG103" s="304"/>
      <c r="AH103" s="304"/>
      <c r="AI103" s="304"/>
      <c r="AJ103" s="304"/>
      <c r="AK103" s="304"/>
      <c r="AL103" s="304"/>
      <c r="AM103" s="304"/>
      <c r="AN103" s="288"/>
      <c r="AO103" s="289"/>
      <c r="AP103" s="289"/>
      <c r="AQ103" s="289"/>
      <c r="AR103" s="324"/>
      <c r="AS103" s="326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304"/>
      <c r="BG103" s="304"/>
      <c r="BH103" s="304"/>
      <c r="BI103" s="304"/>
      <c r="BJ103" s="304"/>
      <c r="BK103" s="304"/>
      <c r="BL103" s="304"/>
      <c r="BM103" s="304"/>
      <c r="BN103" s="304"/>
      <c r="BO103" s="304"/>
      <c r="BP103" s="304"/>
      <c r="BQ103" s="304"/>
      <c r="BR103" s="304"/>
      <c r="BS103" s="304"/>
      <c r="BT103" s="304"/>
      <c r="BU103" s="304"/>
      <c r="BV103" s="304"/>
      <c r="BW103" s="304"/>
      <c r="BX103" s="304"/>
      <c r="BY103" s="304"/>
      <c r="BZ103" s="304"/>
      <c r="CA103" s="304"/>
      <c r="CB103" s="257"/>
      <c r="CC103" s="155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</row>
    <row r="104" spans="1:159" s="157" customFormat="1" ht="15" x14ac:dyDescent="0.25">
      <c r="A104" s="312"/>
      <c r="B104" s="153"/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288"/>
      <c r="AO104" s="289"/>
      <c r="AP104" s="289"/>
      <c r="AQ104" s="289"/>
      <c r="AR104" s="324"/>
      <c r="AS104" s="326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257"/>
      <c r="CC104" s="155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>
        <v>0.26315789473684209</v>
      </c>
      <c r="DE104" s="149">
        <v>0.21052631578947367</v>
      </c>
      <c r="DF104" s="149">
        <v>0</v>
      </c>
      <c r="DG104" s="149">
        <v>5.2631578947368418E-2</v>
      </c>
      <c r="DH104" s="149">
        <v>0</v>
      </c>
      <c r="DI104" s="149">
        <v>0.10526315789473684</v>
      </c>
      <c r="DJ104" s="149">
        <v>5.2631578947368418E-2</v>
      </c>
      <c r="DK104" s="149">
        <v>0.15789473684210525</v>
      </c>
      <c r="DL104" s="149">
        <v>0.31578947368421051</v>
      </c>
      <c r="DM104" s="149">
        <v>0.15789473684210525</v>
      </c>
      <c r="DN104" s="149">
        <v>0.15789473684210525</v>
      </c>
      <c r="DO104" s="149">
        <v>5.2631578947368418E-2</v>
      </c>
      <c r="DP104" s="149">
        <v>0.15789473684210525</v>
      </c>
      <c r="DQ104" s="149">
        <v>0.10526315789473684</v>
      </c>
      <c r="DR104" s="149">
        <v>5.2631578947368418E-2</v>
      </c>
      <c r="DS104" s="149">
        <v>0.31578947368421051</v>
      </c>
      <c r="DT104" s="149">
        <v>0.15789473684210525</v>
      </c>
      <c r="DU104" s="149">
        <v>5.2631578947368418E-2</v>
      </c>
      <c r="DV104" s="149"/>
      <c r="DW104" s="149"/>
      <c r="EC104" s="145"/>
      <c r="ED104" s="145"/>
      <c r="EE104" s="145"/>
      <c r="EG104" s="145"/>
      <c r="EH104" s="145"/>
      <c r="EI104" s="145"/>
      <c r="EK104" s="145"/>
      <c r="EL104" s="145"/>
      <c r="EM104" s="145"/>
      <c r="ES104" s="145"/>
      <c r="ET104" s="145"/>
      <c r="EU104" s="145"/>
      <c r="EW104" s="145"/>
      <c r="EX104" s="145"/>
      <c r="EY104" s="145"/>
      <c r="FA104" s="145"/>
      <c r="FB104" s="145"/>
      <c r="FC104" s="145"/>
    </row>
    <row r="105" spans="1:159" ht="14.25" customHeight="1" x14ac:dyDescent="0.2">
      <c r="A105" s="312"/>
      <c r="B105" s="158"/>
      <c r="C105" s="157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290"/>
      <c r="AO105" s="291"/>
      <c r="AP105" s="291"/>
      <c r="AQ105" s="291"/>
      <c r="AR105" s="324"/>
      <c r="AS105" s="326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257"/>
      <c r="CC105" s="155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>
        <v>0.26315789473684209</v>
      </c>
      <c r="DE105" s="149">
        <v>0.15789473684210525</v>
      </c>
      <c r="DF105" s="149">
        <v>0.15789473684210525</v>
      </c>
      <c r="DG105" s="149">
        <v>5.2631578947368418E-2</v>
      </c>
      <c r="DH105" s="149">
        <v>0</v>
      </c>
      <c r="DI105" s="149">
        <v>0.31578947368421051</v>
      </c>
      <c r="DJ105" s="149">
        <v>0.36842105263157893</v>
      </c>
      <c r="DK105" s="149">
        <v>5.2631578947368418E-2</v>
      </c>
      <c r="DL105" s="149">
        <v>0</v>
      </c>
      <c r="DM105" s="149">
        <v>5.2631578947368418E-2</v>
      </c>
      <c r="DN105" s="149">
        <v>5.2631578947368418E-2</v>
      </c>
      <c r="DO105" s="149">
        <v>0.10526315789473684</v>
      </c>
      <c r="DP105" s="149">
        <v>5.2631578947368418E-2</v>
      </c>
      <c r="DQ105" s="149">
        <v>0.10526315789473684</v>
      </c>
      <c r="DR105" s="149">
        <v>0.31578947368421051</v>
      </c>
      <c r="DS105" s="149">
        <v>0</v>
      </c>
      <c r="DT105" s="149">
        <v>0</v>
      </c>
      <c r="DU105" s="149">
        <v>0.10526315789473684</v>
      </c>
      <c r="DV105" s="149"/>
      <c r="DW105" s="149"/>
    </row>
    <row r="106" spans="1:159" ht="15" x14ac:dyDescent="0.25">
      <c r="A106" s="312"/>
      <c r="B106" s="159"/>
      <c r="C106" s="160"/>
      <c r="D106" s="161">
        <v>1</v>
      </c>
      <c r="E106" s="162">
        <v>2</v>
      </c>
      <c r="F106" s="161">
        <v>3</v>
      </c>
      <c r="G106" s="162">
        <v>4</v>
      </c>
      <c r="H106" s="161">
        <v>1</v>
      </c>
      <c r="I106" s="162">
        <v>2</v>
      </c>
      <c r="J106" s="161">
        <v>3</v>
      </c>
      <c r="K106" s="162">
        <v>4</v>
      </c>
      <c r="L106" s="161">
        <v>1</v>
      </c>
      <c r="M106" s="162">
        <v>2</v>
      </c>
      <c r="N106" s="161">
        <v>3</v>
      </c>
      <c r="O106" s="162">
        <v>4</v>
      </c>
      <c r="P106" s="161">
        <v>1</v>
      </c>
      <c r="Q106" s="162">
        <v>2</v>
      </c>
      <c r="R106" s="161">
        <v>3</v>
      </c>
      <c r="S106" s="162">
        <v>4</v>
      </c>
      <c r="T106" s="161">
        <v>1</v>
      </c>
      <c r="U106" s="162">
        <v>2</v>
      </c>
      <c r="V106" s="161">
        <v>3</v>
      </c>
      <c r="W106" s="162">
        <v>4</v>
      </c>
      <c r="X106" s="161">
        <v>1</v>
      </c>
      <c r="Y106" s="162">
        <v>2</v>
      </c>
      <c r="Z106" s="161">
        <v>3</v>
      </c>
      <c r="AA106" s="162">
        <v>4</v>
      </c>
      <c r="AB106" s="161">
        <v>1</v>
      </c>
      <c r="AC106" s="162">
        <v>2</v>
      </c>
      <c r="AD106" s="161">
        <v>3</v>
      </c>
      <c r="AE106" s="162">
        <v>4</v>
      </c>
      <c r="AF106" s="161">
        <v>1</v>
      </c>
      <c r="AG106" s="162">
        <v>2</v>
      </c>
      <c r="AH106" s="161">
        <v>3</v>
      </c>
      <c r="AI106" s="162">
        <v>4</v>
      </c>
      <c r="AJ106" s="161">
        <v>1</v>
      </c>
      <c r="AK106" s="162">
        <v>2</v>
      </c>
      <c r="AL106" s="161">
        <v>3</v>
      </c>
      <c r="AM106" s="162">
        <v>4</v>
      </c>
      <c r="AN106" s="161">
        <v>1</v>
      </c>
      <c r="AO106" s="162">
        <v>2</v>
      </c>
      <c r="AP106" s="161">
        <v>3</v>
      </c>
      <c r="AQ106" s="165">
        <v>4</v>
      </c>
      <c r="AR106" s="324"/>
      <c r="AS106" s="164">
        <v>1</v>
      </c>
      <c r="AT106" s="162">
        <v>2</v>
      </c>
      <c r="AU106" s="161">
        <v>3</v>
      </c>
      <c r="AV106" s="162">
        <v>4</v>
      </c>
      <c r="AW106" s="164">
        <v>1</v>
      </c>
      <c r="AX106" s="162">
        <v>2</v>
      </c>
      <c r="AY106" s="161">
        <v>3</v>
      </c>
      <c r="AZ106" s="162">
        <v>4</v>
      </c>
      <c r="BA106" s="164">
        <v>1</v>
      </c>
      <c r="BB106" s="162">
        <v>2</v>
      </c>
      <c r="BC106" s="161">
        <v>3</v>
      </c>
      <c r="BD106" s="162">
        <v>4</v>
      </c>
      <c r="BE106" s="164">
        <v>1</v>
      </c>
      <c r="BF106" s="162">
        <v>2</v>
      </c>
      <c r="BG106" s="161">
        <v>3</v>
      </c>
      <c r="BH106" s="162">
        <v>4</v>
      </c>
      <c r="BI106" s="164">
        <v>1</v>
      </c>
      <c r="BJ106" s="162">
        <v>2</v>
      </c>
      <c r="BK106" s="161">
        <v>3</v>
      </c>
      <c r="BL106" s="162">
        <v>4</v>
      </c>
      <c r="BM106" s="164">
        <v>1</v>
      </c>
      <c r="BN106" s="162">
        <v>2</v>
      </c>
      <c r="BO106" s="161">
        <v>3</v>
      </c>
      <c r="BP106" s="162">
        <v>4</v>
      </c>
      <c r="BQ106" s="164">
        <v>1</v>
      </c>
      <c r="BR106" s="162">
        <v>2</v>
      </c>
      <c r="BS106" s="161">
        <v>3</v>
      </c>
      <c r="BT106" s="162">
        <v>4</v>
      </c>
      <c r="BU106" s="164">
        <v>1</v>
      </c>
      <c r="BV106" s="162">
        <v>2</v>
      </c>
      <c r="BW106" s="161">
        <v>3</v>
      </c>
      <c r="BX106" s="162">
        <v>4</v>
      </c>
      <c r="BY106" s="164">
        <v>1</v>
      </c>
      <c r="BZ106" s="162">
        <v>2</v>
      </c>
      <c r="CA106" s="161">
        <v>3</v>
      </c>
      <c r="CB106" s="165">
        <v>4</v>
      </c>
      <c r="CC106" s="155"/>
      <c r="CJ106" s="149"/>
      <c r="CK106" s="149"/>
      <c r="CL106" s="149"/>
      <c r="CM106" s="149"/>
      <c r="CN106" s="149"/>
      <c r="CO106" s="215"/>
      <c r="CP106" s="215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149"/>
      <c r="DI106" s="149"/>
      <c r="DJ106" s="149"/>
      <c r="DK106" s="149"/>
      <c r="DL106" s="149"/>
      <c r="DM106" s="149"/>
      <c r="DN106" s="149"/>
      <c r="DO106" s="149"/>
      <c r="DP106" s="149"/>
      <c r="DQ106" s="149"/>
      <c r="DR106" s="149"/>
      <c r="DS106" s="149"/>
      <c r="DT106" s="149"/>
      <c r="DU106" s="149"/>
      <c r="DV106" s="149"/>
      <c r="DW106" s="149"/>
    </row>
    <row r="107" spans="1:159" ht="15" customHeight="1" x14ac:dyDescent="0.25">
      <c r="A107" s="312"/>
      <c r="B107" s="168" t="s">
        <v>684</v>
      </c>
      <c r="C107" s="208"/>
      <c r="D107" s="171"/>
      <c r="E107" s="171"/>
      <c r="F107" s="171"/>
      <c r="G107" s="171"/>
      <c r="H107" s="175"/>
      <c r="I107" s="174"/>
      <c r="J107" s="175"/>
      <c r="K107" s="174">
        <v>3</v>
      </c>
      <c r="L107" s="175">
        <v>1</v>
      </c>
      <c r="M107" s="174"/>
      <c r="N107" s="175">
        <v>1</v>
      </c>
      <c r="O107" s="174"/>
      <c r="P107" s="175"/>
      <c r="Q107" s="174"/>
      <c r="R107" s="175"/>
      <c r="S107" s="174"/>
      <c r="T107" s="175"/>
      <c r="U107" s="174"/>
      <c r="V107" s="175"/>
      <c r="W107" s="174"/>
      <c r="X107" s="175"/>
      <c r="Y107" s="174"/>
      <c r="Z107" s="175"/>
      <c r="AA107" s="174"/>
      <c r="AB107" s="175"/>
      <c r="AC107" s="174">
        <v>2</v>
      </c>
      <c r="AD107" s="175"/>
      <c r="AE107" s="174">
        <v>2</v>
      </c>
      <c r="AF107" s="175"/>
      <c r="AG107" s="174">
        <v>1</v>
      </c>
      <c r="AH107" s="175"/>
      <c r="AI107" s="174">
        <v>1</v>
      </c>
      <c r="AJ107" s="175">
        <v>3</v>
      </c>
      <c r="AK107" s="174"/>
      <c r="AL107" s="175"/>
      <c r="AM107" s="174"/>
      <c r="AN107" s="175">
        <v>2</v>
      </c>
      <c r="AO107" s="174"/>
      <c r="AP107" s="175">
        <v>2</v>
      </c>
      <c r="AQ107" s="177"/>
      <c r="AR107" s="324"/>
      <c r="AS107" s="173"/>
      <c r="AT107" s="174"/>
      <c r="AU107" s="175"/>
      <c r="AV107" s="174"/>
      <c r="AW107" s="173"/>
      <c r="AX107" s="174"/>
      <c r="AY107" s="175"/>
      <c r="AZ107" s="174"/>
      <c r="BA107" s="173"/>
      <c r="BB107" s="174"/>
      <c r="BC107" s="175"/>
      <c r="BD107" s="174"/>
      <c r="BE107" s="173"/>
      <c r="BF107" s="174"/>
      <c r="BG107" s="175"/>
      <c r="BH107" s="174"/>
      <c r="BI107" s="173"/>
      <c r="BJ107" s="174"/>
      <c r="BK107" s="175"/>
      <c r="BL107" s="174"/>
      <c r="BM107" s="173"/>
      <c r="BN107" s="174"/>
      <c r="BO107" s="175"/>
      <c r="BP107" s="174"/>
      <c r="BQ107" s="173"/>
      <c r="BR107" s="174"/>
      <c r="BS107" s="175">
        <v>3</v>
      </c>
      <c r="BT107" s="174"/>
      <c r="BU107" s="173"/>
      <c r="BV107" s="174"/>
      <c r="BW107" s="175"/>
      <c r="BX107" s="174"/>
      <c r="BY107" s="173"/>
      <c r="BZ107" s="174">
        <v>3</v>
      </c>
      <c r="CA107" s="175"/>
      <c r="CB107" s="177"/>
      <c r="CC107" s="155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56" t="s">
        <v>684</v>
      </c>
      <c r="CW107" s="149">
        <v>0.15789473684210525</v>
      </c>
      <c r="CX107" s="149">
        <v>0.10526315789473684</v>
      </c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</row>
    <row r="108" spans="1:159" ht="15" x14ac:dyDescent="0.25">
      <c r="A108" s="312"/>
      <c r="B108" s="168" t="s">
        <v>685</v>
      </c>
      <c r="C108" s="208"/>
      <c r="D108" s="175"/>
      <c r="E108" s="174"/>
      <c r="F108" s="175"/>
      <c r="G108" s="174"/>
      <c r="H108" s="171"/>
      <c r="I108" s="171"/>
      <c r="J108" s="171"/>
      <c r="K108" s="171"/>
      <c r="L108" s="175"/>
      <c r="M108" s="174"/>
      <c r="N108" s="175"/>
      <c r="O108" s="174"/>
      <c r="P108" s="175"/>
      <c r="Q108" s="174"/>
      <c r="R108" s="175"/>
      <c r="S108" s="174"/>
      <c r="T108" s="175"/>
      <c r="U108" s="174"/>
      <c r="V108" s="175"/>
      <c r="W108" s="174"/>
      <c r="X108" s="175"/>
      <c r="Y108" s="174"/>
      <c r="Z108" s="175"/>
      <c r="AA108" s="174"/>
      <c r="AB108" s="175">
        <v>2</v>
      </c>
      <c r="AC108" s="174"/>
      <c r="AD108" s="175">
        <v>2</v>
      </c>
      <c r="AE108" s="174"/>
      <c r="AF108" s="175">
        <v>3</v>
      </c>
      <c r="AG108" s="174"/>
      <c r="AH108" s="175">
        <v>3</v>
      </c>
      <c r="AI108" s="174"/>
      <c r="AJ108" s="175"/>
      <c r="AK108" s="174"/>
      <c r="AL108" s="175"/>
      <c r="AM108" s="174"/>
      <c r="AN108" s="175">
        <v>1</v>
      </c>
      <c r="AO108" s="174"/>
      <c r="AP108" s="175">
        <v>1</v>
      </c>
      <c r="AQ108" s="177"/>
      <c r="AR108" s="324"/>
      <c r="AS108" s="173"/>
      <c r="AT108" s="174"/>
      <c r="AU108" s="175"/>
      <c r="AV108" s="174"/>
      <c r="AW108" s="173"/>
      <c r="AX108" s="174"/>
      <c r="AY108" s="175"/>
      <c r="AZ108" s="174"/>
      <c r="BA108" s="173"/>
      <c r="BB108" s="174"/>
      <c r="BC108" s="175"/>
      <c r="BD108" s="174"/>
      <c r="BE108" s="173"/>
      <c r="BF108" s="174"/>
      <c r="BG108" s="175"/>
      <c r="BH108" s="174"/>
      <c r="BI108" s="173"/>
      <c r="BJ108" s="174"/>
      <c r="BK108" s="175"/>
      <c r="BL108" s="174"/>
      <c r="BM108" s="173"/>
      <c r="BN108" s="174"/>
      <c r="BO108" s="175"/>
      <c r="BP108" s="174"/>
      <c r="BQ108" s="173"/>
      <c r="BR108" s="174"/>
      <c r="BS108" s="175"/>
      <c r="BT108" s="174"/>
      <c r="BU108" s="173"/>
      <c r="BV108" s="174"/>
      <c r="BW108" s="175"/>
      <c r="BX108" s="174"/>
      <c r="BY108" s="173"/>
      <c r="BZ108" s="174"/>
      <c r="CA108" s="175"/>
      <c r="CB108" s="177"/>
      <c r="CC108" s="155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56" t="s">
        <v>685</v>
      </c>
      <c r="CW108" s="149">
        <v>0.26315789473684209</v>
      </c>
      <c r="CX108" s="149">
        <v>0.26315789473684209</v>
      </c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</row>
    <row r="109" spans="1:159" ht="15" x14ac:dyDescent="0.25">
      <c r="A109" s="312"/>
      <c r="B109" s="168" t="s">
        <v>686</v>
      </c>
      <c r="C109" s="208"/>
      <c r="D109" s="175"/>
      <c r="E109" s="174"/>
      <c r="F109" s="175"/>
      <c r="G109" s="174"/>
      <c r="H109" s="175">
        <v>2</v>
      </c>
      <c r="I109" s="174"/>
      <c r="J109" s="175">
        <v>3</v>
      </c>
      <c r="K109" s="174"/>
      <c r="L109" s="171"/>
      <c r="M109" s="171"/>
      <c r="N109" s="171"/>
      <c r="O109" s="171"/>
      <c r="P109" s="175"/>
      <c r="Q109" s="174">
        <v>3</v>
      </c>
      <c r="R109" s="175"/>
      <c r="S109" s="174"/>
      <c r="T109" s="175"/>
      <c r="U109" s="174"/>
      <c r="V109" s="175"/>
      <c r="W109" s="174"/>
      <c r="X109" s="175"/>
      <c r="Y109" s="174"/>
      <c r="Z109" s="175"/>
      <c r="AA109" s="174"/>
      <c r="AB109" s="175"/>
      <c r="AC109" s="174"/>
      <c r="AD109" s="175"/>
      <c r="AE109" s="174"/>
      <c r="AF109" s="175"/>
      <c r="AG109" s="174">
        <v>1</v>
      </c>
      <c r="AH109" s="175"/>
      <c r="AI109" s="174">
        <v>3</v>
      </c>
      <c r="AJ109" s="175"/>
      <c r="AK109" s="174"/>
      <c r="AL109" s="175"/>
      <c r="AM109" s="174"/>
      <c r="AN109" s="175"/>
      <c r="AO109" s="174"/>
      <c r="AP109" s="175">
        <v>1</v>
      </c>
      <c r="AQ109" s="177"/>
      <c r="AR109" s="324"/>
      <c r="AS109" s="173"/>
      <c r="AT109" s="174"/>
      <c r="AU109" s="175"/>
      <c r="AV109" s="174"/>
      <c r="AW109" s="173"/>
      <c r="AX109" s="174">
        <v>2</v>
      </c>
      <c r="AY109" s="175"/>
      <c r="AZ109" s="174"/>
      <c r="BA109" s="173"/>
      <c r="BB109" s="174"/>
      <c r="BC109" s="175"/>
      <c r="BD109" s="174"/>
      <c r="BE109" s="173"/>
      <c r="BF109" s="174"/>
      <c r="BG109" s="175"/>
      <c r="BH109" s="174">
        <v>2</v>
      </c>
      <c r="BI109" s="173"/>
      <c r="BJ109" s="174"/>
      <c r="BK109" s="175"/>
      <c r="BL109" s="174"/>
      <c r="BM109" s="173"/>
      <c r="BN109" s="174"/>
      <c r="BO109" s="175"/>
      <c r="BP109" s="174"/>
      <c r="BQ109" s="173">
        <v>1</v>
      </c>
      <c r="BR109" s="174"/>
      <c r="BS109" s="175">
        <v>2</v>
      </c>
      <c r="BT109" s="174"/>
      <c r="BU109" s="173"/>
      <c r="BV109" s="174"/>
      <c r="BW109" s="175"/>
      <c r="BX109" s="174"/>
      <c r="BY109" s="173"/>
      <c r="BZ109" s="174"/>
      <c r="CA109" s="175"/>
      <c r="CB109" s="177">
        <v>1</v>
      </c>
      <c r="CC109" s="155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56" t="s">
        <v>686</v>
      </c>
      <c r="CW109" s="149">
        <v>0.21052631578947367</v>
      </c>
      <c r="CX109" s="149">
        <v>0.15789473684210525</v>
      </c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</row>
    <row r="110" spans="1:159" ht="15" x14ac:dyDescent="0.25">
      <c r="A110" s="312"/>
      <c r="B110" s="168" t="s">
        <v>687</v>
      </c>
      <c r="C110" s="208"/>
      <c r="D110" s="175"/>
      <c r="E110" s="174"/>
      <c r="F110" s="175"/>
      <c r="G110" s="174"/>
      <c r="H110" s="175"/>
      <c r="I110" s="174"/>
      <c r="J110" s="175"/>
      <c r="K110" s="174"/>
      <c r="L110" s="175"/>
      <c r="M110" s="174"/>
      <c r="N110" s="175"/>
      <c r="O110" s="174"/>
      <c r="P110" s="171"/>
      <c r="Q110" s="171"/>
      <c r="R110" s="171"/>
      <c r="S110" s="171"/>
      <c r="T110" s="175"/>
      <c r="U110" s="174"/>
      <c r="V110" s="175"/>
      <c r="W110" s="174"/>
      <c r="X110" s="175"/>
      <c r="Y110" s="174"/>
      <c r="Z110" s="175"/>
      <c r="AA110" s="174"/>
      <c r="AB110" s="175"/>
      <c r="AC110" s="174"/>
      <c r="AD110" s="175"/>
      <c r="AE110" s="174"/>
      <c r="AF110" s="175"/>
      <c r="AG110" s="174"/>
      <c r="AH110" s="175"/>
      <c r="AI110" s="174"/>
      <c r="AJ110" s="175"/>
      <c r="AK110" s="174"/>
      <c r="AL110" s="175"/>
      <c r="AM110" s="174"/>
      <c r="AN110" s="175"/>
      <c r="AO110" s="174"/>
      <c r="AP110" s="175"/>
      <c r="AQ110" s="177"/>
      <c r="AR110" s="324"/>
      <c r="AS110" s="173"/>
      <c r="AT110" s="174"/>
      <c r="AU110" s="175"/>
      <c r="AV110" s="174"/>
      <c r="AW110" s="173"/>
      <c r="AX110" s="174"/>
      <c r="AY110" s="175"/>
      <c r="AZ110" s="174"/>
      <c r="BA110" s="173"/>
      <c r="BB110" s="174"/>
      <c r="BC110" s="175"/>
      <c r="BD110" s="174"/>
      <c r="BE110" s="173"/>
      <c r="BF110" s="174"/>
      <c r="BG110" s="175"/>
      <c r="BH110" s="174"/>
      <c r="BI110" s="173"/>
      <c r="BJ110" s="174"/>
      <c r="BK110" s="175"/>
      <c r="BL110" s="174"/>
      <c r="BM110" s="173"/>
      <c r="BN110" s="174"/>
      <c r="BO110" s="175"/>
      <c r="BP110" s="174"/>
      <c r="BQ110" s="173"/>
      <c r="BR110" s="174"/>
      <c r="BS110" s="175"/>
      <c r="BT110" s="174"/>
      <c r="BU110" s="173"/>
      <c r="BV110" s="174"/>
      <c r="BW110" s="175"/>
      <c r="BX110" s="174"/>
      <c r="BY110" s="173"/>
      <c r="BZ110" s="174"/>
      <c r="CA110" s="175"/>
      <c r="CB110" s="177"/>
      <c r="CC110" s="155"/>
      <c r="CJ110" s="149"/>
      <c r="CK110" s="149"/>
      <c r="CL110" s="149"/>
      <c r="CM110" s="149"/>
      <c r="CN110" s="149"/>
      <c r="CO110" s="149"/>
      <c r="CP110" s="149"/>
      <c r="CQ110" s="149"/>
      <c r="CR110" s="149"/>
      <c r="CS110" s="149"/>
      <c r="CT110" s="149"/>
      <c r="CU110" s="149"/>
      <c r="CV110" s="156" t="s">
        <v>687</v>
      </c>
      <c r="CW110" s="149">
        <v>0</v>
      </c>
      <c r="CX110" s="149">
        <v>0.15789473684210525</v>
      </c>
      <c r="CY110" s="149"/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</row>
    <row r="111" spans="1:159" ht="15" x14ac:dyDescent="0.25">
      <c r="A111" s="312"/>
      <c r="B111" s="168" t="s">
        <v>688</v>
      </c>
      <c r="C111" s="208"/>
      <c r="D111" s="175">
        <v>1</v>
      </c>
      <c r="E111" s="174"/>
      <c r="F111" s="175"/>
      <c r="G111" s="174"/>
      <c r="H111" s="175">
        <v>2</v>
      </c>
      <c r="I111" s="174"/>
      <c r="J111" s="175">
        <v>2</v>
      </c>
      <c r="K111" s="174"/>
      <c r="L111" s="175"/>
      <c r="M111" s="174"/>
      <c r="N111" s="175"/>
      <c r="O111" s="174"/>
      <c r="P111" s="175"/>
      <c r="Q111" s="174"/>
      <c r="R111" s="175"/>
      <c r="S111" s="174"/>
      <c r="T111" s="171"/>
      <c r="U111" s="171"/>
      <c r="V111" s="171"/>
      <c r="W111" s="171"/>
      <c r="X111" s="175"/>
      <c r="Y111" s="174"/>
      <c r="Z111" s="175"/>
      <c r="AA111" s="174"/>
      <c r="AB111" s="175">
        <v>3</v>
      </c>
      <c r="AC111" s="174"/>
      <c r="AD111" s="175">
        <v>1</v>
      </c>
      <c r="AE111" s="174"/>
      <c r="AF111" s="175"/>
      <c r="AG111" s="174"/>
      <c r="AH111" s="175"/>
      <c r="AI111" s="174"/>
      <c r="AJ111" s="175"/>
      <c r="AK111" s="174"/>
      <c r="AL111" s="175"/>
      <c r="AM111" s="174"/>
      <c r="AN111" s="175"/>
      <c r="AO111" s="174"/>
      <c r="AP111" s="175"/>
      <c r="AQ111" s="177"/>
      <c r="AR111" s="324"/>
      <c r="AS111" s="173"/>
      <c r="AT111" s="174"/>
      <c r="AU111" s="175"/>
      <c r="AV111" s="174"/>
      <c r="AW111" s="173"/>
      <c r="AX111" s="174"/>
      <c r="AY111" s="175"/>
      <c r="AZ111" s="174"/>
      <c r="BA111" s="173"/>
      <c r="BB111" s="174"/>
      <c r="BC111" s="175"/>
      <c r="BD111" s="174"/>
      <c r="BE111" s="173"/>
      <c r="BF111" s="174"/>
      <c r="BG111" s="175"/>
      <c r="BH111" s="174"/>
      <c r="BI111" s="173"/>
      <c r="BJ111" s="174"/>
      <c r="BK111" s="175">
        <v>3</v>
      </c>
      <c r="BL111" s="174"/>
      <c r="BM111" s="173"/>
      <c r="BN111" s="174">
        <v>1</v>
      </c>
      <c r="BO111" s="175"/>
      <c r="BP111" s="174">
        <v>1</v>
      </c>
      <c r="BQ111" s="173"/>
      <c r="BR111" s="174"/>
      <c r="BS111" s="175"/>
      <c r="BT111" s="174"/>
      <c r="BU111" s="173"/>
      <c r="BV111" s="174"/>
      <c r="BW111" s="175"/>
      <c r="BX111" s="174"/>
      <c r="BY111" s="173"/>
      <c r="BZ111" s="174"/>
      <c r="CA111" s="175"/>
      <c r="CB111" s="177"/>
      <c r="CC111" s="155"/>
      <c r="CJ111" s="149"/>
      <c r="CK111" s="149"/>
      <c r="CL111" s="149"/>
      <c r="CM111" s="149"/>
      <c r="CN111" s="149"/>
      <c r="CO111" s="149"/>
      <c r="CP111" s="149"/>
      <c r="CQ111" s="149"/>
      <c r="CR111" s="149"/>
      <c r="CS111" s="149"/>
      <c r="CT111" s="149"/>
      <c r="CU111" s="149"/>
      <c r="CV111" s="156" t="s">
        <v>688</v>
      </c>
      <c r="CW111" s="149">
        <v>5.2631578947368418E-2</v>
      </c>
      <c r="CX111" s="149">
        <v>5.2631578947368418E-2</v>
      </c>
      <c r="CY111" s="149"/>
      <c r="CZ111" s="149"/>
      <c r="DA111" s="149"/>
      <c r="DB111" s="149"/>
      <c r="DC111" s="149"/>
      <c r="DD111" s="149"/>
      <c r="DE111" s="149"/>
      <c r="DF111" s="149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49"/>
      <c r="DT111" s="149"/>
      <c r="DU111" s="149"/>
      <c r="DV111" s="149"/>
      <c r="DW111" s="149"/>
    </row>
    <row r="112" spans="1:159" ht="15" x14ac:dyDescent="0.25">
      <c r="A112" s="312"/>
      <c r="B112" s="168" t="s">
        <v>689</v>
      </c>
      <c r="C112" s="208"/>
      <c r="D112" s="175"/>
      <c r="E112" s="174"/>
      <c r="F112" s="175"/>
      <c r="G112" s="174"/>
      <c r="H112" s="175"/>
      <c r="I112" s="174"/>
      <c r="J112" s="175"/>
      <c r="K112" s="174"/>
      <c r="L112" s="175"/>
      <c r="M112" s="174"/>
      <c r="N112" s="175"/>
      <c r="O112" s="174"/>
      <c r="P112" s="175"/>
      <c r="Q112" s="174"/>
      <c r="R112" s="175"/>
      <c r="S112" s="174"/>
      <c r="T112" s="175"/>
      <c r="U112" s="174"/>
      <c r="V112" s="175"/>
      <c r="W112" s="174"/>
      <c r="X112" s="171"/>
      <c r="Y112" s="171"/>
      <c r="Z112" s="171"/>
      <c r="AA112" s="171"/>
      <c r="AB112" s="175"/>
      <c r="AC112" s="174"/>
      <c r="AD112" s="175"/>
      <c r="AE112" s="174"/>
      <c r="AF112" s="175"/>
      <c r="AG112" s="174"/>
      <c r="AH112" s="175"/>
      <c r="AI112" s="174"/>
      <c r="AJ112" s="175"/>
      <c r="AK112" s="174"/>
      <c r="AL112" s="175"/>
      <c r="AM112" s="174"/>
      <c r="AN112" s="175"/>
      <c r="AO112" s="174"/>
      <c r="AP112" s="175"/>
      <c r="AQ112" s="177"/>
      <c r="AR112" s="324"/>
      <c r="AS112" s="173"/>
      <c r="AT112" s="174"/>
      <c r="AU112" s="175"/>
      <c r="AV112" s="174"/>
      <c r="AW112" s="173"/>
      <c r="AX112" s="174"/>
      <c r="AY112" s="175"/>
      <c r="AZ112" s="174"/>
      <c r="BA112" s="173"/>
      <c r="BB112" s="174"/>
      <c r="BC112" s="175"/>
      <c r="BD112" s="174"/>
      <c r="BE112" s="173"/>
      <c r="BF112" s="174"/>
      <c r="BG112" s="175"/>
      <c r="BH112" s="174"/>
      <c r="BI112" s="173"/>
      <c r="BJ112" s="174"/>
      <c r="BK112" s="175"/>
      <c r="BL112" s="174"/>
      <c r="BM112" s="173"/>
      <c r="BN112" s="174"/>
      <c r="BO112" s="175"/>
      <c r="BP112" s="174"/>
      <c r="BQ112" s="173"/>
      <c r="BR112" s="174"/>
      <c r="BS112" s="175"/>
      <c r="BT112" s="174"/>
      <c r="BU112" s="173"/>
      <c r="BV112" s="174"/>
      <c r="BW112" s="175"/>
      <c r="BX112" s="174"/>
      <c r="BY112" s="173"/>
      <c r="BZ112" s="174"/>
      <c r="CA112" s="175"/>
      <c r="CB112" s="177"/>
      <c r="CC112" s="155"/>
      <c r="CJ112" s="149"/>
      <c r="CK112" s="149"/>
      <c r="CL112" s="149"/>
      <c r="CM112" s="149"/>
      <c r="CN112" s="149"/>
      <c r="CO112" s="149"/>
      <c r="CP112" s="149"/>
      <c r="CQ112" s="149"/>
      <c r="CR112" s="149"/>
      <c r="CS112" s="149"/>
      <c r="CT112" s="149"/>
      <c r="CU112" s="149"/>
      <c r="CV112" s="156" t="s">
        <v>689</v>
      </c>
      <c r="CW112" s="149">
        <v>0</v>
      </c>
      <c r="CX112" s="149">
        <v>0</v>
      </c>
      <c r="CY112" s="149"/>
      <c r="CZ112" s="149"/>
      <c r="DA112" s="149"/>
      <c r="DB112" s="149"/>
      <c r="DC112" s="149"/>
      <c r="DD112" s="149"/>
      <c r="DE112" s="149"/>
      <c r="DF112" s="149"/>
      <c r="DG112" s="149"/>
      <c r="DH112" s="149"/>
      <c r="DI112" s="149"/>
      <c r="DJ112" s="149"/>
      <c r="DK112" s="149"/>
      <c r="DL112" s="149"/>
      <c r="DM112" s="149"/>
      <c r="DN112" s="149"/>
      <c r="DO112" s="149"/>
      <c r="DP112" s="149"/>
      <c r="DQ112" s="149"/>
      <c r="DR112" s="149"/>
      <c r="DS112" s="149"/>
      <c r="DT112" s="149"/>
      <c r="DU112" s="149"/>
      <c r="DV112" s="149"/>
      <c r="DW112" s="149"/>
    </row>
    <row r="113" spans="1:127" ht="15" x14ac:dyDescent="0.25">
      <c r="A113" s="312"/>
      <c r="B113" s="168" t="s">
        <v>690</v>
      </c>
      <c r="C113" s="208"/>
      <c r="D113" s="175"/>
      <c r="E113" s="174">
        <v>2</v>
      </c>
      <c r="F113" s="175"/>
      <c r="G113" s="174"/>
      <c r="H113" s="175">
        <v>2</v>
      </c>
      <c r="I113" s="174"/>
      <c r="J113" s="175">
        <v>2</v>
      </c>
      <c r="K113" s="174"/>
      <c r="L113" s="175"/>
      <c r="M113" s="174">
        <v>3</v>
      </c>
      <c r="N113" s="175"/>
      <c r="O113" s="174"/>
      <c r="P113" s="175"/>
      <c r="Q113" s="174"/>
      <c r="R113" s="175"/>
      <c r="S113" s="174"/>
      <c r="T113" s="175">
        <v>1</v>
      </c>
      <c r="U113" s="174"/>
      <c r="V113" s="175">
        <v>1</v>
      </c>
      <c r="W113" s="174"/>
      <c r="X113" s="175"/>
      <c r="Y113" s="174"/>
      <c r="Z113" s="175"/>
      <c r="AA113" s="174"/>
      <c r="AB113" s="171"/>
      <c r="AC113" s="171"/>
      <c r="AD113" s="171"/>
      <c r="AE113" s="171"/>
      <c r="AF113" s="175"/>
      <c r="AG113" s="174">
        <v>1</v>
      </c>
      <c r="AH113" s="175"/>
      <c r="AI113" s="174"/>
      <c r="AJ113" s="175"/>
      <c r="AK113" s="174"/>
      <c r="AL113" s="175"/>
      <c r="AM113" s="174"/>
      <c r="AN113" s="175"/>
      <c r="AO113" s="174"/>
      <c r="AP113" s="175">
        <v>3</v>
      </c>
      <c r="AQ113" s="177"/>
      <c r="AR113" s="324"/>
      <c r="AS113" s="173"/>
      <c r="AT113" s="174"/>
      <c r="AU113" s="175"/>
      <c r="AV113" s="174"/>
      <c r="AW113" s="173"/>
      <c r="AX113" s="174"/>
      <c r="AY113" s="175"/>
      <c r="AZ113" s="174"/>
      <c r="BA113" s="173"/>
      <c r="BB113" s="174"/>
      <c r="BC113" s="175"/>
      <c r="BD113" s="174"/>
      <c r="BE113" s="173"/>
      <c r="BF113" s="174"/>
      <c r="BG113" s="175"/>
      <c r="BH113" s="174"/>
      <c r="BI113" s="173"/>
      <c r="BJ113" s="174"/>
      <c r="BK113" s="175"/>
      <c r="BL113" s="174"/>
      <c r="BM113" s="173"/>
      <c r="BN113" s="174"/>
      <c r="BO113" s="175"/>
      <c r="BP113" s="174"/>
      <c r="BQ113" s="173"/>
      <c r="BR113" s="174"/>
      <c r="BS113" s="175"/>
      <c r="BT113" s="174"/>
      <c r="BU113" s="173">
        <v>3</v>
      </c>
      <c r="BV113" s="174"/>
      <c r="BW113" s="175"/>
      <c r="BX113" s="174"/>
      <c r="BY113" s="173"/>
      <c r="BZ113" s="174"/>
      <c r="CA113" s="175"/>
      <c r="CB113" s="177"/>
      <c r="CC113" s="155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56" t="s">
        <v>690</v>
      </c>
      <c r="CW113" s="149">
        <v>0.10526315789473684</v>
      </c>
      <c r="CX113" s="149">
        <v>0.31578947368421051</v>
      </c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49"/>
      <c r="DT113" s="149"/>
      <c r="DU113" s="149"/>
      <c r="DV113" s="149"/>
      <c r="DW113" s="149"/>
    </row>
    <row r="114" spans="1:127" ht="15" x14ac:dyDescent="0.25">
      <c r="A114" s="312"/>
      <c r="B114" s="168" t="s">
        <v>691</v>
      </c>
      <c r="C114" s="208"/>
      <c r="D114" s="175"/>
      <c r="E114" s="174"/>
      <c r="F114" s="175"/>
      <c r="G114" s="174"/>
      <c r="H114" s="175"/>
      <c r="I114" s="174"/>
      <c r="J114" s="175"/>
      <c r="K114" s="174"/>
      <c r="L114" s="175"/>
      <c r="M114" s="174"/>
      <c r="N114" s="175"/>
      <c r="O114" s="174"/>
      <c r="P114" s="175"/>
      <c r="Q114" s="174"/>
      <c r="R114" s="175"/>
      <c r="S114" s="174"/>
      <c r="T114" s="175"/>
      <c r="U114" s="174"/>
      <c r="V114" s="175"/>
      <c r="W114" s="174"/>
      <c r="X114" s="175"/>
      <c r="Y114" s="174"/>
      <c r="Z114" s="175"/>
      <c r="AA114" s="174"/>
      <c r="AB114" s="175"/>
      <c r="AC114" s="174"/>
      <c r="AD114" s="175"/>
      <c r="AE114" s="174"/>
      <c r="AF114" s="171"/>
      <c r="AG114" s="171"/>
      <c r="AH114" s="171"/>
      <c r="AI114" s="171"/>
      <c r="AJ114" s="175"/>
      <c r="AK114" s="174"/>
      <c r="AL114" s="175"/>
      <c r="AM114" s="174"/>
      <c r="AN114" s="175"/>
      <c r="AO114" s="174"/>
      <c r="AP114" s="175"/>
      <c r="AQ114" s="177"/>
      <c r="AR114" s="324"/>
      <c r="AS114" s="173"/>
      <c r="AT114" s="174"/>
      <c r="AU114" s="175"/>
      <c r="AV114" s="174"/>
      <c r="AW114" s="173"/>
      <c r="AX114" s="174"/>
      <c r="AY114" s="175"/>
      <c r="AZ114" s="174"/>
      <c r="BA114" s="173"/>
      <c r="BB114" s="174"/>
      <c r="BC114" s="175"/>
      <c r="BD114" s="174"/>
      <c r="BE114" s="173"/>
      <c r="BF114" s="174"/>
      <c r="BG114" s="175"/>
      <c r="BH114" s="174"/>
      <c r="BI114" s="173"/>
      <c r="BJ114" s="174"/>
      <c r="BK114" s="175"/>
      <c r="BL114" s="174"/>
      <c r="BM114" s="173"/>
      <c r="BN114" s="174"/>
      <c r="BO114" s="175"/>
      <c r="BP114" s="174"/>
      <c r="BQ114" s="173"/>
      <c r="BR114" s="174"/>
      <c r="BS114" s="175"/>
      <c r="BT114" s="174"/>
      <c r="BU114" s="173"/>
      <c r="BV114" s="174"/>
      <c r="BW114" s="175"/>
      <c r="BX114" s="174"/>
      <c r="BY114" s="173"/>
      <c r="BZ114" s="174"/>
      <c r="CA114" s="175"/>
      <c r="CB114" s="177"/>
      <c r="CC114" s="155"/>
      <c r="CJ114" s="149"/>
      <c r="CK114" s="149"/>
      <c r="CL114" s="149"/>
      <c r="CM114" s="149"/>
      <c r="CN114" s="149"/>
      <c r="CO114" s="149"/>
      <c r="CP114" s="149"/>
      <c r="CQ114" s="149"/>
      <c r="CR114" s="149"/>
      <c r="CS114" s="149"/>
      <c r="CT114" s="149"/>
      <c r="CU114" s="149"/>
      <c r="CV114" s="156" t="s">
        <v>691</v>
      </c>
      <c r="CW114" s="149">
        <v>5.2631578947368418E-2</v>
      </c>
      <c r="CX114" s="149">
        <v>0.36842105263157893</v>
      </c>
      <c r="CY114" s="149"/>
      <c r="CZ114" s="149"/>
      <c r="DA114" s="149"/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/>
      <c r="DR114" s="149"/>
      <c r="DS114" s="149"/>
      <c r="DT114" s="149"/>
      <c r="DU114" s="149"/>
      <c r="DV114" s="149"/>
      <c r="DW114" s="149"/>
    </row>
    <row r="115" spans="1:127" ht="15" x14ac:dyDescent="0.25">
      <c r="A115" s="312"/>
      <c r="B115" s="168" t="s">
        <v>692</v>
      </c>
      <c r="C115" s="208"/>
      <c r="D115" s="175"/>
      <c r="E115" s="174"/>
      <c r="F115" s="175"/>
      <c r="G115" s="174"/>
      <c r="H115" s="175"/>
      <c r="I115" s="174"/>
      <c r="J115" s="175"/>
      <c r="K115" s="174"/>
      <c r="L115" s="175"/>
      <c r="M115" s="174"/>
      <c r="N115" s="175"/>
      <c r="O115" s="174"/>
      <c r="P115" s="175"/>
      <c r="Q115" s="174"/>
      <c r="R115" s="175"/>
      <c r="S115" s="174"/>
      <c r="T115" s="175"/>
      <c r="U115" s="174"/>
      <c r="V115" s="175"/>
      <c r="W115" s="174"/>
      <c r="X115" s="175"/>
      <c r="Y115" s="174"/>
      <c r="Z115" s="175"/>
      <c r="AA115" s="174"/>
      <c r="AB115" s="175"/>
      <c r="AC115" s="174"/>
      <c r="AD115" s="175"/>
      <c r="AE115" s="174"/>
      <c r="AF115" s="175"/>
      <c r="AG115" s="174"/>
      <c r="AH115" s="175"/>
      <c r="AI115" s="174"/>
      <c r="AJ115" s="171"/>
      <c r="AK115" s="171"/>
      <c r="AL115" s="171"/>
      <c r="AM115" s="171"/>
      <c r="AN115" s="175"/>
      <c r="AO115" s="174"/>
      <c r="AP115" s="175"/>
      <c r="AQ115" s="177"/>
      <c r="AR115" s="324"/>
      <c r="AS115" s="173"/>
      <c r="AT115" s="174"/>
      <c r="AU115" s="175"/>
      <c r="AV115" s="174"/>
      <c r="AW115" s="173"/>
      <c r="AX115" s="174"/>
      <c r="AY115" s="175"/>
      <c r="AZ115" s="174"/>
      <c r="BA115" s="173"/>
      <c r="BB115" s="174"/>
      <c r="BC115" s="175"/>
      <c r="BD115" s="174"/>
      <c r="BE115" s="173"/>
      <c r="BF115" s="174"/>
      <c r="BG115" s="175"/>
      <c r="BH115" s="174"/>
      <c r="BI115" s="173"/>
      <c r="BJ115" s="174"/>
      <c r="BK115" s="175"/>
      <c r="BL115" s="174"/>
      <c r="BM115" s="173"/>
      <c r="BN115" s="174"/>
      <c r="BO115" s="175"/>
      <c r="BP115" s="174"/>
      <c r="BQ115" s="173"/>
      <c r="BR115" s="174"/>
      <c r="BS115" s="175"/>
      <c r="BT115" s="174"/>
      <c r="BU115" s="173"/>
      <c r="BV115" s="174"/>
      <c r="BW115" s="175"/>
      <c r="BX115" s="174"/>
      <c r="BY115" s="173"/>
      <c r="BZ115" s="174"/>
      <c r="CA115" s="175"/>
      <c r="CB115" s="177"/>
      <c r="CC115" s="155"/>
      <c r="CJ115" s="149"/>
      <c r="CK115" s="149"/>
      <c r="CL115" s="149"/>
      <c r="CM115" s="149"/>
      <c r="CN115" s="149"/>
      <c r="CO115" s="149"/>
      <c r="CP115" s="149"/>
      <c r="CQ115" s="149"/>
      <c r="CR115" s="149"/>
      <c r="CS115" s="149"/>
      <c r="CT115" s="149"/>
      <c r="CU115" s="149"/>
      <c r="CV115" s="156" t="s">
        <v>692</v>
      </c>
      <c r="CW115" s="149">
        <v>0.15789473684210525</v>
      </c>
      <c r="CX115" s="149">
        <v>5.2631578947368418E-2</v>
      </c>
      <c r="CY115" s="149"/>
      <c r="CZ115" s="149"/>
      <c r="DA115" s="149"/>
      <c r="DB115" s="149"/>
      <c r="DC115" s="149"/>
      <c r="DD115" s="149"/>
      <c r="DE115" s="149"/>
      <c r="DF115" s="149"/>
      <c r="DG115" s="149"/>
      <c r="DH115" s="149"/>
      <c r="DI115" s="149"/>
      <c r="DJ115" s="149"/>
      <c r="DK115" s="149"/>
      <c r="DL115" s="149"/>
      <c r="DM115" s="149"/>
      <c r="DN115" s="149"/>
      <c r="DO115" s="149"/>
      <c r="DP115" s="149"/>
      <c r="DQ115" s="149"/>
      <c r="DR115" s="149"/>
      <c r="DS115" s="149"/>
      <c r="DT115" s="149"/>
      <c r="DU115" s="149"/>
      <c r="DV115" s="149"/>
      <c r="DW115" s="149"/>
    </row>
    <row r="116" spans="1:127" ht="15" x14ac:dyDescent="0.25">
      <c r="A116" s="312"/>
      <c r="B116" s="168" t="s">
        <v>693</v>
      </c>
      <c r="C116" s="208"/>
      <c r="D116" s="175"/>
      <c r="E116" s="174"/>
      <c r="F116" s="175">
        <v>1</v>
      </c>
      <c r="G116" s="174"/>
      <c r="H116" s="175"/>
      <c r="I116" s="174"/>
      <c r="J116" s="175">
        <v>3</v>
      </c>
      <c r="K116" s="174"/>
      <c r="L116" s="175"/>
      <c r="M116" s="174"/>
      <c r="N116" s="175">
        <v>2</v>
      </c>
      <c r="O116" s="174"/>
      <c r="P116" s="175"/>
      <c r="Q116" s="174"/>
      <c r="R116" s="175"/>
      <c r="S116" s="174"/>
      <c r="T116" s="175"/>
      <c r="U116" s="174"/>
      <c r="V116" s="175"/>
      <c r="W116" s="174"/>
      <c r="X116" s="175"/>
      <c r="Y116" s="174"/>
      <c r="Z116" s="175"/>
      <c r="AA116" s="174"/>
      <c r="AB116" s="175"/>
      <c r="AC116" s="174"/>
      <c r="AD116" s="175"/>
      <c r="AE116" s="174"/>
      <c r="AF116" s="175"/>
      <c r="AG116" s="174"/>
      <c r="AH116" s="175"/>
      <c r="AI116" s="174"/>
      <c r="AJ116" s="175">
        <v>3</v>
      </c>
      <c r="AK116" s="174"/>
      <c r="AL116" s="175"/>
      <c r="AM116" s="174"/>
      <c r="AN116" s="171"/>
      <c r="AO116" s="171"/>
      <c r="AP116" s="171"/>
      <c r="AQ116" s="182"/>
      <c r="AR116" s="324"/>
      <c r="AS116" s="173">
        <v>1</v>
      </c>
      <c r="AT116" s="174"/>
      <c r="AU116" s="175"/>
      <c r="AV116" s="174"/>
      <c r="AW116" s="173"/>
      <c r="AX116" s="174"/>
      <c r="AY116" s="175"/>
      <c r="AZ116" s="174"/>
      <c r="BA116" s="173"/>
      <c r="BB116" s="174"/>
      <c r="BC116" s="175"/>
      <c r="BD116" s="174"/>
      <c r="BE116" s="173"/>
      <c r="BF116" s="174"/>
      <c r="BG116" s="175"/>
      <c r="BH116" s="174"/>
      <c r="BI116" s="173"/>
      <c r="BJ116" s="174"/>
      <c r="BK116" s="175"/>
      <c r="BL116" s="174"/>
      <c r="BM116" s="173"/>
      <c r="BN116" s="174"/>
      <c r="BO116" s="175"/>
      <c r="BP116" s="174"/>
      <c r="BQ116" s="173">
        <v>2</v>
      </c>
      <c r="BR116" s="174"/>
      <c r="BS116" s="175"/>
      <c r="BT116" s="174"/>
      <c r="BU116" s="173"/>
      <c r="BV116" s="174"/>
      <c r="BW116" s="175"/>
      <c r="BX116" s="174"/>
      <c r="BY116" s="173"/>
      <c r="BZ116" s="174"/>
      <c r="CA116" s="175"/>
      <c r="CB116" s="177"/>
      <c r="CC116" s="155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56" t="s">
        <v>693</v>
      </c>
      <c r="CW116" s="149">
        <v>0.31578947368421051</v>
      </c>
      <c r="CX116" s="149">
        <v>0</v>
      </c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</row>
    <row r="117" spans="1:127" ht="15" x14ac:dyDescent="0.25">
      <c r="A117" s="312"/>
      <c r="B117" s="168"/>
      <c r="C117" s="169"/>
      <c r="D117" s="283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325"/>
      <c r="AS117" s="283"/>
      <c r="AT117" s="283"/>
      <c r="AU117" s="283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J117" s="283"/>
      <c r="BK117" s="283"/>
      <c r="BL117" s="283"/>
      <c r="BM117" s="283"/>
      <c r="BN117" s="283"/>
      <c r="BO117" s="283"/>
      <c r="BP117" s="283"/>
      <c r="BQ117" s="283"/>
      <c r="BR117" s="283"/>
      <c r="BS117" s="283"/>
      <c r="BT117" s="283"/>
      <c r="BU117" s="283"/>
      <c r="BV117" s="283"/>
      <c r="BW117" s="283"/>
      <c r="BX117" s="283"/>
      <c r="BY117" s="283"/>
      <c r="BZ117" s="283"/>
      <c r="CA117" s="283"/>
      <c r="CB117" s="327"/>
      <c r="CC117" s="155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56" t="s">
        <v>694</v>
      </c>
      <c r="CW117" s="149">
        <v>0.15789473684210525</v>
      </c>
      <c r="CX117" s="149">
        <v>5.2631578947368418E-2</v>
      </c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49"/>
      <c r="DT117" s="149"/>
      <c r="DU117" s="149"/>
      <c r="DV117" s="149"/>
      <c r="DW117" s="149"/>
    </row>
    <row r="118" spans="1:127" ht="15" x14ac:dyDescent="0.25">
      <c r="A118" s="312"/>
      <c r="B118" s="168" t="s">
        <v>694</v>
      </c>
      <c r="C118" s="208"/>
      <c r="D118" s="175"/>
      <c r="E118" s="174"/>
      <c r="F118" s="175"/>
      <c r="G118" s="174"/>
      <c r="H118" s="175"/>
      <c r="I118" s="174"/>
      <c r="J118" s="175"/>
      <c r="K118" s="174">
        <v>3</v>
      </c>
      <c r="L118" s="175">
        <v>3</v>
      </c>
      <c r="M118" s="174"/>
      <c r="N118" s="175"/>
      <c r="O118" s="174"/>
      <c r="P118" s="175"/>
      <c r="Q118" s="174"/>
      <c r="R118" s="175"/>
      <c r="S118" s="174"/>
      <c r="T118" s="175"/>
      <c r="U118" s="174"/>
      <c r="V118" s="175"/>
      <c r="W118" s="174"/>
      <c r="X118" s="175"/>
      <c r="Y118" s="174"/>
      <c r="Z118" s="175"/>
      <c r="AA118" s="174"/>
      <c r="AB118" s="175"/>
      <c r="AC118" s="174">
        <v>2</v>
      </c>
      <c r="AD118" s="175"/>
      <c r="AE118" s="174">
        <v>2</v>
      </c>
      <c r="AF118" s="175"/>
      <c r="AG118" s="174">
        <v>1</v>
      </c>
      <c r="AH118" s="175"/>
      <c r="AI118" s="174">
        <v>1</v>
      </c>
      <c r="AJ118" s="175"/>
      <c r="AK118" s="174"/>
      <c r="AL118" s="175"/>
      <c r="AM118" s="174"/>
      <c r="AN118" s="175"/>
      <c r="AO118" s="174"/>
      <c r="AP118" s="175"/>
      <c r="AQ118" s="177"/>
      <c r="AR118" s="324"/>
      <c r="AS118" s="181"/>
      <c r="AT118" s="171"/>
      <c r="AU118" s="171"/>
      <c r="AV118" s="171"/>
      <c r="AW118" s="173"/>
      <c r="AX118" s="174"/>
      <c r="AY118" s="175"/>
      <c r="AZ118" s="174"/>
      <c r="BA118" s="173"/>
      <c r="BB118" s="174"/>
      <c r="BC118" s="175"/>
      <c r="BD118" s="174"/>
      <c r="BE118" s="173"/>
      <c r="BF118" s="174"/>
      <c r="BG118" s="175">
        <v>2</v>
      </c>
      <c r="BH118" s="174"/>
      <c r="BI118" s="173"/>
      <c r="BJ118" s="174"/>
      <c r="BK118" s="175">
        <v>3</v>
      </c>
      <c r="BL118" s="174"/>
      <c r="BM118" s="173"/>
      <c r="BN118" s="174">
        <v>3</v>
      </c>
      <c r="BO118" s="175"/>
      <c r="BP118" s="174"/>
      <c r="BQ118" s="173">
        <v>2</v>
      </c>
      <c r="BR118" s="174"/>
      <c r="BS118" s="175"/>
      <c r="BT118" s="174"/>
      <c r="BU118" s="173"/>
      <c r="BV118" s="174"/>
      <c r="BW118" s="175"/>
      <c r="BX118" s="174"/>
      <c r="BY118" s="173">
        <v>1</v>
      </c>
      <c r="BZ118" s="174"/>
      <c r="CA118" s="175">
        <v>1</v>
      </c>
      <c r="CB118" s="177"/>
      <c r="CC118" s="155"/>
      <c r="CJ118" s="149"/>
      <c r="CK118" s="149"/>
      <c r="CL118" s="149"/>
      <c r="CM118" s="149"/>
      <c r="CN118" s="149"/>
      <c r="CO118" s="149"/>
      <c r="CP118" s="149"/>
      <c r="CQ118" s="149"/>
      <c r="CR118" s="149"/>
      <c r="CS118" s="149"/>
      <c r="CT118" s="149"/>
      <c r="CU118" s="149"/>
      <c r="CV118" s="156" t="s">
        <v>695</v>
      </c>
      <c r="CW118" s="149">
        <v>0.15789473684210525</v>
      </c>
      <c r="CX118" s="149">
        <v>5.2631578947368418E-2</v>
      </c>
      <c r="CY118" s="149"/>
      <c r="CZ118" s="149"/>
      <c r="DA118" s="149"/>
      <c r="DB118" s="149"/>
      <c r="DC118" s="149"/>
      <c r="DD118" s="149"/>
      <c r="DE118" s="149"/>
      <c r="DF118" s="149"/>
      <c r="DG118" s="149"/>
      <c r="DH118" s="149"/>
      <c r="DI118" s="149"/>
      <c r="DJ118" s="149"/>
      <c r="DK118" s="149"/>
      <c r="DL118" s="149"/>
      <c r="DM118" s="149"/>
      <c r="DN118" s="149"/>
      <c r="DO118" s="149"/>
      <c r="DP118" s="149"/>
      <c r="DQ118" s="149"/>
      <c r="DR118" s="149"/>
      <c r="DS118" s="149"/>
      <c r="DT118" s="149"/>
      <c r="DU118" s="149"/>
      <c r="DV118" s="149"/>
      <c r="DW118" s="149"/>
    </row>
    <row r="119" spans="1:127" ht="15" x14ac:dyDescent="0.25">
      <c r="A119" s="312"/>
      <c r="B119" s="168" t="s">
        <v>695</v>
      </c>
      <c r="C119" s="208"/>
      <c r="D119" s="175"/>
      <c r="E119" s="174"/>
      <c r="F119" s="175"/>
      <c r="G119" s="174"/>
      <c r="H119" s="175"/>
      <c r="I119" s="174"/>
      <c r="J119" s="175"/>
      <c r="K119" s="174"/>
      <c r="L119" s="175"/>
      <c r="M119" s="174"/>
      <c r="N119" s="175"/>
      <c r="O119" s="174"/>
      <c r="P119" s="175"/>
      <c r="Q119" s="174"/>
      <c r="R119" s="175"/>
      <c r="S119" s="174"/>
      <c r="T119" s="175"/>
      <c r="U119" s="174"/>
      <c r="V119" s="175"/>
      <c r="W119" s="174"/>
      <c r="X119" s="175"/>
      <c r="Y119" s="174"/>
      <c r="Z119" s="175"/>
      <c r="AA119" s="174"/>
      <c r="AB119" s="175"/>
      <c r="AC119" s="174"/>
      <c r="AD119" s="175"/>
      <c r="AE119" s="174"/>
      <c r="AF119" s="175"/>
      <c r="AG119" s="174"/>
      <c r="AH119" s="175"/>
      <c r="AI119" s="174"/>
      <c r="AJ119" s="175"/>
      <c r="AK119" s="174"/>
      <c r="AL119" s="175"/>
      <c r="AM119" s="174"/>
      <c r="AN119" s="175"/>
      <c r="AO119" s="174"/>
      <c r="AP119" s="175"/>
      <c r="AQ119" s="177"/>
      <c r="AR119" s="324"/>
      <c r="AS119" s="173"/>
      <c r="AT119" s="174"/>
      <c r="AU119" s="175"/>
      <c r="AV119" s="174"/>
      <c r="AW119" s="171"/>
      <c r="AX119" s="171"/>
      <c r="AY119" s="171"/>
      <c r="AZ119" s="171"/>
      <c r="BA119" s="175"/>
      <c r="BB119" s="174"/>
      <c r="BC119" s="175"/>
      <c r="BD119" s="174"/>
      <c r="BE119" s="175"/>
      <c r="BF119" s="174"/>
      <c r="BG119" s="175"/>
      <c r="BH119" s="174"/>
      <c r="BI119" s="175"/>
      <c r="BJ119" s="174"/>
      <c r="BK119" s="175"/>
      <c r="BL119" s="174"/>
      <c r="BM119" s="175"/>
      <c r="BN119" s="174"/>
      <c r="BO119" s="175"/>
      <c r="BP119" s="174"/>
      <c r="BQ119" s="175"/>
      <c r="BR119" s="174"/>
      <c r="BS119" s="175"/>
      <c r="BT119" s="174"/>
      <c r="BU119" s="175"/>
      <c r="BV119" s="174"/>
      <c r="BW119" s="175"/>
      <c r="BX119" s="174"/>
      <c r="BY119" s="175"/>
      <c r="BZ119" s="174"/>
      <c r="CA119" s="175"/>
      <c r="CB119" s="177"/>
      <c r="CC119" s="155"/>
      <c r="CJ119" s="149"/>
      <c r="CK119" s="149"/>
      <c r="CL119" s="149"/>
      <c r="CM119" s="149"/>
      <c r="CN119" s="149"/>
      <c r="CO119" s="149"/>
      <c r="CP119" s="149"/>
      <c r="CQ119" s="149"/>
      <c r="CR119" s="149"/>
      <c r="CS119" s="149"/>
      <c r="CT119" s="149"/>
      <c r="CU119" s="149"/>
      <c r="CV119" s="156" t="s">
        <v>696</v>
      </c>
      <c r="CW119" s="149">
        <v>5.2631578947368418E-2</v>
      </c>
      <c r="CX119" s="149">
        <v>0.10526315789473684</v>
      </c>
      <c r="CY119" s="149"/>
      <c r="CZ119" s="149"/>
      <c r="DA119" s="149"/>
      <c r="DB119" s="149"/>
      <c r="DC119" s="149"/>
      <c r="DD119" s="149"/>
      <c r="DE119" s="149"/>
      <c r="DF119" s="149"/>
      <c r="DG119" s="149"/>
      <c r="DH119" s="149"/>
      <c r="DI119" s="149"/>
      <c r="DJ119" s="149"/>
      <c r="DK119" s="149"/>
      <c r="DL119" s="149"/>
      <c r="DM119" s="149"/>
      <c r="DN119" s="149"/>
      <c r="DO119" s="149"/>
      <c r="DP119" s="149"/>
      <c r="DQ119" s="149"/>
      <c r="DR119" s="149"/>
      <c r="DS119" s="149"/>
      <c r="DT119" s="149"/>
      <c r="DU119" s="149"/>
      <c r="DV119" s="149"/>
      <c r="DW119" s="149"/>
    </row>
    <row r="120" spans="1:127" ht="15" x14ac:dyDescent="0.25">
      <c r="A120" s="312"/>
      <c r="B120" s="168" t="s">
        <v>696</v>
      </c>
      <c r="C120" s="208"/>
      <c r="D120" s="175"/>
      <c r="E120" s="174"/>
      <c r="F120" s="175"/>
      <c r="G120" s="174"/>
      <c r="H120" s="175"/>
      <c r="I120" s="174"/>
      <c r="J120" s="175"/>
      <c r="K120" s="174"/>
      <c r="L120" s="175"/>
      <c r="M120" s="174"/>
      <c r="N120" s="175"/>
      <c r="O120" s="174"/>
      <c r="P120" s="175"/>
      <c r="Q120" s="174"/>
      <c r="R120" s="175"/>
      <c r="S120" s="174"/>
      <c r="T120" s="175"/>
      <c r="U120" s="174"/>
      <c r="V120" s="175"/>
      <c r="W120" s="174"/>
      <c r="X120" s="175"/>
      <c r="Y120" s="174"/>
      <c r="Z120" s="175"/>
      <c r="AA120" s="174"/>
      <c r="AB120" s="175"/>
      <c r="AC120" s="174"/>
      <c r="AD120" s="175"/>
      <c r="AE120" s="174"/>
      <c r="AF120" s="175"/>
      <c r="AG120" s="174"/>
      <c r="AH120" s="175"/>
      <c r="AI120" s="174"/>
      <c r="AJ120" s="175"/>
      <c r="AK120" s="174"/>
      <c r="AL120" s="175"/>
      <c r="AM120" s="174"/>
      <c r="AN120" s="175"/>
      <c r="AO120" s="174"/>
      <c r="AP120" s="175"/>
      <c r="AQ120" s="177"/>
      <c r="AR120" s="324"/>
      <c r="AS120" s="173"/>
      <c r="AT120" s="174"/>
      <c r="AU120" s="175"/>
      <c r="AV120" s="174"/>
      <c r="AW120" s="175"/>
      <c r="AX120" s="174"/>
      <c r="AY120" s="175"/>
      <c r="AZ120" s="174"/>
      <c r="BA120" s="171"/>
      <c r="BB120" s="171"/>
      <c r="BC120" s="171"/>
      <c r="BD120" s="171"/>
      <c r="BE120" s="175"/>
      <c r="BF120" s="174"/>
      <c r="BG120" s="175"/>
      <c r="BH120" s="174"/>
      <c r="BI120" s="175"/>
      <c r="BJ120" s="174"/>
      <c r="BK120" s="175"/>
      <c r="BL120" s="174"/>
      <c r="BM120" s="175"/>
      <c r="BN120" s="174"/>
      <c r="BO120" s="175"/>
      <c r="BP120" s="174"/>
      <c r="BQ120" s="175"/>
      <c r="BR120" s="174"/>
      <c r="BS120" s="175"/>
      <c r="BT120" s="174"/>
      <c r="BU120" s="175"/>
      <c r="BV120" s="174"/>
      <c r="BW120" s="175"/>
      <c r="BX120" s="174"/>
      <c r="BY120" s="175"/>
      <c r="BZ120" s="174"/>
      <c r="CA120" s="175"/>
      <c r="CB120" s="177"/>
      <c r="CC120" s="155"/>
      <c r="CJ120" s="149"/>
      <c r="CK120" s="149"/>
      <c r="CL120" s="149"/>
      <c r="CM120" s="149"/>
      <c r="CN120" s="149"/>
      <c r="CO120" s="149"/>
      <c r="CP120" s="149"/>
      <c r="CQ120" s="149"/>
      <c r="CR120" s="149"/>
      <c r="CS120" s="149"/>
      <c r="CT120" s="149"/>
      <c r="CU120" s="149"/>
      <c r="CV120" s="156" t="s">
        <v>697</v>
      </c>
      <c r="CW120" s="149">
        <v>0.15789473684210525</v>
      </c>
      <c r="CX120" s="149">
        <v>5.2631578947368418E-2</v>
      </c>
      <c r="CY120" s="149"/>
      <c r="CZ120" s="149"/>
      <c r="DA120" s="149"/>
      <c r="DB120" s="149"/>
      <c r="DC120" s="149"/>
      <c r="DD120" s="149"/>
      <c r="DE120" s="149"/>
      <c r="DF120" s="149"/>
      <c r="DG120" s="149"/>
      <c r="DH120" s="149"/>
      <c r="DI120" s="149"/>
      <c r="DJ120" s="149"/>
      <c r="DK120" s="149"/>
      <c r="DL120" s="149"/>
      <c r="DM120" s="149"/>
      <c r="DN120" s="149"/>
      <c r="DO120" s="149"/>
      <c r="DP120" s="149"/>
      <c r="DQ120" s="149"/>
      <c r="DR120" s="149"/>
      <c r="DS120" s="149"/>
      <c r="DT120" s="149"/>
      <c r="DU120" s="149"/>
      <c r="DV120" s="149"/>
      <c r="DW120" s="149"/>
    </row>
    <row r="121" spans="1:127" ht="15" x14ac:dyDescent="0.25">
      <c r="A121" s="312"/>
      <c r="B121" s="168" t="s">
        <v>697</v>
      </c>
      <c r="C121" s="208"/>
      <c r="D121" s="175"/>
      <c r="E121" s="174"/>
      <c r="F121" s="175"/>
      <c r="G121" s="174"/>
      <c r="H121" s="175"/>
      <c r="I121" s="174"/>
      <c r="J121" s="175"/>
      <c r="K121" s="174">
        <v>1</v>
      </c>
      <c r="L121" s="175"/>
      <c r="M121" s="174"/>
      <c r="N121" s="175"/>
      <c r="O121" s="174">
        <v>3</v>
      </c>
      <c r="P121" s="175"/>
      <c r="Q121" s="174">
        <v>2</v>
      </c>
      <c r="R121" s="175"/>
      <c r="S121" s="174"/>
      <c r="T121" s="175"/>
      <c r="U121" s="174"/>
      <c r="V121" s="175"/>
      <c r="W121" s="174"/>
      <c r="X121" s="175"/>
      <c r="Y121" s="174"/>
      <c r="Z121" s="175"/>
      <c r="AA121" s="174"/>
      <c r="AB121" s="175"/>
      <c r="AC121" s="174">
        <v>3</v>
      </c>
      <c r="AD121" s="175"/>
      <c r="AE121" s="174"/>
      <c r="AF121" s="175"/>
      <c r="AG121" s="174">
        <v>1</v>
      </c>
      <c r="AH121" s="175"/>
      <c r="AI121" s="174"/>
      <c r="AJ121" s="175">
        <v>3</v>
      </c>
      <c r="AK121" s="174"/>
      <c r="AL121" s="175"/>
      <c r="AM121" s="174">
        <v>2</v>
      </c>
      <c r="AN121" s="175">
        <v>2</v>
      </c>
      <c r="AO121" s="174"/>
      <c r="AP121" s="175"/>
      <c r="AQ121" s="177"/>
      <c r="AR121" s="324"/>
      <c r="AS121" s="173"/>
      <c r="AT121" s="174"/>
      <c r="AU121" s="175"/>
      <c r="AV121" s="174"/>
      <c r="AW121" s="175"/>
      <c r="AX121" s="174"/>
      <c r="AY121" s="175">
        <v>2</v>
      </c>
      <c r="AZ121" s="174"/>
      <c r="BA121" s="175"/>
      <c r="BB121" s="174"/>
      <c r="BC121" s="175"/>
      <c r="BD121" s="174"/>
      <c r="BE121" s="171"/>
      <c r="BF121" s="171"/>
      <c r="BG121" s="171"/>
      <c r="BH121" s="171"/>
      <c r="BI121" s="175"/>
      <c r="BJ121" s="174"/>
      <c r="BK121" s="175"/>
      <c r="BL121" s="174"/>
      <c r="BM121" s="175"/>
      <c r="BN121" s="174"/>
      <c r="BO121" s="175"/>
      <c r="BP121" s="174"/>
      <c r="BQ121" s="175">
        <v>1</v>
      </c>
      <c r="BR121" s="174"/>
      <c r="BS121" s="175">
        <v>3</v>
      </c>
      <c r="BT121" s="174"/>
      <c r="BU121" s="175"/>
      <c r="BV121" s="174"/>
      <c r="BW121" s="175">
        <v>1</v>
      </c>
      <c r="BX121" s="174"/>
      <c r="BY121" s="175"/>
      <c r="BZ121" s="174"/>
      <c r="CA121" s="175"/>
      <c r="CB121" s="177"/>
      <c r="CC121" s="155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56" t="s">
        <v>698</v>
      </c>
      <c r="CW121" s="149">
        <v>0.10526315789473684</v>
      </c>
      <c r="CX121" s="149">
        <v>0.10526315789473684</v>
      </c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49"/>
      <c r="DT121" s="149"/>
      <c r="DU121" s="149"/>
      <c r="DV121" s="149"/>
      <c r="DW121" s="149"/>
    </row>
    <row r="122" spans="1:127" ht="15" x14ac:dyDescent="0.25">
      <c r="A122" s="312"/>
      <c r="B122" s="168" t="s">
        <v>698</v>
      </c>
      <c r="C122" s="208"/>
      <c r="D122" s="175"/>
      <c r="E122" s="174"/>
      <c r="F122" s="175"/>
      <c r="G122" s="174"/>
      <c r="H122" s="175"/>
      <c r="I122" s="174">
        <v>3</v>
      </c>
      <c r="J122" s="175"/>
      <c r="K122" s="174"/>
      <c r="L122" s="175"/>
      <c r="M122" s="174"/>
      <c r="N122" s="175"/>
      <c r="O122" s="174">
        <v>1</v>
      </c>
      <c r="P122" s="175"/>
      <c r="Q122" s="174"/>
      <c r="R122" s="175"/>
      <c r="S122" s="174"/>
      <c r="T122" s="175"/>
      <c r="U122" s="174">
        <v>1</v>
      </c>
      <c r="V122" s="175"/>
      <c r="W122" s="174">
        <v>2</v>
      </c>
      <c r="X122" s="175"/>
      <c r="Y122" s="174"/>
      <c r="Z122" s="175"/>
      <c r="AA122" s="174"/>
      <c r="AB122" s="175"/>
      <c r="AC122" s="174">
        <v>2</v>
      </c>
      <c r="AD122" s="175"/>
      <c r="AE122" s="174">
        <v>3</v>
      </c>
      <c r="AF122" s="175"/>
      <c r="AG122" s="174"/>
      <c r="AH122" s="175"/>
      <c r="AI122" s="174"/>
      <c r="AJ122" s="175"/>
      <c r="AK122" s="174"/>
      <c r="AL122" s="175"/>
      <c r="AM122" s="174"/>
      <c r="AN122" s="175"/>
      <c r="AO122" s="174"/>
      <c r="AP122" s="175"/>
      <c r="AQ122" s="177"/>
      <c r="AR122" s="324"/>
      <c r="AS122" s="173">
        <v>2</v>
      </c>
      <c r="AT122" s="174"/>
      <c r="AU122" s="175">
        <v>2</v>
      </c>
      <c r="AV122" s="174"/>
      <c r="AW122" s="175"/>
      <c r="AX122" s="174"/>
      <c r="AY122" s="175"/>
      <c r="AZ122" s="174"/>
      <c r="BA122" s="175">
        <v>1</v>
      </c>
      <c r="BB122" s="174"/>
      <c r="BC122" s="175"/>
      <c r="BD122" s="174"/>
      <c r="BE122" s="175"/>
      <c r="BF122" s="174"/>
      <c r="BG122" s="175"/>
      <c r="BH122" s="174"/>
      <c r="BI122" s="171"/>
      <c r="BJ122" s="171"/>
      <c r="BK122" s="171"/>
      <c r="BL122" s="171"/>
      <c r="BM122" s="175">
        <v>3</v>
      </c>
      <c r="BN122" s="174"/>
      <c r="BO122" s="175">
        <v>1</v>
      </c>
      <c r="BP122" s="174"/>
      <c r="BQ122" s="175"/>
      <c r="BR122" s="174"/>
      <c r="BS122" s="175"/>
      <c r="BT122" s="174"/>
      <c r="BU122" s="175"/>
      <c r="BV122" s="174"/>
      <c r="BW122" s="175"/>
      <c r="BX122" s="174"/>
      <c r="BY122" s="175"/>
      <c r="BZ122" s="174"/>
      <c r="CA122" s="175"/>
      <c r="CB122" s="177"/>
      <c r="CC122" s="155"/>
      <c r="CJ122" s="149"/>
      <c r="CK122" s="149"/>
      <c r="CL122" s="149"/>
      <c r="CM122" s="149"/>
      <c r="CN122" s="149"/>
      <c r="CO122" s="149"/>
      <c r="CP122" s="149"/>
      <c r="CQ122" s="149"/>
      <c r="CR122" s="149"/>
      <c r="CS122" s="149"/>
      <c r="CT122" s="149"/>
      <c r="CU122" s="149"/>
      <c r="CV122" s="156" t="s">
        <v>699</v>
      </c>
      <c r="CW122" s="149">
        <v>5.2631578947368418E-2</v>
      </c>
      <c r="CX122" s="149">
        <v>0.31578947368421051</v>
      </c>
      <c r="CY122" s="149"/>
      <c r="CZ122" s="149"/>
      <c r="DA122" s="149"/>
      <c r="DB122" s="149"/>
      <c r="DC122" s="149"/>
      <c r="DD122" s="149"/>
      <c r="DE122" s="149"/>
      <c r="DF122" s="149"/>
      <c r="DG122" s="149"/>
      <c r="DH122" s="149"/>
      <c r="DI122" s="149"/>
      <c r="DJ122" s="149"/>
      <c r="DK122" s="149"/>
      <c r="DL122" s="149"/>
      <c r="DM122" s="149"/>
      <c r="DN122" s="149"/>
      <c r="DO122" s="149"/>
      <c r="DP122" s="149"/>
      <c r="DQ122" s="149"/>
      <c r="DR122" s="149"/>
      <c r="DS122" s="149"/>
      <c r="DT122" s="149"/>
      <c r="DU122" s="149"/>
      <c r="DV122" s="149"/>
      <c r="DW122" s="149"/>
    </row>
    <row r="123" spans="1:127" ht="15" x14ac:dyDescent="0.25">
      <c r="A123" s="312"/>
      <c r="B123" s="168" t="s">
        <v>699</v>
      </c>
      <c r="C123" s="208"/>
      <c r="D123" s="175"/>
      <c r="E123" s="174"/>
      <c r="F123" s="175"/>
      <c r="G123" s="174"/>
      <c r="H123" s="175"/>
      <c r="I123" s="174"/>
      <c r="J123" s="175"/>
      <c r="K123" s="174"/>
      <c r="L123" s="175"/>
      <c r="M123" s="174"/>
      <c r="N123" s="175"/>
      <c r="O123" s="174"/>
      <c r="P123" s="175"/>
      <c r="Q123" s="174"/>
      <c r="R123" s="175"/>
      <c r="S123" s="174"/>
      <c r="T123" s="175"/>
      <c r="U123" s="174"/>
      <c r="V123" s="175"/>
      <c r="W123" s="174"/>
      <c r="X123" s="175"/>
      <c r="Y123" s="174"/>
      <c r="Z123" s="175"/>
      <c r="AA123" s="174"/>
      <c r="AB123" s="175"/>
      <c r="AC123" s="174"/>
      <c r="AD123" s="175"/>
      <c r="AE123" s="174"/>
      <c r="AF123" s="175"/>
      <c r="AG123" s="174"/>
      <c r="AH123" s="175"/>
      <c r="AI123" s="174"/>
      <c r="AJ123" s="175"/>
      <c r="AK123" s="174"/>
      <c r="AL123" s="175"/>
      <c r="AM123" s="174"/>
      <c r="AN123" s="175"/>
      <c r="AO123" s="174"/>
      <c r="AP123" s="175"/>
      <c r="AQ123" s="177"/>
      <c r="AR123" s="324"/>
      <c r="AS123" s="173"/>
      <c r="AT123" s="174"/>
      <c r="AU123" s="175"/>
      <c r="AV123" s="174"/>
      <c r="AW123" s="175"/>
      <c r="AX123" s="174"/>
      <c r="AY123" s="175"/>
      <c r="AZ123" s="174"/>
      <c r="BA123" s="175"/>
      <c r="BB123" s="174"/>
      <c r="BC123" s="175"/>
      <c r="BD123" s="174"/>
      <c r="BE123" s="175"/>
      <c r="BF123" s="174"/>
      <c r="BG123" s="175"/>
      <c r="BH123" s="174"/>
      <c r="BI123" s="175"/>
      <c r="BJ123" s="174"/>
      <c r="BK123" s="175"/>
      <c r="BL123" s="174"/>
      <c r="BM123" s="171"/>
      <c r="BN123" s="171"/>
      <c r="BO123" s="171"/>
      <c r="BP123" s="171"/>
      <c r="BQ123" s="175"/>
      <c r="BR123" s="174"/>
      <c r="BS123" s="175"/>
      <c r="BT123" s="174"/>
      <c r="BU123" s="175"/>
      <c r="BV123" s="174"/>
      <c r="BW123" s="175"/>
      <c r="BX123" s="174"/>
      <c r="BY123" s="175"/>
      <c r="BZ123" s="174"/>
      <c r="CA123" s="175"/>
      <c r="CB123" s="177"/>
      <c r="CC123" s="155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49"/>
      <c r="CU123" s="149"/>
      <c r="CV123" s="156" t="s">
        <v>700</v>
      </c>
      <c r="CW123" s="149">
        <v>0.31578947368421051</v>
      </c>
      <c r="CX123" s="149">
        <v>0</v>
      </c>
      <c r="CY123" s="149"/>
      <c r="CZ123" s="149"/>
      <c r="DA123" s="149"/>
      <c r="DB123" s="149"/>
      <c r="DC123" s="149"/>
      <c r="DD123" s="149"/>
      <c r="DE123" s="149"/>
      <c r="DF123" s="149"/>
      <c r="DG123" s="149"/>
      <c r="DH123" s="149"/>
      <c r="DI123" s="149"/>
      <c r="DJ123" s="149"/>
      <c r="DK123" s="149"/>
      <c r="DL123" s="149"/>
      <c r="DM123" s="149"/>
      <c r="DN123" s="149"/>
      <c r="DO123" s="149"/>
      <c r="DP123" s="149"/>
      <c r="DQ123" s="149"/>
      <c r="DR123" s="149"/>
      <c r="DS123" s="149"/>
      <c r="DT123" s="149"/>
      <c r="DU123" s="149"/>
      <c r="DV123" s="149"/>
      <c r="DW123" s="149"/>
    </row>
    <row r="124" spans="1:127" ht="15" x14ac:dyDescent="0.25">
      <c r="A124" s="312"/>
      <c r="B124" s="168" t="s">
        <v>700</v>
      </c>
      <c r="C124" s="208"/>
      <c r="D124" s="175"/>
      <c r="E124" s="174"/>
      <c r="F124" s="175"/>
      <c r="G124" s="174"/>
      <c r="H124" s="175"/>
      <c r="I124" s="174"/>
      <c r="J124" s="175"/>
      <c r="K124" s="174"/>
      <c r="L124" s="175"/>
      <c r="M124" s="174"/>
      <c r="N124" s="175"/>
      <c r="O124" s="174"/>
      <c r="P124" s="175"/>
      <c r="Q124" s="174">
        <v>2</v>
      </c>
      <c r="R124" s="175"/>
      <c r="S124" s="174">
        <v>2</v>
      </c>
      <c r="T124" s="175"/>
      <c r="U124" s="174"/>
      <c r="V124" s="175"/>
      <c r="W124" s="174"/>
      <c r="X124" s="175"/>
      <c r="Y124" s="174"/>
      <c r="Z124" s="175"/>
      <c r="AA124" s="174"/>
      <c r="AB124" s="175"/>
      <c r="AC124" s="174"/>
      <c r="AD124" s="175"/>
      <c r="AE124" s="174">
        <v>3</v>
      </c>
      <c r="AF124" s="175"/>
      <c r="AG124" s="174">
        <v>1</v>
      </c>
      <c r="AH124" s="175"/>
      <c r="AI124" s="174">
        <v>1</v>
      </c>
      <c r="AJ124" s="175"/>
      <c r="AK124" s="174"/>
      <c r="AL124" s="175"/>
      <c r="AM124" s="174"/>
      <c r="AN124" s="175"/>
      <c r="AO124" s="174"/>
      <c r="AP124" s="175"/>
      <c r="AQ124" s="177"/>
      <c r="AR124" s="324"/>
      <c r="AS124" s="173"/>
      <c r="AT124" s="174"/>
      <c r="AU124" s="175"/>
      <c r="AV124" s="174"/>
      <c r="AW124" s="175">
        <v>3</v>
      </c>
      <c r="AX124" s="174"/>
      <c r="AY124" s="175">
        <v>3</v>
      </c>
      <c r="AZ124" s="174"/>
      <c r="BA124" s="175"/>
      <c r="BB124" s="174"/>
      <c r="BC124" s="175"/>
      <c r="BD124" s="174"/>
      <c r="BE124" s="175">
        <v>1</v>
      </c>
      <c r="BF124" s="174"/>
      <c r="BG124" s="175">
        <v>1</v>
      </c>
      <c r="BH124" s="174"/>
      <c r="BI124" s="175"/>
      <c r="BJ124" s="174"/>
      <c r="BK124" s="175"/>
      <c r="BL124" s="174"/>
      <c r="BM124" s="175"/>
      <c r="BN124" s="174"/>
      <c r="BO124" s="175"/>
      <c r="BP124" s="174"/>
      <c r="BQ124" s="171"/>
      <c r="BR124" s="171"/>
      <c r="BS124" s="171"/>
      <c r="BT124" s="171"/>
      <c r="BU124" s="175">
        <v>2</v>
      </c>
      <c r="BV124" s="174"/>
      <c r="BW124" s="175">
        <v>2</v>
      </c>
      <c r="BX124" s="174"/>
      <c r="BY124" s="175"/>
      <c r="BZ124" s="174"/>
      <c r="CA124" s="175"/>
      <c r="CB124" s="177"/>
      <c r="CC124" s="155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83" t="s">
        <v>701</v>
      </c>
      <c r="CW124" s="149">
        <v>0.15789473684210525</v>
      </c>
      <c r="CX124" s="149">
        <v>0</v>
      </c>
      <c r="CY124" s="149"/>
      <c r="CZ124" s="149"/>
      <c r="DA124" s="149"/>
      <c r="DB124" s="149"/>
      <c r="DC124" s="149"/>
      <c r="DD124" s="149"/>
      <c r="DE124" s="149"/>
      <c r="DF124" s="149"/>
      <c r="DG124" s="149"/>
      <c r="DH124" s="149"/>
      <c r="DI124" s="149"/>
      <c r="DJ124" s="149"/>
      <c r="DK124" s="149"/>
      <c r="DL124" s="149"/>
      <c r="DM124" s="149"/>
      <c r="DN124" s="149"/>
      <c r="DO124" s="149"/>
      <c r="DP124" s="149"/>
      <c r="DQ124" s="149"/>
      <c r="DR124" s="149"/>
      <c r="DS124" s="149"/>
      <c r="DT124" s="149"/>
      <c r="DU124" s="149"/>
      <c r="DV124" s="149"/>
      <c r="DW124" s="149"/>
    </row>
    <row r="125" spans="1:127" ht="15" x14ac:dyDescent="0.25">
      <c r="A125" s="312"/>
      <c r="B125" s="184" t="s">
        <v>701</v>
      </c>
      <c r="C125" s="187"/>
      <c r="D125" s="175"/>
      <c r="E125" s="174">
        <v>1</v>
      </c>
      <c r="F125" s="175"/>
      <c r="G125" s="174"/>
      <c r="H125" s="175"/>
      <c r="I125" s="174"/>
      <c r="J125" s="175"/>
      <c r="K125" s="174">
        <v>2</v>
      </c>
      <c r="L125" s="175"/>
      <c r="M125" s="174"/>
      <c r="N125" s="175"/>
      <c r="O125" s="174"/>
      <c r="P125" s="175"/>
      <c r="Q125" s="174"/>
      <c r="R125" s="175"/>
      <c r="S125" s="174"/>
      <c r="T125" s="175"/>
      <c r="U125" s="174"/>
      <c r="V125" s="175"/>
      <c r="W125" s="174"/>
      <c r="X125" s="175"/>
      <c r="Y125" s="174"/>
      <c r="Z125" s="175"/>
      <c r="AA125" s="174"/>
      <c r="AB125" s="175"/>
      <c r="AC125" s="174"/>
      <c r="AD125" s="175"/>
      <c r="AE125" s="174">
        <v>3</v>
      </c>
      <c r="AF125" s="175"/>
      <c r="AG125" s="174"/>
      <c r="AH125" s="175"/>
      <c r="AI125" s="174">
        <v>1</v>
      </c>
      <c r="AJ125" s="175"/>
      <c r="AK125" s="174"/>
      <c r="AL125" s="175"/>
      <c r="AM125" s="174"/>
      <c r="AN125" s="175"/>
      <c r="AO125" s="174"/>
      <c r="AP125" s="175"/>
      <c r="AQ125" s="177"/>
      <c r="AR125" s="324"/>
      <c r="AS125" s="173"/>
      <c r="AT125" s="174"/>
      <c r="AU125" s="175">
        <v>2</v>
      </c>
      <c r="AV125" s="174"/>
      <c r="AW125" s="175">
        <v>3</v>
      </c>
      <c r="AX125" s="174"/>
      <c r="AY125" s="175"/>
      <c r="AZ125" s="174"/>
      <c r="BA125" s="175"/>
      <c r="BB125" s="174">
        <v>2</v>
      </c>
      <c r="BC125" s="175"/>
      <c r="BD125" s="174"/>
      <c r="BE125" s="175">
        <v>2</v>
      </c>
      <c r="BF125" s="174"/>
      <c r="BG125" s="175">
        <v>3</v>
      </c>
      <c r="BH125" s="174"/>
      <c r="BI125" s="175"/>
      <c r="BJ125" s="174">
        <v>3</v>
      </c>
      <c r="BK125" s="175"/>
      <c r="BL125" s="174"/>
      <c r="BM125" s="175"/>
      <c r="BN125" s="174"/>
      <c r="BO125" s="175"/>
      <c r="BP125" s="174"/>
      <c r="BQ125" s="175">
        <v>1</v>
      </c>
      <c r="BR125" s="174"/>
      <c r="BS125" s="175">
        <v>1</v>
      </c>
      <c r="BT125" s="174"/>
      <c r="BU125" s="171"/>
      <c r="BV125" s="171"/>
      <c r="BW125" s="171"/>
      <c r="BX125" s="171"/>
      <c r="BY125" s="175"/>
      <c r="BZ125" s="174"/>
      <c r="CA125" s="175"/>
      <c r="CB125" s="177"/>
      <c r="CC125" s="155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83" t="s">
        <v>702</v>
      </c>
      <c r="CW125" s="149">
        <v>5.2631578947368418E-2</v>
      </c>
      <c r="CX125" s="149">
        <v>0.10526315789473684</v>
      </c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/>
      <c r="DO125" s="149"/>
      <c r="DP125" s="149"/>
      <c r="DQ125" s="149"/>
      <c r="DR125" s="149"/>
      <c r="DS125" s="149"/>
      <c r="DT125" s="149"/>
      <c r="DU125" s="149"/>
      <c r="DV125" s="149"/>
      <c r="DW125" s="149"/>
    </row>
    <row r="126" spans="1:127" ht="15" x14ac:dyDescent="0.25">
      <c r="A126" s="312"/>
      <c r="B126" s="184" t="s">
        <v>702</v>
      </c>
      <c r="C126" s="187"/>
      <c r="D126" s="175">
        <v>2</v>
      </c>
      <c r="E126" s="174"/>
      <c r="F126" s="175"/>
      <c r="G126" s="174"/>
      <c r="H126" s="175">
        <v>3</v>
      </c>
      <c r="I126" s="174"/>
      <c r="J126" s="175">
        <v>3</v>
      </c>
      <c r="K126" s="174"/>
      <c r="L126" s="175"/>
      <c r="M126" s="174"/>
      <c r="N126" s="175">
        <v>2</v>
      </c>
      <c r="O126" s="174"/>
      <c r="P126" s="175"/>
      <c r="Q126" s="174"/>
      <c r="R126" s="175"/>
      <c r="S126" s="174"/>
      <c r="T126" s="175"/>
      <c r="U126" s="174"/>
      <c r="V126" s="175"/>
      <c r="W126" s="174"/>
      <c r="X126" s="175"/>
      <c r="Y126" s="174"/>
      <c r="Z126" s="175"/>
      <c r="AA126" s="174"/>
      <c r="AB126" s="175"/>
      <c r="AC126" s="174"/>
      <c r="AD126" s="175"/>
      <c r="AE126" s="174"/>
      <c r="AF126" s="175"/>
      <c r="AG126" s="174"/>
      <c r="AH126" s="175"/>
      <c r="AI126" s="174"/>
      <c r="AJ126" s="175"/>
      <c r="AK126" s="174"/>
      <c r="AL126" s="175"/>
      <c r="AM126" s="174"/>
      <c r="AN126" s="175">
        <v>1</v>
      </c>
      <c r="AO126" s="174"/>
      <c r="AP126" s="175">
        <v>1</v>
      </c>
      <c r="AQ126" s="177"/>
      <c r="AR126" s="324"/>
      <c r="AS126" s="173"/>
      <c r="AT126" s="174">
        <v>3</v>
      </c>
      <c r="AU126" s="175"/>
      <c r="AV126" s="174">
        <v>2</v>
      </c>
      <c r="AW126" s="175"/>
      <c r="AX126" s="174"/>
      <c r="AY126" s="175"/>
      <c r="AZ126" s="174"/>
      <c r="BA126" s="175"/>
      <c r="BB126" s="174">
        <v>2</v>
      </c>
      <c r="BC126" s="175"/>
      <c r="BD126" s="174">
        <v>3</v>
      </c>
      <c r="BE126" s="175"/>
      <c r="BF126" s="174"/>
      <c r="BG126" s="175"/>
      <c r="BH126" s="174"/>
      <c r="BI126" s="175"/>
      <c r="BJ126" s="174">
        <v>1</v>
      </c>
      <c r="BK126" s="175"/>
      <c r="BL126" s="174">
        <v>1</v>
      </c>
      <c r="BM126" s="175"/>
      <c r="BN126" s="174"/>
      <c r="BO126" s="175"/>
      <c r="BP126" s="174"/>
      <c r="BQ126" s="175"/>
      <c r="BR126" s="174"/>
      <c r="BS126" s="175"/>
      <c r="BT126" s="174"/>
      <c r="BU126" s="175"/>
      <c r="BV126" s="174"/>
      <c r="BW126" s="175"/>
      <c r="BX126" s="174"/>
      <c r="BY126" s="171"/>
      <c r="BZ126" s="171"/>
      <c r="CA126" s="171"/>
      <c r="CB126" s="182"/>
      <c r="CC126" s="155"/>
      <c r="CJ126" s="149"/>
      <c r="CK126" s="149"/>
      <c r="CL126" s="149"/>
      <c r="CM126" s="149"/>
      <c r="CN126" s="149"/>
      <c r="CO126" s="149"/>
      <c r="CP126" s="149"/>
      <c r="CQ126" s="149"/>
      <c r="CR126" s="149"/>
      <c r="CS126" s="149"/>
      <c r="CT126" s="149"/>
      <c r="CU126" s="149"/>
      <c r="CV126" s="149"/>
      <c r="CW126" s="149"/>
      <c r="CX126" s="149"/>
      <c r="CY126" s="149"/>
      <c r="CZ126" s="149"/>
      <c r="DA126" s="149"/>
      <c r="DB126" s="149"/>
      <c r="DC126" s="149"/>
      <c r="DD126" s="149"/>
      <c r="DE126" s="149"/>
      <c r="DF126" s="149"/>
      <c r="DG126" s="149"/>
      <c r="DH126" s="149"/>
      <c r="DI126" s="149"/>
      <c r="DJ126" s="149"/>
      <c r="DK126" s="149"/>
      <c r="DL126" s="149"/>
      <c r="DM126" s="149"/>
      <c r="DN126" s="149"/>
      <c r="DO126" s="149"/>
      <c r="DP126" s="149"/>
      <c r="DQ126" s="149"/>
      <c r="DR126" s="149"/>
      <c r="DS126" s="149"/>
      <c r="DT126" s="149"/>
      <c r="DU126" s="149"/>
      <c r="DV126" s="149"/>
      <c r="DW126" s="149"/>
    </row>
    <row r="127" spans="1:127" ht="15" x14ac:dyDescent="0.25">
      <c r="A127" s="312"/>
      <c r="B127" s="186"/>
      <c r="C127" s="187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92"/>
      <c r="AR127" s="324"/>
      <c r="AS127" s="191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92"/>
      <c r="CC127" s="155"/>
      <c r="CJ127" s="149"/>
      <c r="CK127" s="149"/>
      <c r="CL127" s="149"/>
      <c r="CM127" s="149"/>
      <c r="CN127" s="149"/>
      <c r="CO127" s="149"/>
      <c r="CP127" s="149"/>
      <c r="CQ127" s="149"/>
      <c r="CR127" s="149"/>
      <c r="CS127" s="149"/>
      <c r="CT127" s="149"/>
      <c r="CU127" s="149"/>
      <c r="CV127" s="149"/>
      <c r="CW127" s="149"/>
      <c r="CX127" s="149"/>
      <c r="CY127" s="149"/>
      <c r="CZ127" s="149"/>
      <c r="DA127" s="149"/>
      <c r="DB127" s="149"/>
      <c r="DC127" s="149"/>
      <c r="DD127" s="149"/>
      <c r="DE127" s="149"/>
      <c r="DF127" s="149"/>
      <c r="DG127" s="149"/>
      <c r="DH127" s="149"/>
      <c r="DI127" s="149"/>
      <c r="DJ127" s="149"/>
      <c r="DK127" s="149"/>
      <c r="DL127" s="149"/>
      <c r="DM127" s="149"/>
      <c r="DN127" s="149"/>
      <c r="DO127" s="149"/>
      <c r="DP127" s="149"/>
      <c r="DQ127" s="149"/>
      <c r="DR127" s="149"/>
      <c r="DS127" s="149"/>
      <c r="DT127" s="149"/>
      <c r="DU127" s="149"/>
      <c r="DV127" s="149"/>
      <c r="DW127" s="149"/>
    </row>
    <row r="128" spans="1:127" ht="15" x14ac:dyDescent="0.25">
      <c r="A128" s="312"/>
      <c r="B128" s="186" t="s">
        <v>865</v>
      </c>
      <c r="C128" s="187"/>
      <c r="D128" s="189">
        <f>COUNTIF(D107:D126,"&gt;0")</f>
        <v>2</v>
      </c>
      <c r="E128" s="189">
        <f t="shared" ref="E128:BP128" si="188">COUNTIF(E107:E126,"&gt;0")</f>
        <v>2</v>
      </c>
      <c r="F128" s="189">
        <f t="shared" si="188"/>
        <v>1</v>
      </c>
      <c r="G128" s="189">
        <f t="shared" si="188"/>
        <v>0</v>
      </c>
      <c r="H128" s="189">
        <f t="shared" si="188"/>
        <v>4</v>
      </c>
      <c r="I128" s="189">
        <f t="shared" si="188"/>
        <v>1</v>
      </c>
      <c r="J128" s="189">
        <f t="shared" si="188"/>
        <v>5</v>
      </c>
      <c r="K128" s="189">
        <f t="shared" si="188"/>
        <v>4</v>
      </c>
      <c r="L128" s="189">
        <f t="shared" si="188"/>
        <v>2</v>
      </c>
      <c r="M128" s="189">
        <f t="shared" si="188"/>
        <v>1</v>
      </c>
      <c r="N128" s="189">
        <f t="shared" si="188"/>
        <v>3</v>
      </c>
      <c r="O128" s="189">
        <f t="shared" si="188"/>
        <v>2</v>
      </c>
      <c r="P128" s="189">
        <f t="shared" si="188"/>
        <v>0</v>
      </c>
      <c r="Q128" s="189">
        <f t="shared" si="188"/>
        <v>3</v>
      </c>
      <c r="R128" s="189">
        <f t="shared" si="188"/>
        <v>0</v>
      </c>
      <c r="S128" s="189">
        <f t="shared" si="188"/>
        <v>1</v>
      </c>
      <c r="T128" s="189">
        <f t="shared" si="188"/>
        <v>1</v>
      </c>
      <c r="U128" s="189">
        <f t="shared" si="188"/>
        <v>1</v>
      </c>
      <c r="V128" s="189">
        <f t="shared" si="188"/>
        <v>1</v>
      </c>
      <c r="W128" s="189">
        <f t="shared" si="188"/>
        <v>1</v>
      </c>
      <c r="X128" s="189">
        <f t="shared" si="188"/>
        <v>0</v>
      </c>
      <c r="Y128" s="189">
        <f t="shared" si="188"/>
        <v>0</v>
      </c>
      <c r="Z128" s="189">
        <f t="shared" si="188"/>
        <v>0</v>
      </c>
      <c r="AA128" s="189">
        <f t="shared" si="188"/>
        <v>0</v>
      </c>
      <c r="AB128" s="189">
        <f t="shared" si="188"/>
        <v>2</v>
      </c>
      <c r="AC128" s="189">
        <f t="shared" si="188"/>
        <v>4</v>
      </c>
      <c r="AD128" s="189">
        <f t="shared" si="188"/>
        <v>2</v>
      </c>
      <c r="AE128" s="189">
        <f t="shared" si="188"/>
        <v>5</v>
      </c>
      <c r="AF128" s="189">
        <f t="shared" si="188"/>
        <v>1</v>
      </c>
      <c r="AG128" s="189">
        <f t="shared" si="188"/>
        <v>6</v>
      </c>
      <c r="AH128" s="189">
        <f t="shared" si="188"/>
        <v>1</v>
      </c>
      <c r="AI128" s="189">
        <f t="shared" si="188"/>
        <v>5</v>
      </c>
      <c r="AJ128" s="189">
        <f t="shared" si="188"/>
        <v>3</v>
      </c>
      <c r="AK128" s="189">
        <f t="shared" si="188"/>
        <v>0</v>
      </c>
      <c r="AL128" s="189">
        <f t="shared" si="188"/>
        <v>0</v>
      </c>
      <c r="AM128" s="189">
        <f t="shared" si="188"/>
        <v>1</v>
      </c>
      <c r="AN128" s="189">
        <f t="shared" si="188"/>
        <v>4</v>
      </c>
      <c r="AO128" s="189">
        <f t="shared" si="188"/>
        <v>0</v>
      </c>
      <c r="AP128" s="189">
        <f t="shared" si="188"/>
        <v>5</v>
      </c>
      <c r="AQ128" s="192">
        <f t="shared" si="188"/>
        <v>0</v>
      </c>
      <c r="AR128" s="324"/>
      <c r="AS128" s="191">
        <f t="shared" si="188"/>
        <v>2</v>
      </c>
      <c r="AT128" s="189">
        <f t="shared" si="188"/>
        <v>1</v>
      </c>
      <c r="AU128" s="189">
        <f t="shared" si="188"/>
        <v>2</v>
      </c>
      <c r="AV128" s="189">
        <f t="shared" si="188"/>
        <v>1</v>
      </c>
      <c r="AW128" s="189">
        <f t="shared" si="188"/>
        <v>2</v>
      </c>
      <c r="AX128" s="189">
        <f t="shared" si="188"/>
        <v>1</v>
      </c>
      <c r="AY128" s="189">
        <f t="shared" si="188"/>
        <v>2</v>
      </c>
      <c r="AZ128" s="189">
        <f t="shared" si="188"/>
        <v>0</v>
      </c>
      <c r="BA128" s="189">
        <f t="shared" si="188"/>
        <v>1</v>
      </c>
      <c r="BB128" s="189">
        <f t="shared" si="188"/>
        <v>2</v>
      </c>
      <c r="BC128" s="189">
        <f t="shared" si="188"/>
        <v>0</v>
      </c>
      <c r="BD128" s="189">
        <f t="shared" si="188"/>
        <v>1</v>
      </c>
      <c r="BE128" s="189">
        <f t="shared" si="188"/>
        <v>2</v>
      </c>
      <c r="BF128" s="189">
        <f t="shared" si="188"/>
        <v>0</v>
      </c>
      <c r="BG128" s="189">
        <f t="shared" si="188"/>
        <v>3</v>
      </c>
      <c r="BH128" s="189">
        <f t="shared" si="188"/>
        <v>1</v>
      </c>
      <c r="BI128" s="189">
        <f t="shared" si="188"/>
        <v>0</v>
      </c>
      <c r="BJ128" s="189">
        <f t="shared" si="188"/>
        <v>2</v>
      </c>
      <c r="BK128" s="189">
        <f t="shared" si="188"/>
        <v>2</v>
      </c>
      <c r="BL128" s="189">
        <f t="shared" si="188"/>
        <v>1</v>
      </c>
      <c r="BM128" s="189">
        <f t="shared" si="188"/>
        <v>1</v>
      </c>
      <c r="BN128" s="189">
        <f t="shared" si="188"/>
        <v>2</v>
      </c>
      <c r="BO128" s="189">
        <f t="shared" si="188"/>
        <v>1</v>
      </c>
      <c r="BP128" s="189">
        <f t="shared" si="188"/>
        <v>1</v>
      </c>
      <c r="BQ128" s="189">
        <f t="shared" ref="BQ128:CB128" si="189">COUNTIF(BQ107:BQ126,"&gt;0")</f>
        <v>5</v>
      </c>
      <c r="BR128" s="189">
        <f t="shared" si="189"/>
        <v>0</v>
      </c>
      <c r="BS128" s="189">
        <f t="shared" si="189"/>
        <v>4</v>
      </c>
      <c r="BT128" s="189">
        <f t="shared" si="189"/>
        <v>0</v>
      </c>
      <c r="BU128" s="189">
        <f t="shared" si="189"/>
        <v>2</v>
      </c>
      <c r="BV128" s="189">
        <f t="shared" si="189"/>
        <v>0</v>
      </c>
      <c r="BW128" s="189">
        <f t="shared" si="189"/>
        <v>2</v>
      </c>
      <c r="BX128" s="189">
        <f t="shared" si="189"/>
        <v>0</v>
      </c>
      <c r="BY128" s="189">
        <f t="shared" si="189"/>
        <v>1</v>
      </c>
      <c r="BZ128" s="189">
        <f t="shared" si="189"/>
        <v>1</v>
      </c>
      <c r="CA128" s="189">
        <f t="shared" si="189"/>
        <v>1</v>
      </c>
      <c r="CB128" s="192">
        <f t="shared" si="189"/>
        <v>1</v>
      </c>
      <c r="CC128" s="155"/>
      <c r="CJ128" s="149"/>
      <c r="CK128" s="149"/>
      <c r="CL128" s="149"/>
      <c r="CM128" s="149"/>
      <c r="CN128" s="149"/>
      <c r="CO128" s="149"/>
      <c r="CP128" s="149"/>
      <c r="CQ128" s="149"/>
      <c r="CR128" s="149"/>
      <c r="CS128" s="149"/>
      <c r="CT128" s="149"/>
      <c r="CU128" s="149"/>
      <c r="CV128" s="149"/>
      <c r="CW128" s="149"/>
      <c r="CX128" s="149"/>
      <c r="CY128" s="149"/>
      <c r="CZ128" s="149"/>
      <c r="DA128" s="149"/>
      <c r="DB128" s="149"/>
      <c r="DC128" s="149"/>
      <c r="DD128" s="149"/>
      <c r="DE128" s="149"/>
      <c r="DF128" s="149"/>
      <c r="DG128" s="149"/>
      <c r="DH128" s="149"/>
      <c r="DI128" s="149"/>
      <c r="DJ128" s="149"/>
      <c r="DK128" s="149"/>
      <c r="DL128" s="149"/>
      <c r="DM128" s="149"/>
      <c r="DN128" s="149"/>
      <c r="DO128" s="149"/>
      <c r="DP128" s="149"/>
      <c r="DQ128" s="149"/>
      <c r="DR128" s="149"/>
      <c r="DS128" s="149"/>
      <c r="DT128" s="149"/>
      <c r="DU128" s="149"/>
      <c r="DV128" s="149"/>
      <c r="DW128" s="149"/>
    </row>
    <row r="129" spans="1:136" ht="15" x14ac:dyDescent="0.25">
      <c r="A129" s="312"/>
      <c r="B129" s="186"/>
      <c r="C129" s="187"/>
      <c r="D129" s="212">
        <f>D128/$C$101</f>
        <v>0.10526315789473684</v>
      </c>
      <c r="E129" s="212">
        <f t="shared" ref="E129:BP129" si="190">E128/$C$101</f>
        <v>0.10526315789473684</v>
      </c>
      <c r="F129" s="212">
        <f t="shared" si="190"/>
        <v>5.2631578947368418E-2</v>
      </c>
      <c r="G129" s="212">
        <f t="shared" si="190"/>
        <v>0</v>
      </c>
      <c r="H129" s="212">
        <f t="shared" si="190"/>
        <v>0.21052631578947367</v>
      </c>
      <c r="I129" s="212">
        <f t="shared" si="190"/>
        <v>5.2631578947368418E-2</v>
      </c>
      <c r="J129" s="212">
        <f t="shared" si="190"/>
        <v>0.26315789473684209</v>
      </c>
      <c r="K129" s="212">
        <f t="shared" si="190"/>
        <v>0.21052631578947367</v>
      </c>
      <c r="L129" s="212">
        <f t="shared" si="190"/>
        <v>0.10526315789473684</v>
      </c>
      <c r="M129" s="212">
        <f t="shared" si="190"/>
        <v>5.2631578947368418E-2</v>
      </c>
      <c r="N129" s="212">
        <f t="shared" si="190"/>
        <v>0.15789473684210525</v>
      </c>
      <c r="O129" s="212">
        <f t="shared" si="190"/>
        <v>0.10526315789473684</v>
      </c>
      <c r="P129" s="212">
        <f t="shared" si="190"/>
        <v>0</v>
      </c>
      <c r="Q129" s="212">
        <f t="shared" si="190"/>
        <v>0.15789473684210525</v>
      </c>
      <c r="R129" s="212">
        <f t="shared" si="190"/>
        <v>0</v>
      </c>
      <c r="S129" s="212">
        <f t="shared" si="190"/>
        <v>5.2631578947368418E-2</v>
      </c>
      <c r="T129" s="212">
        <f t="shared" si="190"/>
        <v>5.2631578947368418E-2</v>
      </c>
      <c r="U129" s="212">
        <f t="shared" si="190"/>
        <v>5.2631578947368418E-2</v>
      </c>
      <c r="V129" s="212">
        <f t="shared" si="190"/>
        <v>5.2631578947368418E-2</v>
      </c>
      <c r="W129" s="212">
        <f t="shared" si="190"/>
        <v>5.2631578947368418E-2</v>
      </c>
      <c r="X129" s="212">
        <f t="shared" si="190"/>
        <v>0</v>
      </c>
      <c r="Y129" s="212">
        <f t="shared" si="190"/>
        <v>0</v>
      </c>
      <c r="Z129" s="212">
        <f t="shared" si="190"/>
        <v>0</v>
      </c>
      <c r="AA129" s="212">
        <f t="shared" si="190"/>
        <v>0</v>
      </c>
      <c r="AB129" s="212">
        <f t="shared" si="190"/>
        <v>0.10526315789473684</v>
      </c>
      <c r="AC129" s="212">
        <f t="shared" si="190"/>
        <v>0.21052631578947367</v>
      </c>
      <c r="AD129" s="212">
        <f t="shared" si="190"/>
        <v>0.10526315789473684</v>
      </c>
      <c r="AE129" s="212">
        <f t="shared" si="190"/>
        <v>0.26315789473684209</v>
      </c>
      <c r="AF129" s="212">
        <f t="shared" si="190"/>
        <v>5.2631578947368418E-2</v>
      </c>
      <c r="AG129" s="212">
        <f t="shared" si="190"/>
        <v>0.31578947368421051</v>
      </c>
      <c r="AH129" s="212">
        <f t="shared" si="190"/>
        <v>5.2631578947368418E-2</v>
      </c>
      <c r="AI129" s="212">
        <f t="shared" si="190"/>
        <v>0.26315789473684209</v>
      </c>
      <c r="AJ129" s="212">
        <f t="shared" si="190"/>
        <v>0.15789473684210525</v>
      </c>
      <c r="AK129" s="212">
        <f t="shared" si="190"/>
        <v>0</v>
      </c>
      <c r="AL129" s="212">
        <f t="shared" si="190"/>
        <v>0</v>
      </c>
      <c r="AM129" s="212">
        <f t="shared" si="190"/>
        <v>5.2631578947368418E-2</v>
      </c>
      <c r="AN129" s="212">
        <f t="shared" si="190"/>
        <v>0.21052631578947367</v>
      </c>
      <c r="AO129" s="212">
        <f t="shared" si="190"/>
        <v>0</v>
      </c>
      <c r="AP129" s="212">
        <f t="shared" si="190"/>
        <v>0.26315789473684209</v>
      </c>
      <c r="AQ129" s="212">
        <f t="shared" si="190"/>
        <v>0</v>
      </c>
      <c r="AR129" s="324"/>
      <c r="AS129" s="196">
        <f t="shared" si="190"/>
        <v>0.10526315789473684</v>
      </c>
      <c r="AT129" s="212">
        <f t="shared" si="190"/>
        <v>5.2631578947368418E-2</v>
      </c>
      <c r="AU129" s="212">
        <f t="shared" si="190"/>
        <v>0.10526315789473684</v>
      </c>
      <c r="AV129" s="212">
        <f t="shared" si="190"/>
        <v>5.2631578947368418E-2</v>
      </c>
      <c r="AW129" s="212">
        <f t="shared" si="190"/>
        <v>0.10526315789473684</v>
      </c>
      <c r="AX129" s="212">
        <f t="shared" si="190"/>
        <v>5.2631578947368418E-2</v>
      </c>
      <c r="AY129" s="212">
        <f t="shared" si="190"/>
        <v>0.10526315789473684</v>
      </c>
      <c r="AZ129" s="212">
        <f t="shared" si="190"/>
        <v>0</v>
      </c>
      <c r="BA129" s="212">
        <f t="shared" si="190"/>
        <v>5.2631578947368418E-2</v>
      </c>
      <c r="BB129" s="212">
        <f t="shared" si="190"/>
        <v>0.10526315789473684</v>
      </c>
      <c r="BC129" s="212">
        <f t="shared" si="190"/>
        <v>0</v>
      </c>
      <c r="BD129" s="212">
        <f t="shared" si="190"/>
        <v>5.2631578947368418E-2</v>
      </c>
      <c r="BE129" s="212">
        <f t="shared" si="190"/>
        <v>0.10526315789473684</v>
      </c>
      <c r="BF129" s="212">
        <f t="shared" si="190"/>
        <v>0</v>
      </c>
      <c r="BG129" s="212">
        <f t="shared" si="190"/>
        <v>0.15789473684210525</v>
      </c>
      <c r="BH129" s="212">
        <f t="shared" si="190"/>
        <v>5.2631578947368418E-2</v>
      </c>
      <c r="BI129" s="212">
        <f t="shared" si="190"/>
        <v>0</v>
      </c>
      <c r="BJ129" s="212">
        <f t="shared" si="190"/>
        <v>0.10526315789473684</v>
      </c>
      <c r="BK129" s="212">
        <f t="shared" si="190"/>
        <v>0.10526315789473684</v>
      </c>
      <c r="BL129" s="212">
        <f t="shared" si="190"/>
        <v>5.2631578947368418E-2</v>
      </c>
      <c r="BM129" s="212">
        <f t="shared" si="190"/>
        <v>5.2631578947368418E-2</v>
      </c>
      <c r="BN129" s="212">
        <f t="shared" si="190"/>
        <v>0.10526315789473684</v>
      </c>
      <c r="BO129" s="212">
        <f t="shared" si="190"/>
        <v>5.2631578947368418E-2</v>
      </c>
      <c r="BP129" s="212">
        <f t="shared" si="190"/>
        <v>5.2631578947368418E-2</v>
      </c>
      <c r="BQ129" s="212">
        <f t="shared" ref="BQ129:CB129" si="191">BQ128/$C$101</f>
        <v>0.26315789473684209</v>
      </c>
      <c r="BR129" s="212">
        <f t="shared" si="191"/>
        <v>0</v>
      </c>
      <c r="BS129" s="212">
        <f t="shared" si="191"/>
        <v>0.21052631578947367</v>
      </c>
      <c r="BT129" s="212">
        <f t="shared" si="191"/>
        <v>0</v>
      </c>
      <c r="BU129" s="212">
        <f t="shared" si="191"/>
        <v>0.10526315789473684</v>
      </c>
      <c r="BV129" s="212">
        <f t="shared" si="191"/>
        <v>0</v>
      </c>
      <c r="BW129" s="212">
        <f t="shared" si="191"/>
        <v>0.10526315789473684</v>
      </c>
      <c r="BX129" s="212">
        <f t="shared" si="191"/>
        <v>0</v>
      </c>
      <c r="BY129" s="212">
        <f t="shared" si="191"/>
        <v>5.2631578947368418E-2</v>
      </c>
      <c r="BZ129" s="212">
        <f t="shared" si="191"/>
        <v>5.2631578947368418E-2</v>
      </c>
      <c r="CA129" s="212">
        <f t="shared" si="191"/>
        <v>5.2631578947368418E-2</v>
      </c>
      <c r="CB129" s="212">
        <f t="shared" si="191"/>
        <v>5.2631578947368418E-2</v>
      </c>
      <c r="CC129" s="155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/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</row>
    <row r="130" spans="1:136" ht="15" x14ac:dyDescent="0.25">
      <c r="A130" s="312"/>
      <c r="B130" s="197" t="s">
        <v>753</v>
      </c>
      <c r="C130" s="213"/>
      <c r="D130" s="276">
        <f>+D128+F128</f>
        <v>3</v>
      </c>
      <c r="E130" s="277"/>
      <c r="F130" s="277"/>
      <c r="G130" s="278"/>
      <c r="H130" s="276">
        <f t="shared" ref="H130" si="192">+H128+J128</f>
        <v>9</v>
      </c>
      <c r="I130" s="277"/>
      <c r="J130" s="277"/>
      <c r="K130" s="278"/>
      <c r="L130" s="276">
        <f t="shared" ref="L130" si="193">+L128+N128</f>
        <v>5</v>
      </c>
      <c r="M130" s="277"/>
      <c r="N130" s="277"/>
      <c r="O130" s="278"/>
      <c r="P130" s="276">
        <f t="shared" ref="P130" si="194">+P128+R128</f>
        <v>0</v>
      </c>
      <c r="Q130" s="277"/>
      <c r="R130" s="277"/>
      <c r="S130" s="278"/>
      <c r="T130" s="276">
        <f t="shared" ref="T130" si="195">+T128+V128</f>
        <v>2</v>
      </c>
      <c r="U130" s="277"/>
      <c r="V130" s="277"/>
      <c r="W130" s="278"/>
      <c r="X130" s="276">
        <f t="shared" ref="X130" si="196">+X128+Z128</f>
        <v>0</v>
      </c>
      <c r="Y130" s="277"/>
      <c r="Z130" s="277"/>
      <c r="AA130" s="278"/>
      <c r="AB130" s="276">
        <f t="shared" ref="AB130" si="197">+AB128+AD128</f>
        <v>4</v>
      </c>
      <c r="AC130" s="277"/>
      <c r="AD130" s="277"/>
      <c r="AE130" s="278"/>
      <c r="AF130" s="276">
        <f t="shared" ref="AF130" si="198">+AF128+AH128</f>
        <v>2</v>
      </c>
      <c r="AG130" s="277"/>
      <c r="AH130" s="277"/>
      <c r="AI130" s="278"/>
      <c r="AJ130" s="276">
        <f t="shared" ref="AJ130" si="199">+AJ128+AL128</f>
        <v>3</v>
      </c>
      <c r="AK130" s="277"/>
      <c r="AL130" s="277"/>
      <c r="AM130" s="278"/>
      <c r="AN130" s="276">
        <f t="shared" ref="AN130" si="200">+AN128+AP128</f>
        <v>9</v>
      </c>
      <c r="AO130" s="277"/>
      <c r="AP130" s="277"/>
      <c r="AQ130" s="277"/>
      <c r="AR130" s="324"/>
      <c r="AS130" s="277">
        <f t="shared" ref="AS130" si="201">+AS128+AU128</f>
        <v>4</v>
      </c>
      <c r="AT130" s="277"/>
      <c r="AU130" s="277"/>
      <c r="AV130" s="278"/>
      <c r="AW130" s="276">
        <f t="shared" ref="AW130" si="202">+AW128+AY128</f>
        <v>4</v>
      </c>
      <c r="AX130" s="277"/>
      <c r="AY130" s="277"/>
      <c r="AZ130" s="278"/>
      <c r="BA130" s="276">
        <f t="shared" ref="BA130" si="203">+BA128+BC128</f>
        <v>1</v>
      </c>
      <c r="BB130" s="277"/>
      <c r="BC130" s="277"/>
      <c r="BD130" s="278"/>
      <c r="BE130" s="276">
        <f t="shared" ref="BE130" si="204">+BE128+BG128</f>
        <v>5</v>
      </c>
      <c r="BF130" s="277"/>
      <c r="BG130" s="277"/>
      <c r="BH130" s="278"/>
      <c r="BI130" s="276">
        <f t="shared" ref="BI130" si="205">+BI128+BK128</f>
        <v>2</v>
      </c>
      <c r="BJ130" s="277"/>
      <c r="BK130" s="277"/>
      <c r="BL130" s="278"/>
      <c r="BM130" s="276">
        <f t="shared" ref="BM130" si="206">+BM128+BO128</f>
        <v>2</v>
      </c>
      <c r="BN130" s="277"/>
      <c r="BO130" s="277"/>
      <c r="BP130" s="278"/>
      <c r="BQ130" s="276">
        <f t="shared" ref="BQ130" si="207">+BQ128+BS128</f>
        <v>9</v>
      </c>
      <c r="BR130" s="277"/>
      <c r="BS130" s="277"/>
      <c r="BT130" s="278"/>
      <c r="BU130" s="276">
        <f t="shared" ref="BU130" si="208">+BU128+BW128</f>
        <v>4</v>
      </c>
      <c r="BV130" s="277"/>
      <c r="BW130" s="277"/>
      <c r="BX130" s="278"/>
      <c r="BY130" s="276">
        <f t="shared" ref="BY130" si="209">+BY128+CA128</f>
        <v>2</v>
      </c>
      <c r="BZ130" s="277"/>
      <c r="CA130" s="277"/>
      <c r="CB130" s="277"/>
      <c r="CC130" s="155"/>
      <c r="CJ130" s="149"/>
      <c r="CK130" s="149"/>
      <c r="CL130" s="149"/>
      <c r="CM130" s="149"/>
      <c r="CN130" s="149"/>
      <c r="CO130" s="149"/>
      <c r="CP130" s="149"/>
      <c r="CQ130" s="149"/>
      <c r="CR130" s="149"/>
      <c r="CS130" s="149"/>
      <c r="CT130" s="149"/>
      <c r="CU130" s="149"/>
      <c r="CV130" s="149"/>
      <c r="CW130" s="149"/>
      <c r="CX130" s="149"/>
      <c r="CY130" s="149"/>
      <c r="CZ130" s="149"/>
      <c r="DA130" s="149"/>
      <c r="DB130" s="149"/>
      <c r="DC130" s="149"/>
      <c r="DD130" s="149"/>
      <c r="DE130" s="149"/>
      <c r="DF130" s="149"/>
      <c r="DG130" s="149"/>
      <c r="DH130" s="149"/>
      <c r="DI130" s="149"/>
      <c r="DJ130" s="149"/>
      <c r="DK130" s="149"/>
      <c r="DL130" s="149"/>
      <c r="DM130" s="149"/>
      <c r="DN130" s="149"/>
      <c r="DO130" s="149"/>
      <c r="DP130" s="149"/>
      <c r="DQ130" s="149"/>
      <c r="DR130" s="149"/>
      <c r="DS130" s="149"/>
      <c r="DT130" s="149"/>
      <c r="DU130" s="149"/>
      <c r="DV130" s="149"/>
      <c r="DW130" s="149"/>
    </row>
    <row r="131" spans="1:136" ht="15" x14ac:dyDescent="0.25">
      <c r="A131" s="312"/>
      <c r="B131" s="199" t="s">
        <v>753</v>
      </c>
      <c r="C131" s="214"/>
      <c r="D131" s="262">
        <f>+E128+G128</f>
        <v>2</v>
      </c>
      <c r="E131" s="263"/>
      <c r="F131" s="263"/>
      <c r="G131" s="264"/>
      <c r="H131" s="262">
        <f t="shared" ref="H131" si="210">+I128+K128</f>
        <v>5</v>
      </c>
      <c r="I131" s="263"/>
      <c r="J131" s="263"/>
      <c r="K131" s="264"/>
      <c r="L131" s="262">
        <f t="shared" ref="L131" si="211">+M128+O128</f>
        <v>3</v>
      </c>
      <c r="M131" s="263"/>
      <c r="N131" s="263"/>
      <c r="O131" s="264"/>
      <c r="P131" s="262">
        <f t="shared" ref="P131" si="212">+Q128+S128</f>
        <v>4</v>
      </c>
      <c r="Q131" s="263"/>
      <c r="R131" s="263"/>
      <c r="S131" s="264"/>
      <c r="T131" s="262">
        <f t="shared" ref="T131" si="213">+U128+W128</f>
        <v>2</v>
      </c>
      <c r="U131" s="263"/>
      <c r="V131" s="263"/>
      <c r="W131" s="264"/>
      <c r="X131" s="262">
        <f t="shared" ref="X131" si="214">+Y128+AA128</f>
        <v>0</v>
      </c>
      <c r="Y131" s="263"/>
      <c r="Z131" s="263"/>
      <c r="AA131" s="264"/>
      <c r="AB131" s="262">
        <f t="shared" ref="AB131" si="215">+AC128+AE128</f>
        <v>9</v>
      </c>
      <c r="AC131" s="263"/>
      <c r="AD131" s="263"/>
      <c r="AE131" s="264"/>
      <c r="AF131" s="262">
        <f t="shared" ref="AF131" si="216">+AG128+AI128</f>
        <v>11</v>
      </c>
      <c r="AG131" s="263"/>
      <c r="AH131" s="263"/>
      <c r="AI131" s="264"/>
      <c r="AJ131" s="262">
        <f t="shared" ref="AJ131" si="217">+AK128+AM128</f>
        <v>1</v>
      </c>
      <c r="AK131" s="263"/>
      <c r="AL131" s="263"/>
      <c r="AM131" s="264"/>
      <c r="AN131" s="262">
        <f t="shared" ref="AN131" si="218">+AO128+AQ128</f>
        <v>0</v>
      </c>
      <c r="AO131" s="263"/>
      <c r="AP131" s="263"/>
      <c r="AQ131" s="263"/>
      <c r="AR131" s="324"/>
      <c r="AS131" s="263">
        <f t="shared" ref="AS131" si="219">+AT128+AV128</f>
        <v>2</v>
      </c>
      <c r="AT131" s="263"/>
      <c r="AU131" s="263"/>
      <c r="AV131" s="264"/>
      <c r="AW131" s="262">
        <f t="shared" ref="AW131" si="220">+AX128+AZ128</f>
        <v>1</v>
      </c>
      <c r="AX131" s="263"/>
      <c r="AY131" s="263"/>
      <c r="AZ131" s="264"/>
      <c r="BA131" s="262">
        <f t="shared" ref="BA131" si="221">+BB128+BD128</f>
        <v>3</v>
      </c>
      <c r="BB131" s="263"/>
      <c r="BC131" s="263"/>
      <c r="BD131" s="264"/>
      <c r="BE131" s="262">
        <f t="shared" ref="BE131" si="222">+BF128+BH128</f>
        <v>1</v>
      </c>
      <c r="BF131" s="263"/>
      <c r="BG131" s="263"/>
      <c r="BH131" s="264"/>
      <c r="BI131" s="262">
        <f t="shared" ref="BI131" si="223">+BJ128+BL128</f>
        <v>3</v>
      </c>
      <c r="BJ131" s="263"/>
      <c r="BK131" s="263"/>
      <c r="BL131" s="264"/>
      <c r="BM131" s="262">
        <f t="shared" ref="BM131" si="224">+BN128+BP128</f>
        <v>3</v>
      </c>
      <c r="BN131" s="263"/>
      <c r="BO131" s="263"/>
      <c r="BP131" s="264"/>
      <c r="BQ131" s="262">
        <f t="shared" ref="BQ131" si="225">+BR128+BT128</f>
        <v>0</v>
      </c>
      <c r="BR131" s="263"/>
      <c r="BS131" s="263"/>
      <c r="BT131" s="264"/>
      <c r="BU131" s="262">
        <f t="shared" ref="BU131" si="226">+BV128+BX128</f>
        <v>0</v>
      </c>
      <c r="BV131" s="263"/>
      <c r="BW131" s="263"/>
      <c r="BX131" s="264"/>
      <c r="BY131" s="262">
        <f t="shared" ref="BY131" si="227">+BZ128+CB128</f>
        <v>2</v>
      </c>
      <c r="BZ131" s="263"/>
      <c r="CA131" s="263"/>
      <c r="CB131" s="263"/>
      <c r="CC131" s="155"/>
    </row>
    <row r="132" spans="1:136" ht="15" x14ac:dyDescent="0.25">
      <c r="A132" s="312"/>
      <c r="B132" s="284"/>
      <c r="C132" s="285"/>
      <c r="D132" s="279"/>
      <c r="E132" s="280"/>
      <c r="F132" s="280"/>
      <c r="G132" s="281"/>
      <c r="H132" s="279"/>
      <c r="I132" s="280"/>
      <c r="J132" s="280"/>
      <c r="K132" s="281"/>
      <c r="L132" s="279"/>
      <c r="M132" s="280"/>
      <c r="N132" s="280"/>
      <c r="O132" s="281"/>
      <c r="P132" s="279"/>
      <c r="Q132" s="280"/>
      <c r="R132" s="280"/>
      <c r="S132" s="281"/>
      <c r="T132" s="279"/>
      <c r="U132" s="280"/>
      <c r="V132" s="280"/>
      <c r="W132" s="281"/>
      <c r="X132" s="279"/>
      <c r="Y132" s="280"/>
      <c r="Z132" s="280"/>
      <c r="AA132" s="281"/>
      <c r="AB132" s="279"/>
      <c r="AC132" s="280"/>
      <c r="AD132" s="280"/>
      <c r="AE132" s="281"/>
      <c r="AF132" s="279"/>
      <c r="AG132" s="280"/>
      <c r="AH132" s="280"/>
      <c r="AI132" s="281"/>
      <c r="AJ132" s="279"/>
      <c r="AK132" s="280"/>
      <c r="AL132" s="280"/>
      <c r="AM132" s="281"/>
      <c r="AN132" s="279"/>
      <c r="AO132" s="280"/>
      <c r="AP132" s="280"/>
      <c r="AQ132" s="280"/>
      <c r="AR132" s="324"/>
      <c r="AS132" s="280"/>
      <c r="AT132" s="280"/>
      <c r="AU132" s="280"/>
      <c r="AV132" s="281"/>
      <c r="AW132" s="279"/>
      <c r="AX132" s="280"/>
      <c r="AY132" s="280"/>
      <c r="AZ132" s="281"/>
      <c r="BA132" s="279"/>
      <c r="BB132" s="280"/>
      <c r="BC132" s="280"/>
      <c r="BD132" s="281"/>
      <c r="BE132" s="279"/>
      <c r="BF132" s="280"/>
      <c r="BG132" s="280"/>
      <c r="BH132" s="281"/>
      <c r="BI132" s="279"/>
      <c r="BJ132" s="280"/>
      <c r="BK132" s="280"/>
      <c r="BL132" s="281"/>
      <c r="BM132" s="279"/>
      <c r="BN132" s="280"/>
      <c r="BO132" s="280"/>
      <c r="BP132" s="281"/>
      <c r="BQ132" s="279"/>
      <c r="BR132" s="280"/>
      <c r="BS132" s="280"/>
      <c r="BT132" s="281"/>
      <c r="BU132" s="279"/>
      <c r="BV132" s="280"/>
      <c r="BW132" s="280"/>
      <c r="BX132" s="281"/>
      <c r="BY132" s="279"/>
      <c r="BZ132" s="280"/>
      <c r="CA132" s="280"/>
      <c r="CB132" s="281"/>
      <c r="CC132" s="155"/>
    </row>
    <row r="133" spans="1:136" x14ac:dyDescent="0.2">
      <c r="A133" s="312"/>
      <c r="B133" s="272" t="s">
        <v>863</v>
      </c>
      <c r="C133" s="273"/>
      <c r="D133" s="276">
        <v>3</v>
      </c>
      <c r="E133" s="277"/>
      <c r="F133" s="277"/>
      <c r="G133" s="278"/>
      <c r="H133" s="276">
        <v>5</v>
      </c>
      <c r="I133" s="277"/>
      <c r="J133" s="277"/>
      <c r="K133" s="278"/>
      <c r="L133" s="276">
        <v>4</v>
      </c>
      <c r="M133" s="277"/>
      <c r="N133" s="277"/>
      <c r="O133" s="278"/>
      <c r="P133" s="276">
        <v>0</v>
      </c>
      <c r="Q133" s="277"/>
      <c r="R133" s="277"/>
      <c r="S133" s="278"/>
      <c r="T133" s="276">
        <v>1</v>
      </c>
      <c r="U133" s="277"/>
      <c r="V133" s="277"/>
      <c r="W133" s="278"/>
      <c r="X133" s="276">
        <v>0</v>
      </c>
      <c r="Y133" s="277"/>
      <c r="Z133" s="277"/>
      <c r="AA133" s="278"/>
      <c r="AB133" s="276">
        <v>2</v>
      </c>
      <c r="AC133" s="277"/>
      <c r="AD133" s="277"/>
      <c r="AE133" s="278"/>
      <c r="AF133" s="276">
        <v>1</v>
      </c>
      <c r="AG133" s="277"/>
      <c r="AH133" s="277"/>
      <c r="AI133" s="278"/>
      <c r="AJ133" s="276">
        <v>3</v>
      </c>
      <c r="AK133" s="277"/>
      <c r="AL133" s="277"/>
      <c r="AM133" s="278"/>
      <c r="AN133" s="276">
        <v>6</v>
      </c>
      <c r="AO133" s="277"/>
      <c r="AP133" s="277"/>
      <c r="AQ133" s="277"/>
      <c r="AR133" s="324"/>
      <c r="AS133" s="277">
        <v>3</v>
      </c>
      <c r="AT133" s="277"/>
      <c r="AU133" s="277"/>
      <c r="AV133" s="278"/>
      <c r="AW133" s="276">
        <v>3</v>
      </c>
      <c r="AX133" s="277"/>
      <c r="AY133" s="277"/>
      <c r="AZ133" s="278"/>
      <c r="BA133" s="276">
        <v>1</v>
      </c>
      <c r="BB133" s="277"/>
      <c r="BC133" s="277"/>
      <c r="BD133" s="278"/>
      <c r="BE133" s="276">
        <v>3</v>
      </c>
      <c r="BF133" s="277"/>
      <c r="BG133" s="277"/>
      <c r="BH133" s="278"/>
      <c r="BI133" s="276">
        <v>2</v>
      </c>
      <c r="BJ133" s="277"/>
      <c r="BK133" s="277"/>
      <c r="BL133" s="278"/>
      <c r="BM133" s="276">
        <v>1</v>
      </c>
      <c r="BN133" s="277"/>
      <c r="BO133" s="277"/>
      <c r="BP133" s="278"/>
      <c r="BQ133" s="276">
        <v>6</v>
      </c>
      <c r="BR133" s="277"/>
      <c r="BS133" s="277"/>
      <c r="BT133" s="278"/>
      <c r="BU133" s="276">
        <v>3</v>
      </c>
      <c r="BV133" s="277"/>
      <c r="BW133" s="277"/>
      <c r="BX133" s="278"/>
      <c r="BY133" s="276">
        <v>1</v>
      </c>
      <c r="BZ133" s="277"/>
      <c r="CA133" s="277"/>
      <c r="CB133" s="277"/>
      <c r="CC133" s="155"/>
      <c r="CO133" s="149"/>
      <c r="CP133" s="149"/>
      <c r="CQ133" s="149"/>
      <c r="CR133" s="149"/>
      <c r="CS133" s="149"/>
      <c r="CT133" s="149"/>
      <c r="CU133" s="149"/>
      <c r="CV133" s="149"/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9"/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49"/>
      <c r="DZ133" s="149"/>
      <c r="EA133" s="149"/>
      <c r="EB133" s="149"/>
      <c r="EC133" s="149"/>
      <c r="ED133" s="149"/>
      <c r="EE133" s="149"/>
      <c r="EF133" s="149"/>
    </row>
    <row r="134" spans="1:136" x14ac:dyDescent="0.2">
      <c r="A134" s="312"/>
      <c r="B134" s="274"/>
      <c r="C134" s="275"/>
      <c r="D134" s="265">
        <f>D133/19</f>
        <v>0.15789473684210525</v>
      </c>
      <c r="E134" s="266"/>
      <c r="F134" s="266"/>
      <c r="G134" s="267"/>
      <c r="H134" s="265">
        <f>H133/19</f>
        <v>0.26315789473684209</v>
      </c>
      <c r="I134" s="266"/>
      <c r="J134" s="266"/>
      <c r="K134" s="267"/>
      <c r="L134" s="265">
        <f>L133/19</f>
        <v>0.21052631578947367</v>
      </c>
      <c r="M134" s="266"/>
      <c r="N134" s="266"/>
      <c r="O134" s="267"/>
      <c r="P134" s="265">
        <f>P133/19</f>
        <v>0</v>
      </c>
      <c r="Q134" s="266"/>
      <c r="R134" s="266"/>
      <c r="S134" s="267"/>
      <c r="T134" s="265">
        <f>T133/19</f>
        <v>5.2631578947368418E-2</v>
      </c>
      <c r="U134" s="266"/>
      <c r="V134" s="266"/>
      <c r="W134" s="267"/>
      <c r="X134" s="265">
        <f>X133/19</f>
        <v>0</v>
      </c>
      <c r="Y134" s="266"/>
      <c r="Z134" s="266"/>
      <c r="AA134" s="267"/>
      <c r="AB134" s="265">
        <f>AB133/19</f>
        <v>0.10526315789473684</v>
      </c>
      <c r="AC134" s="266"/>
      <c r="AD134" s="266"/>
      <c r="AE134" s="267"/>
      <c r="AF134" s="265">
        <f>AF133/19</f>
        <v>5.2631578947368418E-2</v>
      </c>
      <c r="AG134" s="266"/>
      <c r="AH134" s="266"/>
      <c r="AI134" s="267"/>
      <c r="AJ134" s="265">
        <f>AJ133/19</f>
        <v>0.15789473684210525</v>
      </c>
      <c r="AK134" s="266"/>
      <c r="AL134" s="266"/>
      <c r="AM134" s="267"/>
      <c r="AN134" s="265">
        <f>AN133/19</f>
        <v>0.31578947368421051</v>
      </c>
      <c r="AO134" s="266"/>
      <c r="AP134" s="266"/>
      <c r="AQ134" s="266"/>
      <c r="AR134" s="324"/>
      <c r="AS134" s="266">
        <f>AS133/19</f>
        <v>0.15789473684210525</v>
      </c>
      <c r="AT134" s="266"/>
      <c r="AU134" s="266"/>
      <c r="AV134" s="267"/>
      <c r="AW134" s="265">
        <f>AW133/19</f>
        <v>0.15789473684210525</v>
      </c>
      <c r="AX134" s="266"/>
      <c r="AY134" s="266"/>
      <c r="AZ134" s="267"/>
      <c r="BA134" s="265">
        <f>BA133/19</f>
        <v>5.2631578947368418E-2</v>
      </c>
      <c r="BB134" s="266"/>
      <c r="BC134" s="266"/>
      <c r="BD134" s="267"/>
      <c r="BE134" s="265">
        <f>BE133/19</f>
        <v>0.15789473684210525</v>
      </c>
      <c r="BF134" s="266"/>
      <c r="BG134" s="266"/>
      <c r="BH134" s="267"/>
      <c r="BI134" s="265">
        <f>BI133/19</f>
        <v>0.10526315789473684</v>
      </c>
      <c r="BJ134" s="266"/>
      <c r="BK134" s="266"/>
      <c r="BL134" s="267"/>
      <c r="BM134" s="265">
        <f>BM133/19</f>
        <v>5.2631578947368418E-2</v>
      </c>
      <c r="BN134" s="266"/>
      <c r="BO134" s="266"/>
      <c r="BP134" s="267"/>
      <c r="BQ134" s="265">
        <f>BQ133/19</f>
        <v>0.31578947368421051</v>
      </c>
      <c r="BR134" s="266"/>
      <c r="BS134" s="266"/>
      <c r="BT134" s="267"/>
      <c r="BU134" s="265">
        <f>BU133/19</f>
        <v>0.15789473684210525</v>
      </c>
      <c r="BV134" s="266"/>
      <c r="BW134" s="266"/>
      <c r="BX134" s="267"/>
      <c r="BY134" s="265">
        <f>BY133/19</f>
        <v>5.2631578947368418E-2</v>
      </c>
      <c r="BZ134" s="266"/>
      <c r="CA134" s="266"/>
      <c r="CB134" s="266"/>
      <c r="CC134" s="155"/>
      <c r="CO134" s="149"/>
      <c r="CP134" s="149"/>
      <c r="CQ134" s="14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149"/>
      <c r="EE134" s="149"/>
      <c r="EF134" s="149"/>
    </row>
    <row r="135" spans="1:136" x14ac:dyDescent="0.2">
      <c r="A135" s="312"/>
      <c r="B135" s="268" t="s">
        <v>864</v>
      </c>
      <c r="C135" s="269"/>
      <c r="D135" s="262">
        <v>2</v>
      </c>
      <c r="E135" s="263"/>
      <c r="F135" s="263"/>
      <c r="G135" s="264"/>
      <c r="H135" s="262">
        <v>5</v>
      </c>
      <c r="I135" s="263"/>
      <c r="J135" s="263"/>
      <c r="K135" s="264"/>
      <c r="L135" s="262">
        <v>3</v>
      </c>
      <c r="M135" s="263"/>
      <c r="N135" s="263"/>
      <c r="O135" s="264"/>
      <c r="P135" s="262">
        <v>3</v>
      </c>
      <c r="Q135" s="263"/>
      <c r="R135" s="263"/>
      <c r="S135" s="264"/>
      <c r="T135" s="262">
        <v>1</v>
      </c>
      <c r="U135" s="263"/>
      <c r="V135" s="263"/>
      <c r="W135" s="264"/>
      <c r="X135" s="262">
        <v>0</v>
      </c>
      <c r="Y135" s="263"/>
      <c r="Z135" s="263"/>
      <c r="AA135" s="264"/>
      <c r="AB135" s="262">
        <v>6</v>
      </c>
      <c r="AC135" s="263"/>
      <c r="AD135" s="263"/>
      <c r="AE135" s="264"/>
      <c r="AF135" s="262">
        <v>7</v>
      </c>
      <c r="AG135" s="263"/>
      <c r="AH135" s="263"/>
      <c r="AI135" s="264"/>
      <c r="AJ135" s="262">
        <v>1</v>
      </c>
      <c r="AK135" s="263"/>
      <c r="AL135" s="263"/>
      <c r="AM135" s="264"/>
      <c r="AN135" s="262">
        <v>0</v>
      </c>
      <c r="AO135" s="263"/>
      <c r="AP135" s="263"/>
      <c r="AQ135" s="263"/>
      <c r="AR135" s="324"/>
      <c r="AS135" s="263">
        <v>1</v>
      </c>
      <c r="AT135" s="263"/>
      <c r="AU135" s="263"/>
      <c r="AV135" s="264"/>
      <c r="AW135" s="262">
        <v>1</v>
      </c>
      <c r="AX135" s="263"/>
      <c r="AY135" s="263"/>
      <c r="AZ135" s="264"/>
      <c r="BA135" s="262">
        <v>2</v>
      </c>
      <c r="BB135" s="263"/>
      <c r="BC135" s="263"/>
      <c r="BD135" s="264"/>
      <c r="BE135" s="262">
        <v>1</v>
      </c>
      <c r="BF135" s="263"/>
      <c r="BG135" s="263"/>
      <c r="BH135" s="264"/>
      <c r="BI135" s="262">
        <v>2</v>
      </c>
      <c r="BJ135" s="263"/>
      <c r="BK135" s="263"/>
      <c r="BL135" s="264"/>
      <c r="BM135" s="262">
        <v>6</v>
      </c>
      <c r="BN135" s="263"/>
      <c r="BO135" s="263"/>
      <c r="BP135" s="264"/>
      <c r="BQ135" s="262">
        <v>0</v>
      </c>
      <c r="BR135" s="263"/>
      <c r="BS135" s="263"/>
      <c r="BT135" s="264"/>
      <c r="BU135" s="262">
        <v>0</v>
      </c>
      <c r="BV135" s="263"/>
      <c r="BW135" s="263"/>
      <c r="BX135" s="264"/>
      <c r="BY135" s="262">
        <v>2</v>
      </c>
      <c r="BZ135" s="263"/>
      <c r="CA135" s="263"/>
      <c r="CB135" s="263"/>
      <c r="CC135" s="155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49"/>
      <c r="DZ135" s="149"/>
      <c r="EA135" s="149"/>
      <c r="EB135" s="149"/>
      <c r="EC135" s="149"/>
      <c r="ED135" s="149"/>
      <c r="EE135" s="149"/>
      <c r="EF135" s="149"/>
    </row>
    <row r="136" spans="1:136" x14ac:dyDescent="0.2">
      <c r="A136" s="312"/>
      <c r="B136" s="270"/>
      <c r="C136" s="271"/>
      <c r="D136" s="259">
        <f>D135/19</f>
        <v>0.10526315789473684</v>
      </c>
      <c r="E136" s="260"/>
      <c r="F136" s="260"/>
      <c r="G136" s="261"/>
      <c r="H136" s="259">
        <f>H135/19</f>
        <v>0.26315789473684209</v>
      </c>
      <c r="I136" s="260"/>
      <c r="J136" s="260"/>
      <c r="K136" s="261"/>
      <c r="L136" s="259">
        <f>L135/19</f>
        <v>0.15789473684210525</v>
      </c>
      <c r="M136" s="260"/>
      <c r="N136" s="260"/>
      <c r="O136" s="261"/>
      <c r="P136" s="259">
        <f>P135/19</f>
        <v>0.15789473684210525</v>
      </c>
      <c r="Q136" s="260"/>
      <c r="R136" s="260"/>
      <c r="S136" s="261"/>
      <c r="T136" s="259">
        <f>T135/19</f>
        <v>5.2631578947368418E-2</v>
      </c>
      <c r="U136" s="260"/>
      <c r="V136" s="260"/>
      <c r="W136" s="261"/>
      <c r="X136" s="259">
        <f>X135/19</f>
        <v>0</v>
      </c>
      <c r="Y136" s="260"/>
      <c r="Z136" s="260"/>
      <c r="AA136" s="261"/>
      <c r="AB136" s="259">
        <f>AB135/19</f>
        <v>0.31578947368421051</v>
      </c>
      <c r="AC136" s="260"/>
      <c r="AD136" s="260"/>
      <c r="AE136" s="261"/>
      <c r="AF136" s="259">
        <f>AF135/19</f>
        <v>0.36842105263157893</v>
      </c>
      <c r="AG136" s="260"/>
      <c r="AH136" s="260"/>
      <c r="AI136" s="261"/>
      <c r="AJ136" s="259">
        <f>AJ135/19</f>
        <v>5.2631578947368418E-2</v>
      </c>
      <c r="AK136" s="260"/>
      <c r="AL136" s="260"/>
      <c r="AM136" s="261"/>
      <c r="AN136" s="259">
        <f>AN135/19</f>
        <v>0</v>
      </c>
      <c r="AO136" s="260"/>
      <c r="AP136" s="260"/>
      <c r="AQ136" s="260"/>
      <c r="AR136" s="363"/>
      <c r="AS136" s="260">
        <f>AS135/19</f>
        <v>5.2631578947368418E-2</v>
      </c>
      <c r="AT136" s="260"/>
      <c r="AU136" s="260"/>
      <c r="AV136" s="261"/>
      <c r="AW136" s="259">
        <f>AW135/19</f>
        <v>5.2631578947368418E-2</v>
      </c>
      <c r="AX136" s="260"/>
      <c r="AY136" s="260"/>
      <c r="AZ136" s="261"/>
      <c r="BA136" s="259">
        <f>BA135/19</f>
        <v>0.10526315789473684</v>
      </c>
      <c r="BB136" s="260"/>
      <c r="BC136" s="260"/>
      <c r="BD136" s="261"/>
      <c r="BE136" s="259">
        <f>BE135/19</f>
        <v>5.2631578947368418E-2</v>
      </c>
      <c r="BF136" s="260"/>
      <c r="BG136" s="260"/>
      <c r="BH136" s="261"/>
      <c r="BI136" s="259">
        <f>BI135/19</f>
        <v>0.10526315789473684</v>
      </c>
      <c r="BJ136" s="260"/>
      <c r="BK136" s="260"/>
      <c r="BL136" s="261"/>
      <c r="BM136" s="259">
        <f>BM135/19</f>
        <v>0.31578947368421051</v>
      </c>
      <c r="BN136" s="260"/>
      <c r="BO136" s="260"/>
      <c r="BP136" s="261"/>
      <c r="BQ136" s="259">
        <f>BQ135/19</f>
        <v>0</v>
      </c>
      <c r="BR136" s="260"/>
      <c r="BS136" s="260"/>
      <c r="BT136" s="261"/>
      <c r="BU136" s="259">
        <f>BU135/19</f>
        <v>0</v>
      </c>
      <c r="BV136" s="260"/>
      <c r="BW136" s="260"/>
      <c r="BX136" s="261"/>
      <c r="BY136" s="259">
        <f>BY135/19</f>
        <v>0.10526315789473684</v>
      </c>
      <c r="BZ136" s="260"/>
      <c r="CA136" s="260"/>
      <c r="CB136" s="260"/>
      <c r="CC136" s="155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9"/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49"/>
      <c r="DZ136" s="149"/>
      <c r="EA136" s="149"/>
      <c r="EB136" s="149"/>
      <c r="EC136" s="149"/>
      <c r="ED136" s="149"/>
      <c r="EE136" s="149"/>
      <c r="EF136" s="149"/>
    </row>
    <row r="137" spans="1:136" hidden="1" x14ac:dyDescent="0.2">
      <c r="B137" s="203"/>
      <c r="C137" s="203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9"/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49"/>
      <c r="DZ137" s="149"/>
      <c r="EA137" s="149"/>
      <c r="EB137" s="149"/>
      <c r="EC137" s="149"/>
      <c r="ED137" s="149"/>
      <c r="EE137" s="149"/>
      <c r="EF137" s="149"/>
    </row>
    <row r="138" spans="1:136" ht="15" hidden="1" x14ac:dyDescent="0.25">
      <c r="A138" s="311" t="s">
        <v>752</v>
      </c>
      <c r="B138" s="311"/>
      <c r="C138" s="311"/>
      <c r="D138" s="311"/>
      <c r="E138" s="311"/>
      <c r="F138" s="311"/>
      <c r="G138" s="311"/>
      <c r="H138" s="311"/>
      <c r="I138" s="311"/>
      <c r="J138" s="311"/>
      <c r="K138" s="311"/>
      <c r="L138" s="311"/>
      <c r="M138" s="311"/>
      <c r="N138" s="311"/>
      <c r="O138" s="311"/>
      <c r="P138" s="311"/>
      <c r="Q138" s="311"/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311"/>
      <c r="AH138" s="311"/>
      <c r="AI138" s="311"/>
      <c r="AJ138" s="311"/>
      <c r="AK138" s="311"/>
      <c r="AL138" s="311"/>
      <c r="AM138" s="311"/>
      <c r="AN138" s="311"/>
      <c r="AO138" s="311"/>
      <c r="AP138" s="311"/>
      <c r="AQ138" s="311"/>
      <c r="AR138" s="311"/>
      <c r="AS138" s="311"/>
      <c r="AT138" s="311"/>
      <c r="AU138" s="311"/>
      <c r="AV138" s="311"/>
      <c r="AW138" s="311"/>
      <c r="AX138" s="311"/>
      <c r="AY138" s="311"/>
      <c r="AZ138" s="311"/>
      <c r="BA138" s="311"/>
      <c r="BB138" s="311"/>
      <c r="BC138" s="311"/>
      <c r="BD138" s="311"/>
      <c r="BE138" s="311"/>
      <c r="BF138" s="311"/>
      <c r="BG138" s="311"/>
      <c r="BH138" s="311"/>
      <c r="BI138" s="311"/>
      <c r="BJ138" s="311"/>
      <c r="BK138" s="311"/>
      <c r="BL138" s="311"/>
      <c r="BM138" s="311"/>
      <c r="BN138" s="311"/>
      <c r="BO138" s="311"/>
      <c r="BP138" s="311"/>
      <c r="BQ138" s="311"/>
      <c r="BR138" s="311"/>
      <c r="BS138" s="311"/>
      <c r="BT138" s="311"/>
      <c r="BU138" s="311"/>
      <c r="BV138" s="311"/>
      <c r="BW138" s="311"/>
      <c r="BX138" s="311"/>
      <c r="BY138" s="311"/>
      <c r="BZ138" s="311"/>
      <c r="CA138" s="311"/>
      <c r="CB138" s="311"/>
      <c r="CC138" s="311"/>
      <c r="CD138" s="311"/>
      <c r="CE138" s="311"/>
      <c r="CF138" s="311"/>
      <c r="CG138" s="311"/>
      <c r="CH138" s="311"/>
      <c r="CI138" s="311"/>
      <c r="CJ138" s="311"/>
      <c r="CK138" s="311"/>
      <c r="CL138" s="311"/>
      <c r="CM138" s="311"/>
      <c r="CN138" s="311"/>
      <c r="CO138" s="311"/>
    </row>
    <row r="139" spans="1:136" ht="15" hidden="1" x14ac:dyDescent="0.25">
      <c r="A139" s="311" t="s">
        <v>756</v>
      </c>
      <c r="B139" s="311"/>
      <c r="C139" s="311"/>
      <c r="D139" s="311"/>
      <c r="E139" s="311"/>
      <c r="F139" s="311"/>
      <c r="G139" s="311"/>
      <c r="H139" s="311"/>
      <c r="I139" s="311"/>
      <c r="J139" s="311"/>
      <c r="K139" s="311"/>
      <c r="L139" s="311"/>
      <c r="M139" s="311"/>
      <c r="N139" s="311"/>
      <c r="O139" s="311"/>
      <c r="P139" s="311"/>
      <c r="Q139" s="311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/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1"/>
      <c r="BJ139" s="311"/>
      <c r="BK139" s="311"/>
      <c r="BL139" s="311"/>
      <c r="BM139" s="311"/>
      <c r="BN139" s="311"/>
      <c r="BO139" s="311"/>
      <c r="BP139" s="311"/>
      <c r="BQ139" s="311"/>
      <c r="BR139" s="311"/>
      <c r="BS139" s="311"/>
      <c r="BT139" s="311"/>
      <c r="BU139" s="311"/>
      <c r="BV139" s="311"/>
      <c r="BW139" s="311"/>
      <c r="BX139" s="311"/>
      <c r="BY139" s="311"/>
      <c r="BZ139" s="311"/>
      <c r="CA139" s="311"/>
      <c r="CB139" s="311"/>
      <c r="CC139" s="311"/>
      <c r="CD139" s="311"/>
      <c r="CE139" s="311"/>
      <c r="CF139" s="311"/>
      <c r="CG139" s="311"/>
      <c r="CH139" s="311"/>
      <c r="CI139" s="311"/>
      <c r="CJ139" s="311"/>
      <c r="CK139" s="311"/>
      <c r="CL139" s="311"/>
      <c r="CM139" s="311"/>
      <c r="CN139" s="311"/>
      <c r="CO139" s="311"/>
    </row>
    <row r="140" spans="1:136" ht="15" hidden="1" x14ac:dyDescent="0.25">
      <c r="A140" s="205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5"/>
      <c r="BN140" s="205"/>
      <c r="BO140" s="205"/>
      <c r="BP140" s="205"/>
      <c r="BQ140" s="205"/>
      <c r="BR140" s="205"/>
      <c r="BS140" s="205"/>
      <c r="BT140" s="205"/>
      <c r="BU140" s="205"/>
      <c r="BV140" s="205"/>
      <c r="BW140" s="205"/>
      <c r="BX140" s="205"/>
      <c r="BY140" s="205"/>
      <c r="BZ140" s="205"/>
      <c r="CA140" s="205"/>
      <c r="CB140" s="205"/>
      <c r="CC140" s="205"/>
      <c r="CD140" s="205"/>
      <c r="CE140" s="205"/>
      <c r="CF140" s="205"/>
      <c r="CG140" s="205"/>
      <c r="CH140" s="205"/>
      <c r="CI140" s="205"/>
      <c r="CJ140" s="205"/>
      <c r="CK140" s="205"/>
      <c r="CL140" s="205"/>
      <c r="CM140" s="205"/>
      <c r="CN140" s="205"/>
      <c r="CO140" s="205"/>
    </row>
    <row r="141" spans="1:136" ht="15" hidden="1" x14ac:dyDescent="0.25">
      <c r="A141" s="312" t="s">
        <v>867</v>
      </c>
      <c r="B141" s="313" t="s">
        <v>968</v>
      </c>
      <c r="C141" s="314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14"/>
      <c r="AK141" s="314"/>
      <c r="AL141" s="314"/>
      <c r="AM141" s="314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AX141" s="314"/>
      <c r="AY141" s="314"/>
      <c r="AZ141" s="314"/>
      <c r="BA141" s="314"/>
      <c r="BB141" s="314"/>
      <c r="BC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P141" s="314"/>
      <c r="BQ141" s="314"/>
      <c r="BR141" s="314"/>
      <c r="BS141" s="314"/>
      <c r="BT141" s="314"/>
      <c r="BU141" s="314"/>
      <c r="BV141" s="314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  <c r="CI141" s="314"/>
      <c r="CJ141" s="314"/>
      <c r="CK141" s="146"/>
      <c r="CL141" s="147"/>
      <c r="CM141" s="147"/>
      <c r="CN141" s="147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9"/>
      <c r="DD141" s="149"/>
      <c r="DE141" s="149"/>
      <c r="DF141" s="149"/>
      <c r="DG141" s="149"/>
      <c r="DH141" s="149"/>
      <c r="DI141" s="149"/>
      <c r="DJ141" s="149"/>
      <c r="DK141" s="149"/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49"/>
      <c r="DZ141" s="149"/>
      <c r="EA141" s="149"/>
      <c r="EB141" s="149"/>
      <c r="EC141" s="149"/>
      <c r="ED141" s="149"/>
      <c r="EE141" s="149"/>
      <c r="EF141" s="149"/>
    </row>
    <row r="142" spans="1:136" ht="15" hidden="1" x14ac:dyDescent="0.25">
      <c r="A142" s="312"/>
      <c r="B142" s="313" t="s">
        <v>866</v>
      </c>
      <c r="C142" s="314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14"/>
      <c r="X142" s="314"/>
      <c r="Y142" s="314"/>
      <c r="Z142" s="314"/>
      <c r="AA142" s="314"/>
      <c r="AB142" s="314"/>
      <c r="AC142" s="314"/>
      <c r="AD142" s="314"/>
      <c r="AE142" s="314"/>
      <c r="AF142" s="314"/>
      <c r="AG142" s="314"/>
      <c r="AH142" s="314"/>
      <c r="AI142" s="314"/>
      <c r="AJ142" s="314"/>
      <c r="AK142" s="314"/>
      <c r="AL142" s="314"/>
      <c r="AM142" s="314"/>
      <c r="AN142" s="314"/>
      <c r="AO142" s="314"/>
      <c r="AP142" s="314"/>
      <c r="AQ142" s="314"/>
      <c r="AR142" s="314"/>
      <c r="AS142" s="314"/>
      <c r="AT142" s="314"/>
      <c r="AU142" s="314"/>
      <c r="AV142" s="314"/>
      <c r="AW142" s="314"/>
      <c r="AX142" s="314"/>
      <c r="AY142" s="314"/>
      <c r="AZ142" s="314"/>
      <c r="BA142" s="314"/>
      <c r="BB142" s="314"/>
      <c r="BC142" s="314"/>
      <c r="BD142" s="314"/>
      <c r="BE142" s="314"/>
      <c r="BF142" s="314"/>
      <c r="BG142" s="314"/>
      <c r="BH142" s="314"/>
      <c r="BI142" s="314"/>
      <c r="BJ142" s="314"/>
      <c r="BK142" s="314"/>
      <c r="BL142" s="314"/>
      <c r="BM142" s="314"/>
      <c r="BN142" s="314"/>
      <c r="BO142" s="314"/>
      <c r="BP142" s="314"/>
      <c r="BQ142" s="314"/>
      <c r="BR142" s="314"/>
      <c r="BS142" s="314"/>
      <c r="BT142" s="314"/>
      <c r="BU142" s="314"/>
      <c r="BV142" s="314"/>
      <c r="BW142" s="314"/>
      <c r="BX142" s="314"/>
      <c r="BY142" s="314"/>
      <c r="BZ142" s="314"/>
      <c r="CA142" s="314"/>
      <c r="CB142" s="314"/>
      <c r="CC142" s="314"/>
      <c r="CD142" s="314"/>
      <c r="CE142" s="314"/>
      <c r="CF142" s="314"/>
      <c r="CG142" s="314"/>
      <c r="CH142" s="314"/>
      <c r="CI142" s="314"/>
      <c r="CJ142" s="314"/>
      <c r="CK142" s="146"/>
      <c r="CL142" s="147"/>
      <c r="CM142" s="147"/>
      <c r="CN142" s="147"/>
      <c r="CO142" s="148"/>
      <c r="CP142" s="148"/>
      <c r="CQ142" s="148"/>
      <c r="CR142" s="148"/>
      <c r="CS142" s="148"/>
      <c r="CT142" s="148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49"/>
      <c r="DQ142" s="149"/>
      <c r="DR142" s="149"/>
      <c r="DS142" s="149"/>
      <c r="DT142" s="149"/>
      <c r="DU142" s="149"/>
      <c r="DV142" s="149"/>
      <c r="DW142" s="149"/>
      <c r="DX142" s="149"/>
      <c r="DY142" s="149"/>
      <c r="DZ142" s="149"/>
      <c r="EA142" s="149"/>
      <c r="EB142" s="149"/>
      <c r="EC142" s="149"/>
      <c r="ED142" s="149"/>
      <c r="EE142" s="149"/>
      <c r="EF142" s="149"/>
    </row>
    <row r="143" spans="1:136" ht="15" hidden="1" x14ac:dyDescent="0.25">
      <c r="A143" s="312"/>
      <c r="B143" s="153" t="s">
        <v>759</v>
      </c>
      <c r="C143" s="154">
        <f>+C144+C145</f>
        <v>21</v>
      </c>
      <c r="D143" s="304" t="s">
        <v>703</v>
      </c>
      <c r="E143" s="304"/>
      <c r="F143" s="304"/>
      <c r="G143" s="304"/>
      <c r="H143" s="304" t="s">
        <v>704</v>
      </c>
      <c r="I143" s="304"/>
      <c r="J143" s="304"/>
      <c r="K143" s="304"/>
      <c r="L143" s="304" t="s">
        <v>705</v>
      </c>
      <c r="M143" s="304"/>
      <c r="N143" s="304"/>
      <c r="O143" s="304"/>
      <c r="P143" s="304" t="s">
        <v>706</v>
      </c>
      <c r="Q143" s="304"/>
      <c r="R143" s="304"/>
      <c r="S143" s="304"/>
      <c r="T143" s="304" t="s">
        <v>707</v>
      </c>
      <c r="U143" s="304"/>
      <c r="V143" s="304"/>
      <c r="W143" s="304"/>
      <c r="X143" s="304" t="s">
        <v>708</v>
      </c>
      <c r="Y143" s="304"/>
      <c r="Z143" s="304"/>
      <c r="AA143" s="304"/>
      <c r="AB143" s="304" t="s">
        <v>709</v>
      </c>
      <c r="AC143" s="304"/>
      <c r="AD143" s="304"/>
      <c r="AE143" s="304"/>
      <c r="AF143" s="304" t="s">
        <v>710</v>
      </c>
      <c r="AG143" s="304"/>
      <c r="AH143" s="304"/>
      <c r="AI143" s="304"/>
      <c r="AJ143" s="304" t="s">
        <v>711</v>
      </c>
      <c r="AK143" s="304"/>
      <c r="AL143" s="304"/>
      <c r="AM143" s="304"/>
      <c r="AN143" s="286" t="s">
        <v>712</v>
      </c>
      <c r="AO143" s="287"/>
      <c r="AP143" s="287"/>
      <c r="AQ143" s="315"/>
      <c r="AR143" s="361"/>
      <c r="AS143" s="304" t="s">
        <v>713</v>
      </c>
      <c r="AT143" s="304"/>
      <c r="AU143" s="304"/>
      <c r="AV143" s="304"/>
      <c r="AW143" s="304" t="s">
        <v>714</v>
      </c>
      <c r="AX143" s="304"/>
      <c r="AY143" s="304"/>
      <c r="AZ143" s="304"/>
      <c r="BA143" s="304" t="s">
        <v>715</v>
      </c>
      <c r="BB143" s="304"/>
      <c r="BC143" s="304"/>
      <c r="BD143" s="304"/>
      <c r="BE143" s="304" t="s">
        <v>716</v>
      </c>
      <c r="BF143" s="304"/>
      <c r="BG143" s="304"/>
      <c r="BH143" s="304"/>
      <c r="BI143" s="304" t="s">
        <v>717</v>
      </c>
      <c r="BJ143" s="304"/>
      <c r="BK143" s="304"/>
      <c r="BL143" s="304"/>
      <c r="BM143" s="304" t="s">
        <v>718</v>
      </c>
      <c r="BN143" s="304"/>
      <c r="BO143" s="304"/>
      <c r="BP143" s="304"/>
      <c r="BQ143" s="304" t="s">
        <v>719</v>
      </c>
      <c r="BR143" s="304"/>
      <c r="BS143" s="304"/>
      <c r="BT143" s="304"/>
      <c r="BU143" s="304" t="s">
        <v>720</v>
      </c>
      <c r="BV143" s="304"/>
      <c r="BW143" s="304"/>
      <c r="BX143" s="304"/>
      <c r="BY143" s="304" t="s">
        <v>721</v>
      </c>
      <c r="BZ143" s="304"/>
      <c r="CA143" s="304"/>
      <c r="CB143" s="304"/>
      <c r="CC143" s="304" t="s">
        <v>722</v>
      </c>
      <c r="CD143" s="304"/>
      <c r="CE143" s="304"/>
      <c r="CF143" s="304"/>
      <c r="CG143" s="304" t="s">
        <v>723</v>
      </c>
      <c r="CH143" s="304"/>
      <c r="CI143" s="304"/>
      <c r="CJ143" s="257"/>
      <c r="CK143" s="155"/>
      <c r="CO143" s="149"/>
      <c r="CP143" s="149"/>
      <c r="CQ143" s="149"/>
      <c r="CR143" s="149"/>
      <c r="CS143" s="149"/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49"/>
      <c r="DZ143" s="149"/>
      <c r="EA143" s="149"/>
      <c r="EB143" s="149"/>
      <c r="EC143" s="149"/>
      <c r="ED143" s="149"/>
      <c r="EE143" s="149"/>
      <c r="EF143" s="149"/>
    </row>
    <row r="144" spans="1:136" ht="15" hidden="1" x14ac:dyDescent="0.25">
      <c r="A144" s="312"/>
      <c r="B144" s="153" t="s">
        <v>757</v>
      </c>
      <c r="C144" s="154">
        <v>10</v>
      </c>
      <c r="D144" s="304"/>
      <c r="E144" s="304"/>
      <c r="F144" s="304"/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4"/>
      <c r="AC144" s="304"/>
      <c r="AD144" s="304"/>
      <c r="AE144" s="304"/>
      <c r="AF144" s="304"/>
      <c r="AG144" s="304"/>
      <c r="AH144" s="304"/>
      <c r="AI144" s="304"/>
      <c r="AJ144" s="304"/>
      <c r="AK144" s="304"/>
      <c r="AL144" s="304"/>
      <c r="AM144" s="304"/>
      <c r="AN144" s="288"/>
      <c r="AO144" s="289"/>
      <c r="AP144" s="289"/>
      <c r="AQ144" s="300"/>
      <c r="AR144" s="321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D144" s="304"/>
      <c r="BE144" s="304"/>
      <c r="BF144" s="304"/>
      <c r="BG144" s="304"/>
      <c r="BH144" s="304"/>
      <c r="BI144" s="304"/>
      <c r="BJ144" s="304"/>
      <c r="BK144" s="304"/>
      <c r="BL144" s="304"/>
      <c r="BM144" s="304"/>
      <c r="BN144" s="304"/>
      <c r="BO144" s="304"/>
      <c r="BP144" s="304"/>
      <c r="BQ144" s="304"/>
      <c r="BR144" s="304"/>
      <c r="BS144" s="304"/>
      <c r="BT144" s="304"/>
      <c r="BU144" s="304"/>
      <c r="BV144" s="304"/>
      <c r="BW144" s="304"/>
      <c r="BX144" s="304"/>
      <c r="BY144" s="304"/>
      <c r="BZ144" s="304"/>
      <c r="CA144" s="304"/>
      <c r="CB144" s="304"/>
      <c r="CC144" s="304"/>
      <c r="CD144" s="304"/>
      <c r="CE144" s="304"/>
      <c r="CF144" s="304"/>
      <c r="CG144" s="304"/>
      <c r="CH144" s="304"/>
      <c r="CI144" s="304"/>
      <c r="CJ144" s="257"/>
      <c r="CK144" s="155"/>
      <c r="CO144" s="149"/>
      <c r="CP144" s="149"/>
      <c r="CQ144" s="149"/>
      <c r="CR144" s="149"/>
      <c r="CS144" s="149"/>
      <c r="CT144" s="149"/>
      <c r="CU144" s="149"/>
      <c r="CV144" s="149"/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9"/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149"/>
      <c r="EF144" s="149"/>
    </row>
    <row r="145" spans="1:136" ht="15" hidden="1" x14ac:dyDescent="0.25">
      <c r="A145" s="312"/>
      <c r="B145" s="153" t="s">
        <v>758</v>
      </c>
      <c r="C145" s="154">
        <v>11</v>
      </c>
      <c r="D145" s="304"/>
      <c r="E145" s="304"/>
      <c r="F145" s="304"/>
      <c r="G145" s="304"/>
      <c r="H145" s="304"/>
      <c r="I145" s="304"/>
      <c r="J145" s="304"/>
      <c r="K145" s="304"/>
      <c r="L145" s="304"/>
      <c r="M145" s="304"/>
      <c r="N145" s="304"/>
      <c r="O145" s="304"/>
      <c r="P145" s="304"/>
      <c r="Q145" s="304"/>
      <c r="R145" s="304"/>
      <c r="S145" s="304"/>
      <c r="T145" s="304"/>
      <c r="U145" s="304"/>
      <c r="V145" s="304"/>
      <c r="W145" s="304"/>
      <c r="X145" s="304"/>
      <c r="Y145" s="304"/>
      <c r="Z145" s="304"/>
      <c r="AA145" s="304"/>
      <c r="AB145" s="304"/>
      <c r="AC145" s="304"/>
      <c r="AD145" s="304"/>
      <c r="AE145" s="304"/>
      <c r="AF145" s="304"/>
      <c r="AG145" s="304"/>
      <c r="AH145" s="304"/>
      <c r="AI145" s="304"/>
      <c r="AJ145" s="304"/>
      <c r="AK145" s="304"/>
      <c r="AL145" s="304"/>
      <c r="AM145" s="304"/>
      <c r="AN145" s="288"/>
      <c r="AO145" s="289"/>
      <c r="AP145" s="289"/>
      <c r="AQ145" s="300"/>
      <c r="AR145" s="321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D145" s="304"/>
      <c r="BE145" s="304"/>
      <c r="BF145" s="304"/>
      <c r="BG145" s="304"/>
      <c r="BH145" s="304"/>
      <c r="BI145" s="304"/>
      <c r="BJ145" s="304"/>
      <c r="BK145" s="304"/>
      <c r="BL145" s="304"/>
      <c r="BM145" s="304"/>
      <c r="BN145" s="304"/>
      <c r="BO145" s="304"/>
      <c r="BP145" s="304"/>
      <c r="BQ145" s="304"/>
      <c r="BR145" s="304"/>
      <c r="BS145" s="304"/>
      <c r="BT145" s="304"/>
      <c r="BU145" s="304"/>
      <c r="BV145" s="304"/>
      <c r="BW145" s="304"/>
      <c r="BX145" s="304"/>
      <c r="BY145" s="304"/>
      <c r="BZ145" s="304"/>
      <c r="CA145" s="304"/>
      <c r="CB145" s="304"/>
      <c r="CC145" s="304"/>
      <c r="CD145" s="304"/>
      <c r="CE145" s="304"/>
      <c r="CF145" s="304"/>
      <c r="CG145" s="304"/>
      <c r="CH145" s="304"/>
      <c r="CI145" s="304"/>
      <c r="CJ145" s="257"/>
      <c r="CK145" s="155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</row>
    <row r="146" spans="1:136" ht="15" hidden="1" x14ac:dyDescent="0.25">
      <c r="A146" s="312"/>
      <c r="B146" s="153"/>
      <c r="C146" s="157"/>
      <c r="D146" s="304"/>
      <c r="E146" s="304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04"/>
      <c r="AK146" s="304"/>
      <c r="AL146" s="304"/>
      <c r="AM146" s="304"/>
      <c r="AN146" s="288"/>
      <c r="AO146" s="289"/>
      <c r="AP146" s="289"/>
      <c r="AQ146" s="300"/>
      <c r="AR146" s="321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D146" s="304"/>
      <c r="BE146" s="304"/>
      <c r="BF146" s="304"/>
      <c r="BG146" s="304"/>
      <c r="BH146" s="304"/>
      <c r="BI146" s="304"/>
      <c r="BJ146" s="304"/>
      <c r="BK146" s="304"/>
      <c r="BL146" s="304"/>
      <c r="BM146" s="304"/>
      <c r="BN146" s="304"/>
      <c r="BO146" s="304"/>
      <c r="BP146" s="304"/>
      <c r="BQ146" s="304"/>
      <c r="BR146" s="304"/>
      <c r="BS146" s="304"/>
      <c r="BT146" s="304"/>
      <c r="BU146" s="304"/>
      <c r="BV146" s="304"/>
      <c r="BW146" s="304"/>
      <c r="BX146" s="304"/>
      <c r="BY146" s="304"/>
      <c r="BZ146" s="304"/>
      <c r="CA146" s="304"/>
      <c r="CB146" s="304"/>
      <c r="CC146" s="304"/>
      <c r="CD146" s="304"/>
      <c r="CE146" s="304"/>
      <c r="CF146" s="304"/>
      <c r="CG146" s="304"/>
      <c r="CH146" s="304"/>
      <c r="CI146" s="304"/>
      <c r="CJ146" s="257"/>
      <c r="CK146" s="155"/>
      <c r="CO146" s="149"/>
      <c r="CP146" s="149"/>
      <c r="CQ146" s="149"/>
      <c r="CR146" s="149"/>
      <c r="CS146" s="149"/>
      <c r="CT146" s="149">
        <v>0.38095238095238093</v>
      </c>
      <c r="CU146" s="149">
        <v>4.7619047619047616E-2</v>
      </c>
      <c r="CV146" s="149">
        <v>0.14285714285714285</v>
      </c>
      <c r="CW146" s="149">
        <v>0</v>
      </c>
      <c r="CX146" s="149">
        <v>0.23809523809523808</v>
      </c>
      <c r="CY146" s="149">
        <v>0.14285714285714285</v>
      </c>
      <c r="CZ146" s="149">
        <v>0</v>
      </c>
      <c r="DA146" s="149">
        <v>4.7619047619047616E-2</v>
      </c>
      <c r="DB146" s="149">
        <v>0.23809523809523808</v>
      </c>
      <c r="DC146" s="149">
        <v>0.2857142857142857</v>
      </c>
      <c r="DD146" s="149">
        <v>0.14285714285714285</v>
      </c>
      <c r="DE146" s="149">
        <v>0.19047619047619047</v>
      </c>
      <c r="DF146" s="149">
        <v>9.5238095238095233E-2</v>
      </c>
      <c r="DG146" s="149">
        <v>0.14285714285714285</v>
      </c>
      <c r="DH146" s="149">
        <v>9.5238095238095233E-2</v>
      </c>
      <c r="DI146" s="149">
        <v>0.23809523809523808</v>
      </c>
      <c r="DJ146" s="149">
        <v>4.7619047619047616E-2</v>
      </c>
      <c r="DK146" s="149">
        <v>0.19047619047619047</v>
      </c>
      <c r="DL146" s="149">
        <v>0.23809523809523808</v>
      </c>
      <c r="DM146" s="149">
        <v>0.19047619047619047</v>
      </c>
      <c r="DN146" s="149">
        <v>0.2857142857142857</v>
      </c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</row>
    <row r="147" spans="1:136" hidden="1" x14ac:dyDescent="0.2">
      <c r="A147" s="312"/>
      <c r="B147" s="158"/>
      <c r="C147" s="157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04"/>
      <c r="AK147" s="304"/>
      <c r="AL147" s="304"/>
      <c r="AM147" s="304"/>
      <c r="AN147" s="290"/>
      <c r="AO147" s="291"/>
      <c r="AP147" s="291"/>
      <c r="AQ147" s="301"/>
      <c r="AR147" s="321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D147" s="304"/>
      <c r="BE147" s="304"/>
      <c r="BF147" s="304"/>
      <c r="BG147" s="304"/>
      <c r="BH147" s="304"/>
      <c r="BI147" s="304"/>
      <c r="BJ147" s="304"/>
      <c r="BK147" s="304"/>
      <c r="BL147" s="304"/>
      <c r="BM147" s="304"/>
      <c r="BN147" s="304"/>
      <c r="BO147" s="304"/>
      <c r="BP147" s="304"/>
      <c r="BQ147" s="304"/>
      <c r="BR147" s="304"/>
      <c r="BS147" s="304"/>
      <c r="BT147" s="304"/>
      <c r="BU147" s="304"/>
      <c r="BV147" s="304"/>
      <c r="BW147" s="304"/>
      <c r="BX147" s="304"/>
      <c r="BY147" s="304"/>
      <c r="BZ147" s="304"/>
      <c r="CA147" s="304"/>
      <c r="CB147" s="304"/>
      <c r="CC147" s="304"/>
      <c r="CD147" s="304"/>
      <c r="CE147" s="304"/>
      <c r="CF147" s="304"/>
      <c r="CG147" s="304"/>
      <c r="CH147" s="304"/>
      <c r="CI147" s="304"/>
      <c r="CJ147" s="257"/>
      <c r="CK147" s="155"/>
      <c r="CO147" s="149"/>
      <c r="CP147" s="149"/>
      <c r="CQ147" s="149"/>
      <c r="CR147" s="149"/>
      <c r="CS147" s="149"/>
      <c r="CT147" s="149">
        <v>0</v>
      </c>
      <c r="CU147" s="149">
        <v>4.7619047619047616E-2</v>
      </c>
      <c r="CV147" s="149">
        <v>0.19047619047619047</v>
      </c>
      <c r="CW147" s="149">
        <v>0.66666666666666663</v>
      </c>
      <c r="CX147" s="149">
        <v>4.7619047619047616E-2</v>
      </c>
      <c r="CY147" s="149">
        <v>4.7619047619047616E-2</v>
      </c>
      <c r="CZ147" s="149">
        <v>0.2857142857142857</v>
      </c>
      <c r="DA147" s="149">
        <v>9.5238095238095233E-2</v>
      </c>
      <c r="DB147" s="149">
        <v>0</v>
      </c>
      <c r="DC147" s="149">
        <v>0.2857142857142857</v>
      </c>
      <c r="DD147" s="149">
        <v>4.7619047619047616E-2</v>
      </c>
      <c r="DE147" s="149">
        <v>4.7619047619047616E-2</v>
      </c>
      <c r="DF147" s="149">
        <v>0.14285714285714285</v>
      </c>
      <c r="DG147" s="149">
        <v>4.7619047619047616E-2</v>
      </c>
      <c r="DH147" s="149">
        <v>0.33333333333333331</v>
      </c>
      <c r="DI147" s="149">
        <v>0</v>
      </c>
      <c r="DJ147" s="149">
        <v>0.19047619047619047</v>
      </c>
      <c r="DK147" s="149">
        <v>4.7619047619047616E-2</v>
      </c>
      <c r="DL147" s="149">
        <v>0.14285714285714285</v>
      </c>
      <c r="DM147" s="149">
        <v>4.7619047619047616E-2</v>
      </c>
      <c r="DN147" s="149">
        <v>0</v>
      </c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49"/>
      <c r="DZ147" s="149"/>
      <c r="EA147" s="149"/>
      <c r="EB147" s="149"/>
      <c r="EC147" s="149"/>
      <c r="ED147" s="149"/>
      <c r="EE147" s="149"/>
      <c r="EF147" s="149"/>
    </row>
    <row r="148" spans="1:136" ht="15" hidden="1" x14ac:dyDescent="0.25">
      <c r="A148" s="312"/>
      <c r="B148" s="159"/>
      <c r="C148" s="160"/>
      <c r="D148" s="161">
        <v>1</v>
      </c>
      <c r="E148" s="162">
        <v>2</v>
      </c>
      <c r="F148" s="161">
        <v>3</v>
      </c>
      <c r="G148" s="162">
        <v>4</v>
      </c>
      <c r="H148" s="161">
        <v>1</v>
      </c>
      <c r="I148" s="162">
        <v>2</v>
      </c>
      <c r="J148" s="161">
        <v>3</v>
      </c>
      <c r="K148" s="162">
        <v>4</v>
      </c>
      <c r="L148" s="161">
        <v>1</v>
      </c>
      <c r="M148" s="162">
        <v>2</v>
      </c>
      <c r="N148" s="161">
        <v>3</v>
      </c>
      <c r="O148" s="162">
        <v>4</v>
      </c>
      <c r="P148" s="161">
        <v>1</v>
      </c>
      <c r="Q148" s="162">
        <v>2</v>
      </c>
      <c r="R148" s="161">
        <v>3</v>
      </c>
      <c r="S148" s="162">
        <v>4</v>
      </c>
      <c r="T148" s="161">
        <v>1</v>
      </c>
      <c r="U148" s="162">
        <v>2</v>
      </c>
      <c r="V148" s="161">
        <v>3</v>
      </c>
      <c r="W148" s="162">
        <v>4</v>
      </c>
      <c r="X148" s="161">
        <v>1</v>
      </c>
      <c r="Y148" s="162">
        <v>2</v>
      </c>
      <c r="Z148" s="161">
        <v>3</v>
      </c>
      <c r="AA148" s="162">
        <v>4</v>
      </c>
      <c r="AB148" s="161">
        <v>1</v>
      </c>
      <c r="AC148" s="162">
        <v>2</v>
      </c>
      <c r="AD148" s="161">
        <v>3</v>
      </c>
      <c r="AE148" s="162">
        <v>4</v>
      </c>
      <c r="AF148" s="161">
        <v>1</v>
      </c>
      <c r="AG148" s="162">
        <v>2</v>
      </c>
      <c r="AH148" s="161">
        <v>3</v>
      </c>
      <c r="AI148" s="162">
        <v>4</v>
      </c>
      <c r="AJ148" s="161">
        <v>1</v>
      </c>
      <c r="AK148" s="162">
        <v>2</v>
      </c>
      <c r="AL148" s="161">
        <v>3</v>
      </c>
      <c r="AM148" s="162">
        <v>4</v>
      </c>
      <c r="AN148" s="161">
        <v>1</v>
      </c>
      <c r="AO148" s="162">
        <v>2</v>
      </c>
      <c r="AP148" s="161">
        <v>3</v>
      </c>
      <c r="AQ148" s="162">
        <v>4</v>
      </c>
      <c r="AR148" s="321"/>
      <c r="AS148" s="161">
        <v>1</v>
      </c>
      <c r="AT148" s="162">
        <v>2</v>
      </c>
      <c r="AU148" s="161">
        <v>3</v>
      </c>
      <c r="AV148" s="162">
        <v>4</v>
      </c>
      <c r="AW148" s="161">
        <v>1</v>
      </c>
      <c r="AX148" s="162">
        <v>2</v>
      </c>
      <c r="AY148" s="161">
        <v>3</v>
      </c>
      <c r="AZ148" s="162">
        <v>4</v>
      </c>
      <c r="BA148" s="161">
        <v>1</v>
      </c>
      <c r="BB148" s="162">
        <v>2</v>
      </c>
      <c r="BC148" s="161">
        <v>3</v>
      </c>
      <c r="BD148" s="162">
        <v>4</v>
      </c>
      <c r="BE148" s="161">
        <v>1</v>
      </c>
      <c r="BF148" s="162">
        <v>2</v>
      </c>
      <c r="BG148" s="161">
        <v>3</v>
      </c>
      <c r="BH148" s="162">
        <v>4</v>
      </c>
      <c r="BI148" s="161">
        <v>1</v>
      </c>
      <c r="BJ148" s="162">
        <v>2</v>
      </c>
      <c r="BK148" s="161">
        <v>3</v>
      </c>
      <c r="BL148" s="162">
        <v>4</v>
      </c>
      <c r="BM148" s="161">
        <v>1</v>
      </c>
      <c r="BN148" s="162">
        <v>2</v>
      </c>
      <c r="BO148" s="161">
        <v>3</v>
      </c>
      <c r="BP148" s="162">
        <v>4</v>
      </c>
      <c r="BQ148" s="161">
        <v>1</v>
      </c>
      <c r="BR148" s="162">
        <v>2</v>
      </c>
      <c r="BS148" s="161">
        <v>3</v>
      </c>
      <c r="BT148" s="162">
        <v>4</v>
      </c>
      <c r="BU148" s="216">
        <v>1</v>
      </c>
      <c r="BV148" s="162">
        <v>2</v>
      </c>
      <c r="BW148" s="161">
        <v>3</v>
      </c>
      <c r="BX148" s="162">
        <v>4</v>
      </c>
      <c r="BY148" s="161">
        <v>1</v>
      </c>
      <c r="BZ148" s="162">
        <v>2</v>
      </c>
      <c r="CA148" s="161">
        <v>3</v>
      </c>
      <c r="CB148" s="162">
        <v>4</v>
      </c>
      <c r="CC148" s="161">
        <v>1</v>
      </c>
      <c r="CD148" s="162">
        <v>2</v>
      </c>
      <c r="CE148" s="161">
        <v>3</v>
      </c>
      <c r="CF148" s="162">
        <v>4</v>
      </c>
      <c r="CG148" s="161">
        <v>1</v>
      </c>
      <c r="CH148" s="162">
        <v>2</v>
      </c>
      <c r="CI148" s="161">
        <v>3</v>
      </c>
      <c r="CJ148" s="165">
        <v>4</v>
      </c>
      <c r="CK148" s="155"/>
      <c r="CN148" s="157"/>
      <c r="CO148" s="293"/>
      <c r="CP148" s="293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</row>
    <row r="149" spans="1:136" ht="15" hidden="1" customHeight="1" x14ac:dyDescent="0.25">
      <c r="A149" s="312"/>
      <c r="B149" s="168" t="s">
        <v>703</v>
      </c>
      <c r="C149" s="208"/>
      <c r="D149" s="171"/>
      <c r="E149" s="171"/>
      <c r="F149" s="171"/>
      <c r="G149" s="171"/>
      <c r="H149" s="175"/>
      <c r="I149" s="174"/>
      <c r="J149" s="175"/>
      <c r="K149" s="174"/>
      <c r="L149" s="175">
        <v>1</v>
      </c>
      <c r="M149" s="174"/>
      <c r="N149" s="175">
        <v>2</v>
      </c>
      <c r="O149" s="174"/>
      <c r="P149" s="175"/>
      <c r="Q149" s="174">
        <v>2</v>
      </c>
      <c r="R149" s="175"/>
      <c r="S149" s="174">
        <v>2</v>
      </c>
      <c r="T149" s="175">
        <v>3</v>
      </c>
      <c r="U149" s="174"/>
      <c r="V149" s="175">
        <v>1</v>
      </c>
      <c r="W149" s="174"/>
      <c r="X149" s="175"/>
      <c r="Y149" s="174"/>
      <c r="Z149" s="175"/>
      <c r="AA149" s="174"/>
      <c r="AB149" s="175"/>
      <c r="AC149" s="174"/>
      <c r="AD149" s="175"/>
      <c r="AE149" s="174"/>
      <c r="AF149" s="175"/>
      <c r="AG149" s="174"/>
      <c r="AH149" s="175"/>
      <c r="AI149" s="174"/>
      <c r="AJ149" s="175"/>
      <c r="AK149" s="174"/>
      <c r="AL149" s="175"/>
      <c r="AM149" s="174"/>
      <c r="AN149" s="175">
        <v>2</v>
      </c>
      <c r="AO149" s="174"/>
      <c r="AP149" s="175">
        <v>3</v>
      </c>
      <c r="AQ149" s="174"/>
      <c r="AR149" s="321"/>
      <c r="AS149" s="175"/>
      <c r="AT149" s="174"/>
      <c r="AU149" s="175"/>
      <c r="AV149" s="177"/>
      <c r="AW149" s="175"/>
      <c r="AX149" s="174"/>
      <c r="AY149" s="175"/>
      <c r="AZ149" s="177"/>
      <c r="BA149" s="175"/>
      <c r="BB149" s="174">
        <v>1</v>
      </c>
      <c r="BC149" s="175"/>
      <c r="BD149" s="177">
        <v>1</v>
      </c>
      <c r="BE149" s="175"/>
      <c r="BF149" s="174"/>
      <c r="BG149" s="175"/>
      <c r="BH149" s="177"/>
      <c r="BI149" s="175"/>
      <c r="BJ149" s="174"/>
      <c r="BK149" s="175"/>
      <c r="BL149" s="177"/>
      <c r="BM149" s="175"/>
      <c r="BN149" s="174"/>
      <c r="BO149" s="175"/>
      <c r="BP149" s="177"/>
      <c r="BQ149" s="175"/>
      <c r="BR149" s="174">
        <v>3</v>
      </c>
      <c r="BS149" s="175"/>
      <c r="BT149" s="174">
        <v>3</v>
      </c>
      <c r="BU149" s="217"/>
      <c r="BV149" s="174"/>
      <c r="BW149" s="175"/>
      <c r="BX149" s="174"/>
      <c r="BY149" s="175"/>
      <c r="BZ149" s="174"/>
      <c r="CA149" s="175"/>
      <c r="CB149" s="174"/>
      <c r="CC149" s="175"/>
      <c r="CD149" s="174"/>
      <c r="CE149" s="175"/>
      <c r="CF149" s="174"/>
      <c r="CG149" s="175"/>
      <c r="CH149" s="174"/>
      <c r="CI149" s="175"/>
      <c r="CJ149" s="177"/>
      <c r="CK149" s="155"/>
      <c r="CO149" s="149"/>
      <c r="CP149" s="156" t="s">
        <v>703</v>
      </c>
      <c r="CQ149" s="149">
        <v>0.38095238095238093</v>
      </c>
      <c r="CR149" s="149">
        <v>0</v>
      </c>
      <c r="CS149" s="149"/>
      <c r="CT149" s="149"/>
      <c r="CU149" s="149"/>
      <c r="CV149" s="149"/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</row>
    <row r="150" spans="1:136" ht="15" hidden="1" x14ac:dyDescent="0.25">
      <c r="A150" s="312"/>
      <c r="B150" s="168" t="s">
        <v>704</v>
      </c>
      <c r="C150" s="208"/>
      <c r="D150" s="175">
        <v>2</v>
      </c>
      <c r="E150" s="174"/>
      <c r="F150" s="175"/>
      <c r="G150" s="174"/>
      <c r="H150" s="171"/>
      <c r="I150" s="171"/>
      <c r="J150" s="171"/>
      <c r="K150" s="171"/>
      <c r="L150" s="175"/>
      <c r="M150" s="174"/>
      <c r="N150" s="175"/>
      <c r="O150" s="174"/>
      <c r="P150" s="175"/>
      <c r="Q150" s="174">
        <v>1</v>
      </c>
      <c r="R150" s="175"/>
      <c r="S150" s="174">
        <v>1</v>
      </c>
      <c r="T150" s="175">
        <v>3</v>
      </c>
      <c r="U150" s="174"/>
      <c r="V150" s="175"/>
      <c r="W150" s="174"/>
      <c r="X150" s="175"/>
      <c r="Y150" s="174"/>
      <c r="Z150" s="175"/>
      <c r="AA150" s="174"/>
      <c r="AB150" s="175"/>
      <c r="AC150" s="174">
        <v>2</v>
      </c>
      <c r="AD150" s="175"/>
      <c r="AE150" s="174">
        <v>3</v>
      </c>
      <c r="AF150" s="175"/>
      <c r="AG150" s="174"/>
      <c r="AH150" s="175"/>
      <c r="AI150" s="174"/>
      <c r="AJ150" s="175"/>
      <c r="AK150" s="174"/>
      <c r="AL150" s="175"/>
      <c r="AM150" s="174"/>
      <c r="AN150" s="175"/>
      <c r="AO150" s="174"/>
      <c r="AP150" s="175"/>
      <c r="AQ150" s="174"/>
      <c r="AR150" s="321"/>
      <c r="AS150" s="175"/>
      <c r="AT150" s="174"/>
      <c r="AU150" s="175"/>
      <c r="AV150" s="177"/>
      <c r="AW150" s="175"/>
      <c r="AX150" s="174"/>
      <c r="AY150" s="175"/>
      <c r="AZ150" s="177"/>
      <c r="BA150" s="175"/>
      <c r="BB150" s="174"/>
      <c r="BC150" s="175"/>
      <c r="BD150" s="177"/>
      <c r="BE150" s="175"/>
      <c r="BF150" s="174"/>
      <c r="BG150" s="175"/>
      <c r="BH150" s="177"/>
      <c r="BI150" s="175"/>
      <c r="BJ150" s="174">
        <v>3</v>
      </c>
      <c r="BK150" s="175"/>
      <c r="BL150" s="177">
        <v>2</v>
      </c>
      <c r="BM150" s="175"/>
      <c r="BN150" s="174"/>
      <c r="BO150" s="175"/>
      <c r="BP150" s="177"/>
      <c r="BQ150" s="175">
        <v>1</v>
      </c>
      <c r="BR150" s="174"/>
      <c r="BS150" s="175">
        <v>1</v>
      </c>
      <c r="BT150" s="174"/>
      <c r="BU150" s="217"/>
      <c r="BV150" s="174"/>
      <c r="BW150" s="175"/>
      <c r="BX150" s="174"/>
      <c r="BY150" s="175"/>
      <c r="BZ150" s="174"/>
      <c r="CA150" s="175"/>
      <c r="CB150" s="174"/>
      <c r="CC150" s="175"/>
      <c r="CD150" s="174"/>
      <c r="CE150" s="175"/>
      <c r="CF150" s="174"/>
      <c r="CG150" s="175"/>
      <c r="CH150" s="174"/>
      <c r="CI150" s="175"/>
      <c r="CJ150" s="177"/>
      <c r="CK150" s="155"/>
      <c r="CO150" s="149"/>
      <c r="CP150" s="156" t="s">
        <v>704</v>
      </c>
      <c r="CQ150" s="149">
        <v>4.7619047619047616E-2</v>
      </c>
      <c r="CR150" s="149">
        <v>4.7619047619047616E-2</v>
      </c>
      <c r="CS150" s="149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49"/>
      <c r="DZ150" s="149"/>
      <c r="EA150" s="149"/>
      <c r="EB150" s="149"/>
      <c r="EC150" s="149"/>
      <c r="ED150" s="149"/>
      <c r="EE150" s="149"/>
      <c r="EF150" s="149"/>
    </row>
    <row r="151" spans="1:136" ht="15" hidden="1" x14ac:dyDescent="0.25">
      <c r="A151" s="312"/>
      <c r="B151" s="168" t="s">
        <v>705</v>
      </c>
      <c r="C151" s="208"/>
      <c r="D151" s="175">
        <v>2</v>
      </c>
      <c r="E151" s="174"/>
      <c r="F151" s="175">
        <v>2</v>
      </c>
      <c r="G151" s="174"/>
      <c r="H151" s="175"/>
      <c r="I151" s="174"/>
      <c r="J151" s="175"/>
      <c r="K151" s="174"/>
      <c r="L151" s="171"/>
      <c r="M151" s="171"/>
      <c r="N151" s="171"/>
      <c r="O151" s="171"/>
      <c r="P151" s="175"/>
      <c r="Q151" s="174"/>
      <c r="R151" s="175"/>
      <c r="S151" s="174"/>
      <c r="T151" s="175"/>
      <c r="U151" s="174"/>
      <c r="V151" s="175"/>
      <c r="W151" s="174"/>
      <c r="X151" s="175">
        <v>3</v>
      </c>
      <c r="Y151" s="174"/>
      <c r="Z151" s="175">
        <v>3</v>
      </c>
      <c r="AA151" s="174"/>
      <c r="AB151" s="175"/>
      <c r="AC151" s="174"/>
      <c r="AD151" s="175"/>
      <c r="AE151" s="174"/>
      <c r="AF151" s="175"/>
      <c r="AG151" s="174"/>
      <c r="AH151" s="175"/>
      <c r="AI151" s="174"/>
      <c r="AJ151" s="175"/>
      <c r="AK151" s="174"/>
      <c r="AL151" s="175"/>
      <c r="AM151" s="174"/>
      <c r="AN151" s="175">
        <v>1</v>
      </c>
      <c r="AO151" s="174"/>
      <c r="AP151" s="175">
        <v>1</v>
      </c>
      <c r="AQ151" s="174"/>
      <c r="AR151" s="321"/>
      <c r="AS151" s="175"/>
      <c r="AT151" s="174"/>
      <c r="AU151" s="175"/>
      <c r="AV151" s="177"/>
      <c r="AW151" s="175"/>
      <c r="AX151" s="174"/>
      <c r="AY151" s="175"/>
      <c r="AZ151" s="177"/>
      <c r="BA151" s="175"/>
      <c r="BB151" s="174"/>
      <c r="BC151" s="175"/>
      <c r="BD151" s="177"/>
      <c r="BE151" s="175"/>
      <c r="BF151" s="174">
        <v>3</v>
      </c>
      <c r="BG151" s="175"/>
      <c r="BH151" s="177">
        <v>3</v>
      </c>
      <c r="BI151" s="175"/>
      <c r="BJ151" s="174">
        <v>1</v>
      </c>
      <c r="BK151" s="175"/>
      <c r="BL151" s="177">
        <v>1</v>
      </c>
      <c r="BM151" s="175"/>
      <c r="BN151" s="174"/>
      <c r="BO151" s="175"/>
      <c r="BP151" s="177"/>
      <c r="BQ151" s="175"/>
      <c r="BR151" s="174">
        <v>2</v>
      </c>
      <c r="BS151" s="175"/>
      <c r="BT151" s="174">
        <v>2</v>
      </c>
      <c r="BU151" s="217"/>
      <c r="BV151" s="174"/>
      <c r="BW151" s="175"/>
      <c r="BX151" s="174"/>
      <c r="BY151" s="175"/>
      <c r="BZ151" s="174"/>
      <c r="CA151" s="175"/>
      <c r="CB151" s="174"/>
      <c r="CC151" s="175"/>
      <c r="CD151" s="174"/>
      <c r="CE151" s="175"/>
      <c r="CF151" s="174"/>
      <c r="CG151" s="175"/>
      <c r="CH151" s="174"/>
      <c r="CI151" s="175"/>
      <c r="CJ151" s="177"/>
      <c r="CK151" s="155"/>
      <c r="CO151" s="149"/>
      <c r="CP151" s="156" t="s">
        <v>705</v>
      </c>
      <c r="CQ151" s="149">
        <v>0.14285714285714285</v>
      </c>
      <c r="CR151" s="149">
        <v>0.19047619047619047</v>
      </c>
      <c r="CS151" s="149"/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49"/>
      <c r="DZ151" s="149"/>
      <c r="EA151" s="149"/>
      <c r="EB151" s="149"/>
      <c r="EC151" s="149"/>
      <c r="ED151" s="149"/>
      <c r="EE151" s="149"/>
      <c r="EF151" s="149"/>
    </row>
    <row r="152" spans="1:136" ht="15" hidden="1" x14ac:dyDescent="0.25">
      <c r="A152" s="312"/>
      <c r="B152" s="168" t="s">
        <v>706</v>
      </c>
      <c r="C152" s="208"/>
      <c r="D152" s="175"/>
      <c r="E152" s="174"/>
      <c r="F152" s="175"/>
      <c r="G152" s="174"/>
      <c r="H152" s="175"/>
      <c r="I152" s="174"/>
      <c r="J152" s="175"/>
      <c r="K152" s="174"/>
      <c r="L152" s="175"/>
      <c r="M152" s="174"/>
      <c r="N152" s="175"/>
      <c r="O152" s="174">
        <v>2</v>
      </c>
      <c r="P152" s="171"/>
      <c r="Q152" s="171"/>
      <c r="R152" s="171"/>
      <c r="S152" s="171"/>
      <c r="T152" s="175">
        <v>1</v>
      </c>
      <c r="U152" s="174"/>
      <c r="V152" s="175">
        <v>1</v>
      </c>
      <c r="W152" s="174"/>
      <c r="X152" s="175"/>
      <c r="Y152" s="174"/>
      <c r="Z152" s="175"/>
      <c r="AA152" s="174"/>
      <c r="AB152" s="175"/>
      <c r="AC152" s="174"/>
      <c r="AD152" s="175"/>
      <c r="AE152" s="174">
        <v>1</v>
      </c>
      <c r="AF152" s="175"/>
      <c r="AG152" s="174"/>
      <c r="AH152" s="175"/>
      <c r="AI152" s="174"/>
      <c r="AJ152" s="175">
        <v>2</v>
      </c>
      <c r="AK152" s="174"/>
      <c r="AL152" s="175">
        <v>2</v>
      </c>
      <c r="AM152" s="174"/>
      <c r="AN152" s="175">
        <v>3</v>
      </c>
      <c r="AO152" s="174"/>
      <c r="AP152" s="175">
        <v>3</v>
      </c>
      <c r="AQ152" s="174"/>
      <c r="AR152" s="321"/>
      <c r="AS152" s="175"/>
      <c r="AT152" s="174"/>
      <c r="AU152" s="175"/>
      <c r="AV152" s="177"/>
      <c r="AW152" s="175"/>
      <c r="AX152" s="174"/>
      <c r="AY152" s="175"/>
      <c r="AZ152" s="177"/>
      <c r="BA152" s="175"/>
      <c r="BB152" s="174">
        <v>2</v>
      </c>
      <c r="BC152" s="175"/>
      <c r="BD152" s="177"/>
      <c r="BE152" s="175"/>
      <c r="BF152" s="174"/>
      <c r="BG152" s="175"/>
      <c r="BH152" s="177"/>
      <c r="BI152" s="175"/>
      <c r="BJ152" s="174">
        <v>1</v>
      </c>
      <c r="BK152" s="175"/>
      <c r="BL152" s="177">
        <v>3</v>
      </c>
      <c r="BM152" s="175"/>
      <c r="BN152" s="174"/>
      <c r="BO152" s="175"/>
      <c r="BP152" s="177"/>
      <c r="BQ152" s="175"/>
      <c r="BR152" s="174"/>
      <c r="BS152" s="175"/>
      <c r="BT152" s="174"/>
      <c r="BU152" s="217"/>
      <c r="BV152" s="174"/>
      <c r="BW152" s="175"/>
      <c r="BX152" s="174"/>
      <c r="BY152" s="175"/>
      <c r="BZ152" s="174">
        <v>3</v>
      </c>
      <c r="CA152" s="175"/>
      <c r="CB152" s="174"/>
      <c r="CC152" s="175"/>
      <c r="CD152" s="174"/>
      <c r="CE152" s="175"/>
      <c r="CF152" s="174"/>
      <c r="CG152" s="175"/>
      <c r="CH152" s="174"/>
      <c r="CI152" s="175"/>
      <c r="CJ152" s="177"/>
      <c r="CK152" s="155"/>
      <c r="CO152" s="149"/>
      <c r="CP152" s="156" t="s">
        <v>706</v>
      </c>
      <c r="CQ152" s="149">
        <v>0</v>
      </c>
      <c r="CR152" s="149">
        <v>0.66666666666666663</v>
      </c>
      <c r="CS152" s="149"/>
      <c r="CT152" s="149"/>
      <c r="CU152" s="149"/>
      <c r="CV152" s="149"/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9"/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49"/>
      <c r="DZ152" s="149"/>
      <c r="EA152" s="149"/>
      <c r="EB152" s="149"/>
      <c r="EC152" s="149"/>
      <c r="ED152" s="149"/>
      <c r="EE152" s="149"/>
      <c r="EF152" s="149"/>
    </row>
    <row r="153" spans="1:136" ht="15" hidden="1" x14ac:dyDescent="0.25">
      <c r="A153" s="312"/>
      <c r="B153" s="168" t="s">
        <v>707</v>
      </c>
      <c r="C153" s="208"/>
      <c r="D153" s="175"/>
      <c r="E153" s="174"/>
      <c r="F153" s="175">
        <v>2</v>
      </c>
      <c r="G153" s="174"/>
      <c r="H153" s="175"/>
      <c r="I153" s="174"/>
      <c r="J153" s="175"/>
      <c r="K153" s="174"/>
      <c r="L153" s="175"/>
      <c r="M153" s="174"/>
      <c r="N153" s="175"/>
      <c r="O153" s="174"/>
      <c r="P153" s="175"/>
      <c r="Q153" s="174">
        <v>1</v>
      </c>
      <c r="R153" s="175"/>
      <c r="S153" s="174"/>
      <c r="T153" s="171"/>
      <c r="U153" s="171"/>
      <c r="V153" s="171"/>
      <c r="W153" s="171"/>
      <c r="X153" s="175"/>
      <c r="Y153" s="174"/>
      <c r="Z153" s="175"/>
      <c r="AA153" s="174"/>
      <c r="AB153" s="175"/>
      <c r="AC153" s="174"/>
      <c r="AD153" s="175"/>
      <c r="AE153" s="174"/>
      <c r="AF153" s="175"/>
      <c r="AG153" s="174"/>
      <c r="AH153" s="175">
        <v>3</v>
      </c>
      <c r="AI153" s="174"/>
      <c r="AJ153" s="175">
        <v>1</v>
      </c>
      <c r="AK153" s="174"/>
      <c r="AL153" s="175">
        <v>1</v>
      </c>
      <c r="AM153" s="174"/>
      <c r="AN153" s="175">
        <v>2</v>
      </c>
      <c r="AO153" s="174"/>
      <c r="AP153" s="175"/>
      <c r="AQ153" s="174"/>
      <c r="AR153" s="321"/>
      <c r="AS153" s="175"/>
      <c r="AT153" s="174"/>
      <c r="AU153" s="175"/>
      <c r="AV153" s="177"/>
      <c r="AW153" s="175"/>
      <c r="AX153" s="174">
        <v>3</v>
      </c>
      <c r="AY153" s="175"/>
      <c r="AZ153" s="177"/>
      <c r="BA153" s="175"/>
      <c r="BB153" s="174"/>
      <c r="BC153" s="175"/>
      <c r="BD153" s="177"/>
      <c r="BE153" s="175"/>
      <c r="BF153" s="174"/>
      <c r="BG153" s="175"/>
      <c r="BH153" s="177"/>
      <c r="BI153" s="175"/>
      <c r="BJ153" s="174"/>
      <c r="BK153" s="175"/>
      <c r="BL153" s="177"/>
      <c r="BM153" s="175"/>
      <c r="BN153" s="174"/>
      <c r="BO153" s="175"/>
      <c r="BP153" s="177"/>
      <c r="BQ153" s="175"/>
      <c r="BR153" s="174"/>
      <c r="BS153" s="175"/>
      <c r="BT153" s="174"/>
      <c r="BU153" s="217"/>
      <c r="BV153" s="174">
        <v>2</v>
      </c>
      <c r="BW153" s="175"/>
      <c r="BX153" s="174">
        <v>3</v>
      </c>
      <c r="BY153" s="175">
        <v>3</v>
      </c>
      <c r="BZ153" s="174"/>
      <c r="CA153" s="175"/>
      <c r="CB153" s="174">
        <v>1</v>
      </c>
      <c r="CC153" s="175"/>
      <c r="CD153" s="174"/>
      <c r="CE153" s="175"/>
      <c r="CF153" s="174">
        <v>2</v>
      </c>
      <c r="CG153" s="175"/>
      <c r="CH153" s="174"/>
      <c r="CI153" s="175"/>
      <c r="CJ153" s="177"/>
      <c r="CK153" s="155"/>
      <c r="CO153" s="149"/>
      <c r="CP153" s="156" t="s">
        <v>707</v>
      </c>
      <c r="CQ153" s="149">
        <v>0.23809523809523808</v>
      </c>
      <c r="CR153" s="149">
        <v>4.7619047619047616E-2</v>
      </c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</row>
    <row r="154" spans="1:136" ht="15" hidden="1" x14ac:dyDescent="0.25">
      <c r="A154" s="312"/>
      <c r="B154" s="168" t="s">
        <v>708</v>
      </c>
      <c r="C154" s="208"/>
      <c r="D154" s="175">
        <v>3</v>
      </c>
      <c r="E154" s="174"/>
      <c r="F154" s="175">
        <v>3</v>
      </c>
      <c r="G154" s="174"/>
      <c r="H154" s="175"/>
      <c r="I154" s="174"/>
      <c r="J154" s="175"/>
      <c r="K154" s="174"/>
      <c r="L154" s="175">
        <v>1</v>
      </c>
      <c r="M154" s="174"/>
      <c r="N154" s="175">
        <v>1</v>
      </c>
      <c r="O154" s="174"/>
      <c r="P154" s="175"/>
      <c r="Q154" s="174"/>
      <c r="R154" s="175"/>
      <c r="S154" s="174"/>
      <c r="T154" s="175"/>
      <c r="U154" s="174"/>
      <c r="V154" s="175"/>
      <c r="W154" s="174"/>
      <c r="X154" s="171"/>
      <c r="Y154" s="171"/>
      <c r="Z154" s="171"/>
      <c r="AA154" s="171"/>
      <c r="AB154" s="175"/>
      <c r="AC154" s="174"/>
      <c r="AD154" s="175"/>
      <c r="AE154" s="174"/>
      <c r="AF154" s="175"/>
      <c r="AG154" s="174"/>
      <c r="AH154" s="175"/>
      <c r="AI154" s="174"/>
      <c r="AJ154" s="175"/>
      <c r="AK154" s="174"/>
      <c r="AL154" s="175"/>
      <c r="AM154" s="174"/>
      <c r="AN154" s="175">
        <v>2</v>
      </c>
      <c r="AO154" s="174"/>
      <c r="AP154" s="175">
        <v>2</v>
      </c>
      <c r="AQ154" s="174"/>
      <c r="AR154" s="321"/>
      <c r="AS154" s="175"/>
      <c r="AT154" s="174"/>
      <c r="AU154" s="175"/>
      <c r="AV154" s="177"/>
      <c r="AW154" s="175"/>
      <c r="AX154" s="174"/>
      <c r="AY154" s="175"/>
      <c r="AZ154" s="177"/>
      <c r="BA154" s="175"/>
      <c r="BB154" s="174"/>
      <c r="BC154" s="175"/>
      <c r="BD154" s="177"/>
      <c r="BE154" s="175"/>
      <c r="BF154" s="174"/>
      <c r="BG154" s="175"/>
      <c r="BH154" s="177"/>
      <c r="BI154" s="175"/>
      <c r="BJ154" s="174"/>
      <c r="BK154" s="175"/>
      <c r="BL154" s="177"/>
      <c r="BM154" s="175"/>
      <c r="BN154" s="174"/>
      <c r="BO154" s="175"/>
      <c r="BP154" s="177"/>
      <c r="BQ154" s="175"/>
      <c r="BR154" s="174"/>
      <c r="BS154" s="175"/>
      <c r="BT154" s="174"/>
      <c r="BU154" s="217"/>
      <c r="BV154" s="174"/>
      <c r="BW154" s="175"/>
      <c r="BX154" s="174"/>
      <c r="BY154" s="175"/>
      <c r="BZ154" s="174"/>
      <c r="CA154" s="175"/>
      <c r="CB154" s="174"/>
      <c r="CC154" s="175"/>
      <c r="CD154" s="174"/>
      <c r="CE154" s="175"/>
      <c r="CF154" s="174"/>
      <c r="CG154" s="175"/>
      <c r="CH154" s="174"/>
      <c r="CI154" s="175"/>
      <c r="CJ154" s="177"/>
      <c r="CK154" s="155"/>
      <c r="CO154" s="149"/>
      <c r="CP154" s="156" t="s">
        <v>708</v>
      </c>
      <c r="CQ154" s="149">
        <v>0.14285714285714285</v>
      </c>
      <c r="CR154" s="149">
        <v>4.7619047619047616E-2</v>
      </c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</row>
    <row r="155" spans="1:136" ht="15" hidden="1" x14ac:dyDescent="0.25">
      <c r="A155" s="312"/>
      <c r="B155" s="168" t="s">
        <v>709</v>
      </c>
      <c r="C155" s="208"/>
      <c r="D155" s="175"/>
      <c r="E155" s="174"/>
      <c r="F155" s="175"/>
      <c r="G155" s="174"/>
      <c r="H155" s="175"/>
      <c r="I155" s="174"/>
      <c r="J155" s="175"/>
      <c r="K155" s="174"/>
      <c r="L155" s="175"/>
      <c r="M155" s="174"/>
      <c r="N155" s="175"/>
      <c r="O155" s="174"/>
      <c r="P155" s="175"/>
      <c r="Q155" s="174"/>
      <c r="R155" s="175"/>
      <c r="S155" s="174"/>
      <c r="T155" s="175"/>
      <c r="U155" s="174"/>
      <c r="V155" s="175"/>
      <c r="W155" s="174"/>
      <c r="X155" s="175"/>
      <c r="Y155" s="174"/>
      <c r="Z155" s="175"/>
      <c r="AA155" s="174"/>
      <c r="AB155" s="171"/>
      <c r="AC155" s="171"/>
      <c r="AD155" s="171"/>
      <c r="AE155" s="171"/>
      <c r="AF155" s="175"/>
      <c r="AG155" s="174"/>
      <c r="AH155" s="175"/>
      <c r="AI155" s="174"/>
      <c r="AJ155" s="175"/>
      <c r="AK155" s="174"/>
      <c r="AL155" s="175"/>
      <c r="AM155" s="174"/>
      <c r="AN155" s="175"/>
      <c r="AO155" s="174"/>
      <c r="AP155" s="175"/>
      <c r="AQ155" s="174"/>
      <c r="AR155" s="321"/>
      <c r="AS155" s="175"/>
      <c r="AT155" s="174"/>
      <c r="AU155" s="175"/>
      <c r="AV155" s="177"/>
      <c r="AW155" s="175"/>
      <c r="AX155" s="174"/>
      <c r="AY155" s="175"/>
      <c r="AZ155" s="177"/>
      <c r="BA155" s="175"/>
      <c r="BB155" s="174"/>
      <c r="BC155" s="175"/>
      <c r="BD155" s="177"/>
      <c r="BE155" s="175"/>
      <c r="BF155" s="174"/>
      <c r="BG155" s="175"/>
      <c r="BH155" s="177"/>
      <c r="BI155" s="175"/>
      <c r="BJ155" s="174"/>
      <c r="BK155" s="175"/>
      <c r="BL155" s="177"/>
      <c r="BM155" s="175"/>
      <c r="BN155" s="174"/>
      <c r="BO155" s="175"/>
      <c r="BP155" s="177"/>
      <c r="BQ155" s="175"/>
      <c r="BR155" s="174"/>
      <c r="BS155" s="175"/>
      <c r="BT155" s="174"/>
      <c r="BU155" s="217"/>
      <c r="BV155" s="174"/>
      <c r="BW155" s="175"/>
      <c r="BX155" s="174"/>
      <c r="BY155" s="175"/>
      <c r="BZ155" s="174"/>
      <c r="CA155" s="175"/>
      <c r="CB155" s="174"/>
      <c r="CC155" s="175"/>
      <c r="CD155" s="174"/>
      <c r="CE155" s="175"/>
      <c r="CF155" s="174"/>
      <c r="CG155" s="175"/>
      <c r="CH155" s="174"/>
      <c r="CI155" s="175"/>
      <c r="CJ155" s="177"/>
      <c r="CK155" s="155"/>
      <c r="CO155" s="149"/>
      <c r="CP155" s="156" t="s">
        <v>709</v>
      </c>
      <c r="CQ155" s="149">
        <v>0</v>
      </c>
      <c r="CR155" s="149">
        <v>0.2857142857142857</v>
      </c>
      <c r="CS155" s="149"/>
      <c r="CT155" s="149"/>
      <c r="CU155" s="149"/>
      <c r="CV155" s="149"/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9"/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49"/>
      <c r="DZ155" s="149"/>
      <c r="EA155" s="149"/>
      <c r="EB155" s="149"/>
      <c r="EC155" s="149"/>
      <c r="ED155" s="149"/>
      <c r="EE155" s="149"/>
      <c r="EF155" s="149"/>
    </row>
    <row r="156" spans="1:136" ht="15" hidden="1" x14ac:dyDescent="0.25">
      <c r="A156" s="312"/>
      <c r="B156" s="168" t="s">
        <v>710</v>
      </c>
      <c r="C156" s="208"/>
      <c r="D156" s="175"/>
      <c r="E156" s="174"/>
      <c r="F156" s="175">
        <v>3</v>
      </c>
      <c r="G156" s="174"/>
      <c r="H156" s="175"/>
      <c r="I156" s="174"/>
      <c r="J156" s="175"/>
      <c r="K156" s="174"/>
      <c r="L156" s="175"/>
      <c r="M156" s="174"/>
      <c r="N156" s="175"/>
      <c r="O156" s="174"/>
      <c r="P156" s="175"/>
      <c r="Q156" s="174">
        <v>1</v>
      </c>
      <c r="R156" s="175"/>
      <c r="S156" s="174"/>
      <c r="T156" s="175">
        <v>1</v>
      </c>
      <c r="U156" s="174"/>
      <c r="V156" s="175">
        <v>1</v>
      </c>
      <c r="W156" s="174"/>
      <c r="X156" s="175">
        <v>2</v>
      </c>
      <c r="Y156" s="174"/>
      <c r="Z156" s="175">
        <v>2</v>
      </c>
      <c r="AA156" s="174"/>
      <c r="AB156" s="175"/>
      <c r="AC156" s="174"/>
      <c r="AD156" s="175"/>
      <c r="AE156" s="174"/>
      <c r="AF156" s="171"/>
      <c r="AG156" s="171"/>
      <c r="AH156" s="171"/>
      <c r="AI156" s="171"/>
      <c r="AJ156" s="175">
        <v>3</v>
      </c>
      <c r="AK156" s="174"/>
      <c r="AL156" s="175"/>
      <c r="AM156" s="174"/>
      <c r="AN156" s="175"/>
      <c r="AO156" s="174">
        <v>2</v>
      </c>
      <c r="AP156" s="175"/>
      <c r="AQ156" s="174"/>
      <c r="AR156" s="321"/>
      <c r="AS156" s="175"/>
      <c r="AT156" s="174">
        <v>3</v>
      </c>
      <c r="AU156" s="175"/>
      <c r="AV156" s="177"/>
      <c r="AW156" s="175"/>
      <c r="AX156" s="174"/>
      <c r="AY156" s="175"/>
      <c r="AZ156" s="177"/>
      <c r="BA156" s="175"/>
      <c r="BB156" s="174"/>
      <c r="BC156" s="175"/>
      <c r="BD156" s="177"/>
      <c r="BE156" s="175"/>
      <c r="BF156" s="174"/>
      <c r="BG156" s="175"/>
      <c r="BH156" s="177"/>
      <c r="BI156" s="175"/>
      <c r="BJ156" s="174"/>
      <c r="BK156" s="175"/>
      <c r="BL156" s="177"/>
      <c r="BM156" s="175"/>
      <c r="BN156" s="174"/>
      <c r="BO156" s="175"/>
      <c r="BP156" s="177"/>
      <c r="BQ156" s="175"/>
      <c r="BR156" s="174"/>
      <c r="BS156" s="175"/>
      <c r="BT156" s="174"/>
      <c r="BU156" s="217"/>
      <c r="BV156" s="174"/>
      <c r="BW156" s="175"/>
      <c r="BX156" s="174"/>
      <c r="BY156" s="175"/>
      <c r="BZ156" s="174"/>
      <c r="CA156" s="175"/>
      <c r="CB156" s="174"/>
      <c r="CC156" s="175"/>
      <c r="CD156" s="174"/>
      <c r="CE156" s="175"/>
      <c r="CF156" s="174"/>
      <c r="CG156" s="175"/>
      <c r="CH156" s="174"/>
      <c r="CI156" s="175"/>
      <c r="CJ156" s="177"/>
      <c r="CK156" s="155"/>
      <c r="CO156" s="149"/>
      <c r="CP156" s="156" t="s">
        <v>710</v>
      </c>
      <c r="CQ156" s="149">
        <v>4.7619047619047616E-2</v>
      </c>
      <c r="CR156" s="149">
        <v>9.5238095238095233E-2</v>
      </c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9"/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49"/>
      <c r="DZ156" s="149"/>
      <c r="EA156" s="149"/>
      <c r="EB156" s="149"/>
      <c r="EC156" s="149"/>
      <c r="ED156" s="149"/>
      <c r="EE156" s="149"/>
      <c r="EF156" s="149"/>
    </row>
    <row r="157" spans="1:136" ht="15" hidden="1" x14ac:dyDescent="0.25">
      <c r="A157" s="312"/>
      <c r="B157" s="168" t="s">
        <v>711</v>
      </c>
      <c r="C157" s="208"/>
      <c r="D157" s="175">
        <v>2</v>
      </c>
      <c r="E157" s="174"/>
      <c r="F157" s="175"/>
      <c r="G157" s="174"/>
      <c r="H157" s="175"/>
      <c r="I157" s="174"/>
      <c r="J157" s="175"/>
      <c r="K157" s="174"/>
      <c r="L157" s="175"/>
      <c r="M157" s="174"/>
      <c r="N157" s="175"/>
      <c r="O157" s="174"/>
      <c r="P157" s="175"/>
      <c r="Q157" s="174"/>
      <c r="R157" s="175"/>
      <c r="S157" s="174">
        <v>3</v>
      </c>
      <c r="T157" s="175">
        <v>1</v>
      </c>
      <c r="U157" s="174"/>
      <c r="V157" s="175"/>
      <c r="W157" s="174"/>
      <c r="X157" s="175"/>
      <c r="Y157" s="174"/>
      <c r="Z157" s="175"/>
      <c r="AA157" s="174"/>
      <c r="AB157" s="175"/>
      <c r="AC157" s="174"/>
      <c r="AD157" s="175"/>
      <c r="AE157" s="174"/>
      <c r="AF157" s="175"/>
      <c r="AG157" s="174"/>
      <c r="AH157" s="175"/>
      <c r="AI157" s="174"/>
      <c r="AJ157" s="171"/>
      <c r="AK157" s="171"/>
      <c r="AL157" s="171"/>
      <c r="AM157" s="171"/>
      <c r="AN157" s="175">
        <v>3</v>
      </c>
      <c r="AO157" s="174"/>
      <c r="AP157" s="175"/>
      <c r="AQ157" s="174"/>
      <c r="AR157" s="321"/>
      <c r="AS157" s="175"/>
      <c r="AT157" s="174"/>
      <c r="AU157" s="175"/>
      <c r="AV157" s="177"/>
      <c r="AW157" s="175"/>
      <c r="AX157" s="174"/>
      <c r="AY157" s="175"/>
      <c r="AZ157" s="177"/>
      <c r="BA157" s="175"/>
      <c r="BB157" s="174">
        <v>1</v>
      </c>
      <c r="BC157" s="175"/>
      <c r="BD157" s="177">
        <v>1</v>
      </c>
      <c r="BE157" s="175"/>
      <c r="BF157" s="174"/>
      <c r="BG157" s="175"/>
      <c r="BH157" s="177"/>
      <c r="BI157" s="175"/>
      <c r="BJ157" s="174">
        <v>3</v>
      </c>
      <c r="BK157" s="175"/>
      <c r="BL157" s="177">
        <v>2</v>
      </c>
      <c r="BM157" s="175"/>
      <c r="BN157" s="174"/>
      <c r="BO157" s="175"/>
      <c r="BP157" s="177"/>
      <c r="BQ157" s="175"/>
      <c r="BR157" s="174">
        <v>2</v>
      </c>
      <c r="BS157" s="175"/>
      <c r="BT157" s="174"/>
      <c r="BU157" s="217"/>
      <c r="BV157" s="174"/>
      <c r="BW157" s="175"/>
      <c r="BX157" s="174"/>
      <c r="BY157" s="175"/>
      <c r="BZ157" s="174"/>
      <c r="CA157" s="175"/>
      <c r="CB157" s="174"/>
      <c r="CC157" s="175"/>
      <c r="CD157" s="174"/>
      <c r="CE157" s="175"/>
      <c r="CF157" s="174"/>
      <c r="CG157" s="175"/>
      <c r="CH157" s="174"/>
      <c r="CI157" s="175"/>
      <c r="CJ157" s="177"/>
      <c r="CK157" s="155"/>
      <c r="CO157" s="149"/>
      <c r="CP157" s="156" t="s">
        <v>711</v>
      </c>
      <c r="CQ157" s="149">
        <v>0.23809523809523808</v>
      </c>
      <c r="CR157" s="149">
        <v>0</v>
      </c>
      <c r="CS157" s="149"/>
      <c r="CT157" s="149"/>
      <c r="CU157" s="149"/>
      <c r="CV157" s="149"/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9"/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49"/>
      <c r="DZ157" s="149"/>
      <c r="EA157" s="149"/>
      <c r="EB157" s="149"/>
      <c r="EC157" s="149"/>
      <c r="ED157" s="149"/>
      <c r="EE157" s="149"/>
      <c r="EF157" s="149"/>
    </row>
    <row r="158" spans="1:136" ht="15" hidden="1" x14ac:dyDescent="0.25">
      <c r="A158" s="312"/>
      <c r="B158" s="168" t="s">
        <v>712</v>
      </c>
      <c r="C158" s="208"/>
      <c r="D158" s="175">
        <v>3</v>
      </c>
      <c r="E158" s="174"/>
      <c r="F158" s="175">
        <v>2</v>
      </c>
      <c r="G158" s="174"/>
      <c r="H158" s="175"/>
      <c r="I158" s="174"/>
      <c r="J158" s="175"/>
      <c r="K158" s="174">
        <v>2</v>
      </c>
      <c r="L158" s="175">
        <v>1</v>
      </c>
      <c r="M158" s="174"/>
      <c r="N158" s="175">
        <v>1</v>
      </c>
      <c r="O158" s="174"/>
      <c r="P158" s="175"/>
      <c r="Q158" s="174"/>
      <c r="R158" s="175"/>
      <c r="S158" s="174"/>
      <c r="T158" s="175"/>
      <c r="U158" s="174"/>
      <c r="V158" s="175"/>
      <c r="W158" s="174"/>
      <c r="X158" s="175"/>
      <c r="Y158" s="174"/>
      <c r="Z158" s="175">
        <v>3</v>
      </c>
      <c r="AA158" s="174"/>
      <c r="AB158" s="175"/>
      <c r="AC158" s="174"/>
      <c r="AD158" s="175"/>
      <c r="AE158" s="174">
        <v>1</v>
      </c>
      <c r="AF158" s="175"/>
      <c r="AG158" s="174"/>
      <c r="AH158" s="175"/>
      <c r="AI158" s="174"/>
      <c r="AJ158" s="175">
        <v>2</v>
      </c>
      <c r="AK158" s="174"/>
      <c r="AL158" s="175"/>
      <c r="AM158" s="174"/>
      <c r="AN158" s="171"/>
      <c r="AO158" s="171"/>
      <c r="AP158" s="171"/>
      <c r="AQ158" s="171"/>
      <c r="AR158" s="321"/>
      <c r="AS158" s="175"/>
      <c r="AT158" s="174"/>
      <c r="AU158" s="175"/>
      <c r="AV158" s="177"/>
      <c r="AW158" s="175"/>
      <c r="AX158" s="174"/>
      <c r="AY158" s="175"/>
      <c r="AZ158" s="177"/>
      <c r="BA158" s="175"/>
      <c r="BB158" s="174"/>
      <c r="BC158" s="175"/>
      <c r="BD158" s="177"/>
      <c r="BE158" s="175"/>
      <c r="BF158" s="174"/>
      <c r="BG158" s="175"/>
      <c r="BH158" s="177"/>
      <c r="BI158" s="175"/>
      <c r="BJ158" s="174">
        <v>1</v>
      </c>
      <c r="BK158" s="175"/>
      <c r="BL158" s="177"/>
      <c r="BM158" s="175"/>
      <c r="BN158" s="174"/>
      <c r="BO158" s="175"/>
      <c r="BP158" s="177"/>
      <c r="BQ158" s="175"/>
      <c r="BR158" s="174">
        <v>2</v>
      </c>
      <c r="BS158" s="175"/>
      <c r="BT158" s="174"/>
      <c r="BU158" s="217"/>
      <c r="BV158" s="174"/>
      <c r="BW158" s="175"/>
      <c r="BX158" s="174"/>
      <c r="BY158" s="175"/>
      <c r="BZ158" s="174">
        <v>3</v>
      </c>
      <c r="CA158" s="175"/>
      <c r="CB158" s="174"/>
      <c r="CC158" s="175"/>
      <c r="CD158" s="174"/>
      <c r="CE158" s="175"/>
      <c r="CF158" s="174"/>
      <c r="CG158" s="175"/>
      <c r="CH158" s="174"/>
      <c r="CI158" s="175"/>
      <c r="CJ158" s="177"/>
      <c r="CK158" s="155"/>
      <c r="CO158" s="149"/>
      <c r="CP158" s="156" t="s">
        <v>712</v>
      </c>
      <c r="CQ158" s="149">
        <v>0.2857142857142857</v>
      </c>
      <c r="CR158" s="149">
        <v>0.2857142857142857</v>
      </c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</row>
    <row r="159" spans="1:136" ht="15" hidden="1" x14ac:dyDescent="0.25">
      <c r="A159" s="312"/>
      <c r="B159" s="168"/>
      <c r="C159" s="208"/>
      <c r="D159" s="282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321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280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281"/>
      <c r="CK159" s="155"/>
      <c r="CO159" s="149"/>
      <c r="CP159" s="156" t="s">
        <v>713</v>
      </c>
      <c r="CQ159" s="149">
        <v>0.14285714285714285</v>
      </c>
      <c r="CR159" s="149">
        <v>4.7619047619047616E-2</v>
      </c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</row>
    <row r="160" spans="1:136" ht="15" hidden="1" x14ac:dyDescent="0.25">
      <c r="A160" s="312"/>
      <c r="B160" s="168" t="s">
        <v>713</v>
      </c>
      <c r="C160" s="208"/>
      <c r="D160" s="175"/>
      <c r="E160" s="174"/>
      <c r="F160" s="175"/>
      <c r="G160" s="174"/>
      <c r="H160" s="175"/>
      <c r="I160" s="174"/>
      <c r="J160" s="175"/>
      <c r="K160" s="174"/>
      <c r="L160" s="175"/>
      <c r="M160" s="174">
        <v>2</v>
      </c>
      <c r="N160" s="175"/>
      <c r="O160" s="174">
        <v>2</v>
      </c>
      <c r="P160" s="175"/>
      <c r="Q160" s="174">
        <v>1</v>
      </c>
      <c r="R160" s="175"/>
      <c r="S160" s="174">
        <v>1</v>
      </c>
      <c r="T160" s="175"/>
      <c r="U160" s="174"/>
      <c r="V160" s="175"/>
      <c r="W160" s="174"/>
      <c r="X160" s="175"/>
      <c r="Y160" s="174">
        <v>3</v>
      </c>
      <c r="Z160" s="175"/>
      <c r="AA160" s="174">
        <v>3</v>
      </c>
      <c r="AB160" s="175"/>
      <c r="AC160" s="174"/>
      <c r="AD160" s="175"/>
      <c r="AE160" s="174"/>
      <c r="AF160" s="175"/>
      <c r="AG160" s="174"/>
      <c r="AH160" s="175"/>
      <c r="AI160" s="174"/>
      <c r="AJ160" s="175"/>
      <c r="AK160" s="174"/>
      <c r="AL160" s="175"/>
      <c r="AM160" s="174"/>
      <c r="AN160" s="175"/>
      <c r="AO160" s="174"/>
      <c r="AP160" s="175"/>
      <c r="AQ160" s="174"/>
      <c r="AR160" s="321"/>
      <c r="AS160" s="171"/>
      <c r="AT160" s="171"/>
      <c r="AU160" s="171"/>
      <c r="AV160" s="171"/>
      <c r="AW160" s="173"/>
      <c r="AX160" s="174"/>
      <c r="AY160" s="175"/>
      <c r="AZ160" s="174"/>
      <c r="BA160" s="173">
        <v>1</v>
      </c>
      <c r="BB160" s="174"/>
      <c r="BC160" s="175">
        <v>1</v>
      </c>
      <c r="BD160" s="174"/>
      <c r="BE160" s="173"/>
      <c r="BF160" s="174"/>
      <c r="BG160" s="175"/>
      <c r="BH160" s="174"/>
      <c r="BI160" s="173"/>
      <c r="BJ160" s="174"/>
      <c r="BK160" s="175"/>
      <c r="BL160" s="174"/>
      <c r="BM160" s="173">
        <v>2</v>
      </c>
      <c r="BN160" s="174"/>
      <c r="BO160" s="175">
        <v>2</v>
      </c>
      <c r="BP160" s="174"/>
      <c r="BQ160" s="173"/>
      <c r="BR160" s="174"/>
      <c r="BS160" s="175"/>
      <c r="BT160" s="174"/>
      <c r="BU160" s="218"/>
      <c r="BV160" s="174"/>
      <c r="BW160" s="175"/>
      <c r="BX160" s="174"/>
      <c r="BY160" s="175"/>
      <c r="BZ160" s="174"/>
      <c r="CA160" s="175"/>
      <c r="CB160" s="174"/>
      <c r="CC160" s="175"/>
      <c r="CD160" s="174"/>
      <c r="CE160" s="175"/>
      <c r="CF160" s="174"/>
      <c r="CG160" s="175">
        <v>3</v>
      </c>
      <c r="CH160" s="174"/>
      <c r="CI160" s="175">
        <v>3</v>
      </c>
      <c r="CJ160" s="177"/>
      <c r="CK160" s="155"/>
      <c r="CO160" s="149"/>
      <c r="CP160" s="156" t="s">
        <v>714</v>
      </c>
      <c r="CQ160" s="149">
        <v>0.19047619047619047</v>
      </c>
      <c r="CR160" s="149">
        <v>4.7619047619047616E-2</v>
      </c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</row>
    <row r="161" spans="1:136" ht="15" hidden="1" x14ac:dyDescent="0.25">
      <c r="A161" s="312"/>
      <c r="B161" s="168" t="s">
        <v>714</v>
      </c>
      <c r="C161" s="208"/>
      <c r="D161" s="175"/>
      <c r="E161" s="174"/>
      <c r="F161" s="175"/>
      <c r="G161" s="174"/>
      <c r="H161" s="175"/>
      <c r="I161" s="174"/>
      <c r="J161" s="175"/>
      <c r="K161" s="174"/>
      <c r="L161" s="175"/>
      <c r="M161" s="174"/>
      <c r="N161" s="175"/>
      <c r="O161" s="174"/>
      <c r="P161" s="175"/>
      <c r="Q161" s="174">
        <v>1</v>
      </c>
      <c r="R161" s="175"/>
      <c r="S161" s="174">
        <v>2</v>
      </c>
      <c r="T161" s="175"/>
      <c r="U161" s="174"/>
      <c r="V161" s="175"/>
      <c r="W161" s="174"/>
      <c r="X161" s="175"/>
      <c r="Y161" s="174"/>
      <c r="Z161" s="175"/>
      <c r="AA161" s="174"/>
      <c r="AB161" s="175"/>
      <c r="AC161" s="174"/>
      <c r="AD161" s="175"/>
      <c r="AE161" s="174"/>
      <c r="AF161" s="175"/>
      <c r="AG161" s="174"/>
      <c r="AH161" s="175"/>
      <c r="AI161" s="174"/>
      <c r="AJ161" s="175"/>
      <c r="AK161" s="174"/>
      <c r="AL161" s="175"/>
      <c r="AM161" s="174"/>
      <c r="AN161" s="175"/>
      <c r="AO161" s="174">
        <v>3</v>
      </c>
      <c r="AP161" s="175"/>
      <c r="AQ161" s="174">
        <v>3</v>
      </c>
      <c r="AR161" s="321"/>
      <c r="AS161" s="175"/>
      <c r="AT161" s="174"/>
      <c r="AU161" s="175">
        <v>3</v>
      </c>
      <c r="AV161" s="174"/>
      <c r="AW161" s="171"/>
      <c r="AX161" s="171"/>
      <c r="AY161" s="171"/>
      <c r="AZ161" s="171"/>
      <c r="BA161" s="175"/>
      <c r="BB161" s="174"/>
      <c r="BC161" s="175"/>
      <c r="BD161" s="174"/>
      <c r="BE161" s="175"/>
      <c r="BF161" s="174"/>
      <c r="BG161" s="175"/>
      <c r="BH161" s="174"/>
      <c r="BI161" s="175"/>
      <c r="BJ161" s="174">
        <v>2</v>
      </c>
      <c r="BK161" s="175"/>
      <c r="BL161" s="174">
        <v>1</v>
      </c>
      <c r="BM161" s="175">
        <v>1</v>
      </c>
      <c r="BN161" s="174"/>
      <c r="BO161" s="175">
        <v>1</v>
      </c>
      <c r="BP161" s="174"/>
      <c r="BQ161" s="175"/>
      <c r="BR161" s="174"/>
      <c r="BS161" s="175"/>
      <c r="BT161" s="174"/>
      <c r="BU161" s="217">
        <v>2</v>
      </c>
      <c r="BV161" s="174"/>
      <c r="BW161" s="175"/>
      <c r="BX161" s="174"/>
      <c r="BY161" s="175"/>
      <c r="BZ161" s="174"/>
      <c r="CA161" s="175"/>
      <c r="CB161" s="174"/>
      <c r="CC161" s="175"/>
      <c r="CD161" s="174"/>
      <c r="CE161" s="175"/>
      <c r="CF161" s="174"/>
      <c r="CG161" s="175">
        <v>3</v>
      </c>
      <c r="CH161" s="174"/>
      <c r="CI161" s="175">
        <v>2</v>
      </c>
      <c r="CJ161" s="177"/>
      <c r="CK161" s="155"/>
      <c r="CO161" s="149"/>
      <c r="CP161" s="156" t="s">
        <v>715</v>
      </c>
      <c r="CQ161" s="149">
        <v>9.5238095238095233E-2</v>
      </c>
      <c r="CR161" s="149">
        <v>0.14285714285714285</v>
      </c>
      <c r="CS161" s="149"/>
      <c r="CT161" s="149"/>
      <c r="CU161" s="149"/>
      <c r="CV161" s="149"/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9"/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49"/>
      <c r="DZ161" s="149"/>
      <c r="EA161" s="149"/>
      <c r="EB161" s="149"/>
      <c r="EC161" s="149"/>
      <c r="ED161" s="149"/>
      <c r="EE161" s="149"/>
      <c r="EF161" s="149"/>
    </row>
    <row r="162" spans="1:136" ht="15" hidden="1" x14ac:dyDescent="0.25">
      <c r="A162" s="312"/>
      <c r="B162" s="168" t="s">
        <v>715</v>
      </c>
      <c r="C162" s="208"/>
      <c r="D162" s="175"/>
      <c r="E162" s="174"/>
      <c r="F162" s="175"/>
      <c r="G162" s="174"/>
      <c r="H162" s="175"/>
      <c r="I162" s="174"/>
      <c r="J162" s="175"/>
      <c r="K162" s="174"/>
      <c r="L162" s="175"/>
      <c r="M162" s="174"/>
      <c r="N162" s="175"/>
      <c r="O162" s="174"/>
      <c r="P162" s="175"/>
      <c r="Q162" s="174">
        <v>1</v>
      </c>
      <c r="R162" s="175"/>
      <c r="S162" s="174">
        <v>1</v>
      </c>
      <c r="T162" s="175"/>
      <c r="U162" s="174"/>
      <c r="V162" s="175"/>
      <c r="W162" s="174"/>
      <c r="X162" s="175"/>
      <c r="Y162" s="174"/>
      <c r="Z162" s="175"/>
      <c r="AA162" s="174"/>
      <c r="AB162" s="175"/>
      <c r="AC162" s="174"/>
      <c r="AD162" s="175"/>
      <c r="AE162" s="174"/>
      <c r="AF162" s="175"/>
      <c r="AG162" s="174">
        <v>2</v>
      </c>
      <c r="AH162" s="175"/>
      <c r="AI162" s="174">
        <v>2</v>
      </c>
      <c r="AJ162" s="175"/>
      <c r="AK162" s="174"/>
      <c r="AL162" s="175"/>
      <c r="AM162" s="174"/>
      <c r="AN162" s="175"/>
      <c r="AO162" s="174">
        <v>3</v>
      </c>
      <c r="AP162" s="175"/>
      <c r="AQ162" s="174">
        <v>3</v>
      </c>
      <c r="AR162" s="321"/>
      <c r="AS162" s="175"/>
      <c r="AT162" s="174"/>
      <c r="AU162" s="175"/>
      <c r="AV162" s="174"/>
      <c r="AW162" s="175">
        <v>1</v>
      </c>
      <c r="AX162" s="174"/>
      <c r="AY162" s="175">
        <v>1</v>
      </c>
      <c r="AZ162" s="174"/>
      <c r="BA162" s="171"/>
      <c r="BB162" s="171"/>
      <c r="BC162" s="171"/>
      <c r="BD162" s="171"/>
      <c r="BE162" s="175">
        <v>2</v>
      </c>
      <c r="BF162" s="174"/>
      <c r="BG162" s="175">
        <v>2</v>
      </c>
      <c r="BH162" s="174"/>
      <c r="BI162" s="175"/>
      <c r="BJ162" s="174"/>
      <c r="BK162" s="175"/>
      <c r="BL162" s="174"/>
      <c r="BM162" s="175"/>
      <c r="BN162" s="174"/>
      <c r="BO162" s="175"/>
      <c r="BP162" s="174"/>
      <c r="BQ162" s="175"/>
      <c r="BR162" s="174"/>
      <c r="BS162" s="175"/>
      <c r="BT162" s="174"/>
      <c r="BU162" s="217">
        <v>3</v>
      </c>
      <c r="BV162" s="174"/>
      <c r="BW162" s="175">
        <v>3</v>
      </c>
      <c r="BX162" s="174"/>
      <c r="BY162" s="175"/>
      <c r="BZ162" s="174"/>
      <c r="CA162" s="175"/>
      <c r="CB162" s="174"/>
      <c r="CC162" s="175"/>
      <c r="CD162" s="174"/>
      <c r="CE162" s="175"/>
      <c r="CF162" s="174"/>
      <c r="CG162" s="175"/>
      <c r="CH162" s="174"/>
      <c r="CI162" s="175"/>
      <c r="CJ162" s="177"/>
      <c r="CK162" s="155"/>
      <c r="CO162" s="149"/>
      <c r="CP162" s="156" t="s">
        <v>716</v>
      </c>
      <c r="CQ162" s="149">
        <v>0.14285714285714285</v>
      </c>
      <c r="CR162" s="149">
        <v>4.7619047619047616E-2</v>
      </c>
      <c r="CS162" s="149"/>
      <c r="CT162" s="149"/>
      <c r="CU162" s="149"/>
      <c r="CV162" s="149"/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9"/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49"/>
      <c r="DZ162" s="149"/>
      <c r="EA162" s="149"/>
      <c r="EB162" s="149"/>
      <c r="EC162" s="149"/>
      <c r="ED162" s="149"/>
      <c r="EE162" s="149"/>
      <c r="EF162" s="149"/>
    </row>
    <row r="163" spans="1:136" ht="15" hidden="1" x14ac:dyDescent="0.25">
      <c r="A163" s="312"/>
      <c r="B163" s="168" t="s">
        <v>716</v>
      </c>
      <c r="C163" s="208"/>
      <c r="D163" s="175"/>
      <c r="E163" s="174"/>
      <c r="F163" s="175"/>
      <c r="G163" s="174"/>
      <c r="H163" s="175"/>
      <c r="I163" s="174"/>
      <c r="J163" s="175"/>
      <c r="K163" s="174"/>
      <c r="L163" s="175"/>
      <c r="M163" s="174"/>
      <c r="N163" s="175"/>
      <c r="O163" s="174"/>
      <c r="P163" s="175"/>
      <c r="Q163" s="174">
        <v>1</v>
      </c>
      <c r="R163" s="175"/>
      <c r="S163" s="174"/>
      <c r="T163" s="175"/>
      <c r="U163" s="174"/>
      <c r="V163" s="175"/>
      <c r="W163" s="174"/>
      <c r="X163" s="175"/>
      <c r="Y163" s="174"/>
      <c r="Z163" s="175"/>
      <c r="AA163" s="174"/>
      <c r="AB163" s="175"/>
      <c r="AC163" s="174"/>
      <c r="AD163" s="175"/>
      <c r="AE163" s="174"/>
      <c r="AF163" s="175"/>
      <c r="AG163" s="174">
        <v>3</v>
      </c>
      <c r="AH163" s="175"/>
      <c r="AI163" s="174"/>
      <c r="AJ163" s="175"/>
      <c r="AK163" s="174"/>
      <c r="AL163" s="175"/>
      <c r="AM163" s="174"/>
      <c r="AN163" s="175"/>
      <c r="AO163" s="174">
        <v>2</v>
      </c>
      <c r="AP163" s="175"/>
      <c r="AQ163" s="174"/>
      <c r="AR163" s="321"/>
      <c r="AS163" s="175"/>
      <c r="AT163" s="174"/>
      <c r="AU163" s="175">
        <v>1</v>
      </c>
      <c r="AV163" s="174"/>
      <c r="AW163" s="175">
        <v>2</v>
      </c>
      <c r="AX163" s="174"/>
      <c r="AY163" s="175"/>
      <c r="AZ163" s="174"/>
      <c r="BA163" s="175">
        <v>1</v>
      </c>
      <c r="BB163" s="174"/>
      <c r="BC163" s="175">
        <v>2</v>
      </c>
      <c r="BD163" s="174"/>
      <c r="BE163" s="171"/>
      <c r="BF163" s="171"/>
      <c r="BG163" s="171"/>
      <c r="BH163" s="171"/>
      <c r="BI163" s="175">
        <v>3</v>
      </c>
      <c r="BJ163" s="174"/>
      <c r="BK163" s="175"/>
      <c r="BL163" s="174">
        <v>1</v>
      </c>
      <c r="BM163" s="175"/>
      <c r="BN163" s="174"/>
      <c r="BO163" s="175"/>
      <c r="BP163" s="174"/>
      <c r="BQ163" s="175"/>
      <c r="BR163" s="174"/>
      <c r="BS163" s="175"/>
      <c r="BT163" s="174"/>
      <c r="BU163" s="217"/>
      <c r="BV163" s="174"/>
      <c r="BW163" s="175"/>
      <c r="BX163" s="174"/>
      <c r="BY163" s="175"/>
      <c r="BZ163" s="174"/>
      <c r="CA163" s="175"/>
      <c r="CB163" s="174"/>
      <c r="CC163" s="175"/>
      <c r="CD163" s="174"/>
      <c r="CE163" s="175"/>
      <c r="CF163" s="174"/>
      <c r="CG163" s="175"/>
      <c r="CH163" s="174"/>
      <c r="CI163" s="175"/>
      <c r="CJ163" s="177"/>
      <c r="CK163" s="155"/>
      <c r="CO163" s="149"/>
      <c r="CP163" s="156" t="s">
        <v>717</v>
      </c>
      <c r="CQ163" s="149">
        <v>9.5238095238095233E-2</v>
      </c>
      <c r="CR163" s="149">
        <v>0.33333333333333331</v>
      </c>
      <c r="CS163" s="149"/>
      <c r="CT163" s="149"/>
      <c r="CU163" s="149"/>
      <c r="CV163" s="149"/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9"/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49"/>
      <c r="DZ163" s="149"/>
      <c r="EA163" s="149"/>
      <c r="EB163" s="149"/>
      <c r="EC163" s="149"/>
      <c r="ED163" s="149"/>
      <c r="EE163" s="149"/>
      <c r="EF163" s="149"/>
    </row>
    <row r="164" spans="1:136" ht="15" hidden="1" x14ac:dyDescent="0.25">
      <c r="A164" s="312"/>
      <c r="B164" s="168" t="s">
        <v>717</v>
      </c>
      <c r="C164" s="208"/>
      <c r="D164" s="175"/>
      <c r="E164" s="174"/>
      <c r="F164" s="175"/>
      <c r="G164" s="174"/>
      <c r="H164" s="175"/>
      <c r="I164" s="174"/>
      <c r="J164" s="175"/>
      <c r="K164" s="174"/>
      <c r="L164" s="175"/>
      <c r="M164" s="174">
        <v>3</v>
      </c>
      <c r="N164" s="175"/>
      <c r="O164" s="174"/>
      <c r="P164" s="175"/>
      <c r="Q164" s="174">
        <v>1</v>
      </c>
      <c r="R164" s="175"/>
      <c r="S164" s="174"/>
      <c r="T164" s="175"/>
      <c r="U164" s="174"/>
      <c r="V164" s="175"/>
      <c r="W164" s="174"/>
      <c r="X164" s="175"/>
      <c r="Y164" s="174"/>
      <c r="Z164" s="175"/>
      <c r="AA164" s="174"/>
      <c r="AB164" s="175"/>
      <c r="AC164" s="174">
        <v>2</v>
      </c>
      <c r="AD164" s="175"/>
      <c r="AE164" s="174"/>
      <c r="AF164" s="175"/>
      <c r="AG164" s="174"/>
      <c r="AH164" s="175"/>
      <c r="AI164" s="174"/>
      <c r="AJ164" s="175"/>
      <c r="AK164" s="174"/>
      <c r="AL164" s="175"/>
      <c r="AM164" s="174"/>
      <c r="AN164" s="175"/>
      <c r="AO164" s="174"/>
      <c r="AP164" s="175"/>
      <c r="AQ164" s="174"/>
      <c r="AR164" s="321"/>
      <c r="AS164" s="175"/>
      <c r="AT164" s="174"/>
      <c r="AU164" s="175"/>
      <c r="AV164" s="174"/>
      <c r="AW164" s="175">
        <v>1</v>
      </c>
      <c r="AX164" s="174"/>
      <c r="AY164" s="175">
        <v>1</v>
      </c>
      <c r="AZ164" s="174"/>
      <c r="BA164" s="175"/>
      <c r="BB164" s="174"/>
      <c r="BC164" s="175"/>
      <c r="BD164" s="174"/>
      <c r="BE164" s="175"/>
      <c r="BF164" s="174"/>
      <c r="BG164" s="175"/>
      <c r="BH164" s="174"/>
      <c r="BI164" s="171"/>
      <c r="BJ164" s="171"/>
      <c r="BK164" s="171"/>
      <c r="BL164" s="171"/>
      <c r="BM164" s="175"/>
      <c r="BN164" s="174"/>
      <c r="BO164" s="175"/>
      <c r="BP164" s="174"/>
      <c r="BQ164" s="175"/>
      <c r="BR164" s="174"/>
      <c r="BS164" s="175"/>
      <c r="BT164" s="174"/>
      <c r="BU164" s="217">
        <v>2</v>
      </c>
      <c r="BV164" s="174"/>
      <c r="BW164" s="175"/>
      <c r="BX164" s="174"/>
      <c r="BY164" s="175"/>
      <c r="BZ164" s="174"/>
      <c r="CA164" s="175"/>
      <c r="CB164" s="174"/>
      <c r="CC164" s="175"/>
      <c r="CD164" s="174"/>
      <c r="CE164" s="175">
        <v>2</v>
      </c>
      <c r="CF164" s="174"/>
      <c r="CG164" s="175">
        <v>3</v>
      </c>
      <c r="CH164" s="174"/>
      <c r="CI164" s="175">
        <v>3</v>
      </c>
      <c r="CJ164" s="177"/>
      <c r="CK164" s="155"/>
      <c r="CO164" s="149"/>
      <c r="CP164" s="156" t="s">
        <v>718</v>
      </c>
      <c r="CQ164" s="149">
        <v>0.23809523809523808</v>
      </c>
      <c r="CR164" s="149">
        <v>0</v>
      </c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9"/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49"/>
      <c r="DZ164" s="149"/>
      <c r="EA164" s="149"/>
      <c r="EB164" s="149"/>
      <c r="EC164" s="149"/>
      <c r="ED164" s="149"/>
      <c r="EE164" s="149"/>
      <c r="EF164" s="149"/>
    </row>
    <row r="165" spans="1:136" ht="15" hidden="1" x14ac:dyDescent="0.25">
      <c r="A165" s="312"/>
      <c r="B165" s="168" t="s">
        <v>718</v>
      </c>
      <c r="C165" s="208"/>
      <c r="D165" s="175">
        <v>3</v>
      </c>
      <c r="E165" s="174"/>
      <c r="F165" s="175"/>
      <c r="G165" s="174"/>
      <c r="H165" s="175"/>
      <c r="I165" s="174"/>
      <c r="J165" s="175"/>
      <c r="K165" s="174"/>
      <c r="L165" s="175"/>
      <c r="M165" s="174"/>
      <c r="N165" s="175"/>
      <c r="O165" s="174"/>
      <c r="P165" s="175"/>
      <c r="Q165" s="174"/>
      <c r="R165" s="175"/>
      <c r="S165" s="174"/>
      <c r="T165" s="175"/>
      <c r="U165" s="174"/>
      <c r="V165" s="175"/>
      <c r="W165" s="174"/>
      <c r="X165" s="175"/>
      <c r="Y165" s="174"/>
      <c r="Z165" s="175"/>
      <c r="AA165" s="174"/>
      <c r="AB165" s="175"/>
      <c r="AC165" s="174"/>
      <c r="AD165" s="175"/>
      <c r="AE165" s="174"/>
      <c r="AF165" s="175"/>
      <c r="AG165" s="174"/>
      <c r="AH165" s="175"/>
      <c r="AI165" s="174"/>
      <c r="AJ165" s="175">
        <v>2</v>
      </c>
      <c r="AK165" s="174"/>
      <c r="AL165" s="175"/>
      <c r="AM165" s="174"/>
      <c r="AN165" s="175"/>
      <c r="AO165" s="174"/>
      <c r="AP165" s="175"/>
      <c r="AQ165" s="174"/>
      <c r="AR165" s="321"/>
      <c r="AS165" s="175"/>
      <c r="AT165" s="174"/>
      <c r="AU165" s="175">
        <v>1</v>
      </c>
      <c r="AV165" s="174"/>
      <c r="AW165" s="175"/>
      <c r="AX165" s="174"/>
      <c r="AY165" s="175"/>
      <c r="AZ165" s="174"/>
      <c r="BA165" s="175"/>
      <c r="BB165" s="174"/>
      <c r="BC165" s="175"/>
      <c r="BD165" s="174"/>
      <c r="BE165" s="175"/>
      <c r="BF165" s="174"/>
      <c r="BG165" s="175"/>
      <c r="BH165" s="174"/>
      <c r="BI165" s="175"/>
      <c r="BJ165" s="174"/>
      <c r="BK165" s="175"/>
      <c r="BL165" s="174"/>
      <c r="BM165" s="171"/>
      <c r="BN165" s="171"/>
      <c r="BO165" s="171"/>
      <c r="BP165" s="171"/>
      <c r="BQ165" s="175"/>
      <c r="BR165" s="174"/>
      <c r="BS165" s="175"/>
      <c r="BT165" s="174"/>
      <c r="BU165" s="217"/>
      <c r="BV165" s="174"/>
      <c r="BW165" s="175"/>
      <c r="BX165" s="174"/>
      <c r="BY165" s="175"/>
      <c r="BZ165" s="174"/>
      <c r="CA165" s="175"/>
      <c r="CB165" s="174"/>
      <c r="CC165" s="175"/>
      <c r="CD165" s="174"/>
      <c r="CE165" s="175"/>
      <c r="CF165" s="174"/>
      <c r="CG165" s="175">
        <v>1</v>
      </c>
      <c r="CH165" s="174"/>
      <c r="CI165" s="175">
        <v>2</v>
      </c>
      <c r="CJ165" s="177"/>
      <c r="CK165" s="155"/>
      <c r="CO165" s="149"/>
      <c r="CP165" s="156" t="s">
        <v>719</v>
      </c>
      <c r="CQ165" s="149">
        <v>4.7619047619047616E-2</v>
      </c>
      <c r="CR165" s="149">
        <v>0.19047619047619047</v>
      </c>
      <c r="CS165" s="149"/>
      <c r="CT165" s="149"/>
      <c r="CU165" s="149"/>
      <c r="CV165" s="149"/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9"/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49"/>
      <c r="DZ165" s="149"/>
      <c r="EA165" s="149"/>
      <c r="EB165" s="149"/>
      <c r="EC165" s="149"/>
      <c r="ED165" s="149"/>
      <c r="EE165" s="149"/>
      <c r="EF165" s="149"/>
    </row>
    <row r="166" spans="1:136" ht="15" hidden="1" x14ac:dyDescent="0.25">
      <c r="A166" s="312"/>
      <c r="B166" s="168" t="s">
        <v>719</v>
      </c>
      <c r="C166" s="208"/>
      <c r="D166" s="175"/>
      <c r="E166" s="174"/>
      <c r="F166" s="175"/>
      <c r="G166" s="174"/>
      <c r="H166" s="175">
        <v>1</v>
      </c>
      <c r="I166" s="174"/>
      <c r="J166" s="175">
        <v>1</v>
      </c>
      <c r="K166" s="174"/>
      <c r="L166" s="175"/>
      <c r="M166" s="174">
        <v>1</v>
      </c>
      <c r="N166" s="175"/>
      <c r="O166" s="174"/>
      <c r="P166" s="175"/>
      <c r="Q166" s="174">
        <v>2</v>
      </c>
      <c r="R166" s="175"/>
      <c r="S166" s="174">
        <v>1</v>
      </c>
      <c r="T166" s="175"/>
      <c r="U166" s="174"/>
      <c r="V166" s="175"/>
      <c r="W166" s="174"/>
      <c r="X166" s="175"/>
      <c r="Y166" s="174"/>
      <c r="Z166" s="175"/>
      <c r="AA166" s="174">
        <v>2</v>
      </c>
      <c r="AB166" s="175"/>
      <c r="AC166" s="174">
        <v>3</v>
      </c>
      <c r="AD166" s="175"/>
      <c r="AE166" s="174"/>
      <c r="AF166" s="175"/>
      <c r="AG166" s="174"/>
      <c r="AH166" s="175"/>
      <c r="AI166" s="174"/>
      <c r="AJ166" s="175"/>
      <c r="AK166" s="174"/>
      <c r="AL166" s="175"/>
      <c r="AM166" s="174"/>
      <c r="AN166" s="175"/>
      <c r="AO166" s="174"/>
      <c r="AP166" s="175"/>
      <c r="AQ166" s="174">
        <v>3</v>
      </c>
      <c r="AR166" s="321"/>
      <c r="AS166" s="175"/>
      <c r="AT166" s="174"/>
      <c r="AU166" s="175"/>
      <c r="AV166" s="174"/>
      <c r="AW166" s="175">
        <v>2</v>
      </c>
      <c r="AX166" s="174"/>
      <c r="AY166" s="175"/>
      <c r="AZ166" s="174"/>
      <c r="BA166" s="175"/>
      <c r="BB166" s="174"/>
      <c r="BC166" s="175"/>
      <c r="BD166" s="174"/>
      <c r="BE166" s="175"/>
      <c r="BF166" s="174"/>
      <c r="BG166" s="175"/>
      <c r="BH166" s="174"/>
      <c r="BI166" s="175"/>
      <c r="BJ166" s="174"/>
      <c r="BK166" s="175"/>
      <c r="BL166" s="174"/>
      <c r="BM166" s="175"/>
      <c r="BN166" s="174"/>
      <c r="BO166" s="175"/>
      <c r="BP166" s="174"/>
      <c r="BQ166" s="171"/>
      <c r="BR166" s="171"/>
      <c r="BS166" s="171"/>
      <c r="BT166" s="171"/>
      <c r="BU166" s="217"/>
      <c r="BV166" s="174"/>
      <c r="BW166" s="175"/>
      <c r="BX166" s="174"/>
      <c r="BY166" s="175">
        <v>3</v>
      </c>
      <c r="BZ166" s="174"/>
      <c r="CA166" s="175">
        <v>2</v>
      </c>
      <c r="CB166" s="174"/>
      <c r="CC166" s="175"/>
      <c r="CD166" s="174"/>
      <c r="CE166" s="175"/>
      <c r="CF166" s="174"/>
      <c r="CG166" s="175"/>
      <c r="CH166" s="174"/>
      <c r="CI166" s="175">
        <v>3</v>
      </c>
      <c r="CJ166" s="177"/>
      <c r="CK166" s="155"/>
      <c r="CO166" s="149"/>
      <c r="CP166" s="156" t="s">
        <v>720</v>
      </c>
      <c r="CQ166" s="149">
        <v>0.19047619047619047</v>
      </c>
      <c r="CR166" s="149">
        <v>4.7619047619047616E-2</v>
      </c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</row>
    <row r="167" spans="1:136" ht="15" hidden="1" x14ac:dyDescent="0.25">
      <c r="A167" s="312"/>
      <c r="B167" s="168" t="s">
        <v>720</v>
      </c>
      <c r="C167" s="208"/>
      <c r="D167" s="175"/>
      <c r="E167" s="174"/>
      <c r="F167" s="175"/>
      <c r="G167" s="174"/>
      <c r="H167" s="175"/>
      <c r="I167" s="174"/>
      <c r="J167" s="175"/>
      <c r="K167" s="174"/>
      <c r="L167" s="175"/>
      <c r="M167" s="174"/>
      <c r="N167" s="175"/>
      <c r="O167" s="174"/>
      <c r="P167" s="175"/>
      <c r="Q167" s="174">
        <v>1</v>
      </c>
      <c r="R167" s="175"/>
      <c r="S167" s="174">
        <v>1</v>
      </c>
      <c r="T167" s="175"/>
      <c r="U167" s="174"/>
      <c r="V167" s="175"/>
      <c r="W167" s="174"/>
      <c r="X167" s="175"/>
      <c r="Y167" s="174"/>
      <c r="Z167" s="175"/>
      <c r="AA167" s="174"/>
      <c r="AB167" s="175"/>
      <c r="AC167" s="174"/>
      <c r="AD167" s="175"/>
      <c r="AE167" s="174"/>
      <c r="AF167" s="175"/>
      <c r="AG167" s="174"/>
      <c r="AH167" s="175"/>
      <c r="AI167" s="174"/>
      <c r="AJ167" s="175"/>
      <c r="AK167" s="174"/>
      <c r="AL167" s="175"/>
      <c r="AM167" s="174"/>
      <c r="AN167" s="175"/>
      <c r="AO167" s="174"/>
      <c r="AP167" s="175"/>
      <c r="AQ167" s="174"/>
      <c r="AR167" s="321"/>
      <c r="AS167" s="175"/>
      <c r="AT167" s="174"/>
      <c r="AU167" s="175"/>
      <c r="AV167" s="174"/>
      <c r="AW167" s="175"/>
      <c r="AX167" s="174"/>
      <c r="AY167" s="175"/>
      <c r="AZ167" s="174"/>
      <c r="BA167" s="175"/>
      <c r="BB167" s="174"/>
      <c r="BC167" s="175"/>
      <c r="BD167" s="174"/>
      <c r="BE167" s="175">
        <v>3</v>
      </c>
      <c r="BF167" s="174"/>
      <c r="BG167" s="175">
        <v>3</v>
      </c>
      <c r="BH167" s="174"/>
      <c r="BI167" s="175"/>
      <c r="BJ167" s="174"/>
      <c r="BK167" s="175"/>
      <c r="BL167" s="174"/>
      <c r="BM167" s="175"/>
      <c r="BN167" s="174"/>
      <c r="BO167" s="175"/>
      <c r="BP167" s="174"/>
      <c r="BQ167" s="175"/>
      <c r="BR167" s="174"/>
      <c r="BS167" s="175"/>
      <c r="BT167" s="174"/>
      <c r="BU167" s="182"/>
      <c r="BV167" s="171"/>
      <c r="BW167" s="171"/>
      <c r="BX167" s="171"/>
      <c r="BY167" s="175">
        <v>1</v>
      </c>
      <c r="BZ167" s="174"/>
      <c r="CA167" s="175">
        <v>1</v>
      </c>
      <c r="CB167" s="174"/>
      <c r="CC167" s="175">
        <v>2</v>
      </c>
      <c r="CD167" s="174"/>
      <c r="CE167" s="175">
        <v>2</v>
      </c>
      <c r="CF167" s="174"/>
      <c r="CG167" s="175"/>
      <c r="CH167" s="174"/>
      <c r="CI167" s="175"/>
      <c r="CJ167" s="177"/>
      <c r="CK167" s="155"/>
      <c r="CO167" s="149"/>
      <c r="CP167" s="156" t="s">
        <v>721</v>
      </c>
      <c r="CQ167" s="149">
        <v>0.23809523809523808</v>
      </c>
      <c r="CR167" s="149">
        <v>0.14285714285714285</v>
      </c>
      <c r="CS167" s="149"/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49"/>
      <c r="DZ167" s="149"/>
      <c r="EA167" s="149"/>
      <c r="EB167" s="149"/>
      <c r="EC167" s="149"/>
      <c r="ED167" s="149"/>
      <c r="EE167" s="149"/>
      <c r="EF167" s="149"/>
    </row>
    <row r="168" spans="1:136" ht="15" hidden="1" x14ac:dyDescent="0.25">
      <c r="A168" s="312"/>
      <c r="B168" s="168" t="s">
        <v>721</v>
      </c>
      <c r="C168" s="208"/>
      <c r="D168" s="175"/>
      <c r="E168" s="174"/>
      <c r="F168" s="175"/>
      <c r="G168" s="174"/>
      <c r="H168" s="175"/>
      <c r="I168" s="174"/>
      <c r="J168" s="175"/>
      <c r="K168" s="174"/>
      <c r="L168" s="175"/>
      <c r="M168" s="174"/>
      <c r="N168" s="175"/>
      <c r="O168" s="174"/>
      <c r="P168" s="175"/>
      <c r="Q168" s="174"/>
      <c r="R168" s="175"/>
      <c r="S168" s="174"/>
      <c r="T168" s="175"/>
      <c r="U168" s="174"/>
      <c r="V168" s="175"/>
      <c r="W168" s="174"/>
      <c r="X168" s="175"/>
      <c r="Y168" s="174"/>
      <c r="Z168" s="175"/>
      <c r="AA168" s="174"/>
      <c r="AB168" s="175"/>
      <c r="AC168" s="174"/>
      <c r="AD168" s="175"/>
      <c r="AE168" s="174"/>
      <c r="AF168" s="175"/>
      <c r="AG168" s="174"/>
      <c r="AH168" s="175"/>
      <c r="AI168" s="174"/>
      <c r="AJ168" s="175"/>
      <c r="AK168" s="174"/>
      <c r="AL168" s="175"/>
      <c r="AM168" s="174"/>
      <c r="AN168" s="175"/>
      <c r="AO168" s="174"/>
      <c r="AP168" s="175"/>
      <c r="AQ168" s="174"/>
      <c r="AR168" s="321"/>
      <c r="AS168" s="175"/>
      <c r="AT168" s="174"/>
      <c r="AU168" s="175"/>
      <c r="AV168" s="174"/>
      <c r="AW168" s="175"/>
      <c r="AX168" s="174"/>
      <c r="AY168" s="175"/>
      <c r="AZ168" s="174"/>
      <c r="BA168" s="175"/>
      <c r="BB168" s="174"/>
      <c r="BC168" s="175"/>
      <c r="BD168" s="174"/>
      <c r="BE168" s="175"/>
      <c r="BF168" s="174"/>
      <c r="BG168" s="175"/>
      <c r="BH168" s="174"/>
      <c r="BI168" s="175"/>
      <c r="BJ168" s="174"/>
      <c r="BK168" s="175"/>
      <c r="BL168" s="174"/>
      <c r="BM168" s="175">
        <v>3</v>
      </c>
      <c r="BN168" s="174"/>
      <c r="BO168" s="175">
        <v>3</v>
      </c>
      <c r="BP168" s="174"/>
      <c r="BQ168" s="175"/>
      <c r="BR168" s="174"/>
      <c r="BS168" s="175"/>
      <c r="BT168" s="174"/>
      <c r="BU168" s="217">
        <v>1</v>
      </c>
      <c r="BV168" s="174"/>
      <c r="BW168" s="175">
        <v>1</v>
      </c>
      <c r="BX168" s="174"/>
      <c r="BY168" s="171"/>
      <c r="BZ168" s="171"/>
      <c r="CA168" s="171"/>
      <c r="CB168" s="171"/>
      <c r="CC168" s="175">
        <v>2</v>
      </c>
      <c r="CD168" s="174"/>
      <c r="CE168" s="175">
        <v>2</v>
      </c>
      <c r="CF168" s="174"/>
      <c r="CG168" s="175"/>
      <c r="CH168" s="174"/>
      <c r="CI168" s="175"/>
      <c r="CJ168" s="177"/>
      <c r="CK168" s="155"/>
      <c r="CO168" s="149"/>
      <c r="CP168" s="156" t="s">
        <v>722</v>
      </c>
      <c r="CQ168" s="149">
        <v>0.19047619047619047</v>
      </c>
      <c r="CR168" s="149">
        <v>4.7619047619047616E-2</v>
      </c>
      <c r="CS168" s="149"/>
      <c r="CT168" s="149"/>
      <c r="CU168" s="149"/>
      <c r="CV168" s="149"/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9"/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49"/>
      <c r="DZ168" s="149"/>
      <c r="EA168" s="149"/>
      <c r="EB168" s="149"/>
      <c r="EC168" s="149"/>
      <c r="ED168" s="149"/>
      <c r="EE168" s="149"/>
      <c r="EF168" s="149"/>
    </row>
    <row r="169" spans="1:136" ht="15" hidden="1" x14ac:dyDescent="0.25">
      <c r="A169" s="312"/>
      <c r="B169" s="168" t="s">
        <v>722</v>
      </c>
      <c r="C169" s="208"/>
      <c r="D169" s="175"/>
      <c r="E169" s="174"/>
      <c r="F169" s="175"/>
      <c r="G169" s="174"/>
      <c r="H169" s="175"/>
      <c r="I169" s="174"/>
      <c r="J169" s="175"/>
      <c r="K169" s="174"/>
      <c r="L169" s="175"/>
      <c r="M169" s="174"/>
      <c r="N169" s="175"/>
      <c r="O169" s="174"/>
      <c r="P169" s="175"/>
      <c r="Q169" s="174">
        <v>1</v>
      </c>
      <c r="R169" s="175"/>
      <c r="S169" s="174">
        <v>1</v>
      </c>
      <c r="T169" s="175"/>
      <c r="U169" s="174"/>
      <c r="V169" s="175"/>
      <c r="W169" s="174"/>
      <c r="X169" s="175"/>
      <c r="Y169" s="174"/>
      <c r="Z169" s="175"/>
      <c r="AA169" s="174"/>
      <c r="AB169" s="175"/>
      <c r="AC169" s="174"/>
      <c r="AD169" s="175"/>
      <c r="AE169" s="174"/>
      <c r="AF169" s="175"/>
      <c r="AG169" s="174"/>
      <c r="AH169" s="175"/>
      <c r="AI169" s="174"/>
      <c r="AJ169" s="175"/>
      <c r="AK169" s="174"/>
      <c r="AL169" s="175"/>
      <c r="AM169" s="174"/>
      <c r="AN169" s="175"/>
      <c r="AO169" s="174"/>
      <c r="AP169" s="175"/>
      <c r="AQ169" s="174"/>
      <c r="AR169" s="321"/>
      <c r="AS169" s="175"/>
      <c r="AT169" s="174"/>
      <c r="AU169" s="175"/>
      <c r="AV169" s="174"/>
      <c r="AW169" s="175"/>
      <c r="AX169" s="174"/>
      <c r="AY169" s="175"/>
      <c r="AZ169" s="174"/>
      <c r="BA169" s="175"/>
      <c r="BB169" s="174"/>
      <c r="BC169" s="175"/>
      <c r="BD169" s="174"/>
      <c r="BE169" s="175">
        <v>3</v>
      </c>
      <c r="BF169" s="174"/>
      <c r="BG169" s="175">
        <v>3</v>
      </c>
      <c r="BH169" s="174"/>
      <c r="BI169" s="175"/>
      <c r="BJ169" s="174"/>
      <c r="BK169" s="175"/>
      <c r="BL169" s="174"/>
      <c r="BM169" s="175"/>
      <c r="BN169" s="174"/>
      <c r="BO169" s="175">
        <v>2</v>
      </c>
      <c r="BP169" s="174"/>
      <c r="BQ169" s="175"/>
      <c r="BR169" s="174"/>
      <c r="BS169" s="175"/>
      <c r="BT169" s="174"/>
      <c r="BU169" s="217"/>
      <c r="BV169" s="174"/>
      <c r="BW169" s="175"/>
      <c r="BX169" s="174"/>
      <c r="BY169" s="175">
        <v>1</v>
      </c>
      <c r="BZ169" s="174"/>
      <c r="CA169" s="175">
        <v>1</v>
      </c>
      <c r="CB169" s="174"/>
      <c r="CC169" s="171"/>
      <c r="CD169" s="171"/>
      <c r="CE169" s="171"/>
      <c r="CF169" s="171"/>
      <c r="CG169" s="175">
        <v>2</v>
      </c>
      <c r="CH169" s="174"/>
      <c r="CI169" s="175"/>
      <c r="CJ169" s="177"/>
      <c r="CK169" s="155"/>
      <c r="CO169" s="149"/>
      <c r="CP169" s="183" t="s">
        <v>723</v>
      </c>
      <c r="CQ169" s="149">
        <v>0.2857142857142857</v>
      </c>
      <c r="CR169" s="149">
        <v>0</v>
      </c>
      <c r="CS169" s="149"/>
      <c r="CT169" s="149"/>
      <c r="CU169" s="149"/>
      <c r="CV169" s="149"/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9"/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49"/>
      <c r="DZ169" s="149"/>
      <c r="EA169" s="149"/>
      <c r="EB169" s="149"/>
      <c r="EC169" s="149"/>
      <c r="ED169" s="149"/>
      <c r="EE169" s="149"/>
      <c r="EF169" s="149"/>
    </row>
    <row r="170" spans="1:136" ht="15" hidden="1" x14ac:dyDescent="0.25">
      <c r="A170" s="312"/>
      <c r="B170" s="184" t="s">
        <v>723</v>
      </c>
      <c r="C170" s="187"/>
      <c r="D170" s="175"/>
      <c r="E170" s="174"/>
      <c r="F170" s="175"/>
      <c r="G170" s="174"/>
      <c r="H170" s="175"/>
      <c r="I170" s="174"/>
      <c r="J170" s="175"/>
      <c r="K170" s="174">
        <v>2</v>
      </c>
      <c r="L170" s="175"/>
      <c r="M170" s="174"/>
      <c r="N170" s="175"/>
      <c r="O170" s="174"/>
      <c r="P170" s="175"/>
      <c r="Q170" s="174">
        <v>1</v>
      </c>
      <c r="R170" s="175"/>
      <c r="S170" s="174">
        <v>1</v>
      </c>
      <c r="T170" s="175"/>
      <c r="U170" s="174">
        <v>3</v>
      </c>
      <c r="V170" s="175"/>
      <c r="W170" s="174"/>
      <c r="X170" s="175"/>
      <c r="Y170" s="174"/>
      <c r="Z170" s="175"/>
      <c r="AA170" s="174"/>
      <c r="AB170" s="175"/>
      <c r="AC170" s="174"/>
      <c r="AD170" s="175"/>
      <c r="AE170" s="174">
        <v>3</v>
      </c>
      <c r="AF170" s="175"/>
      <c r="AG170" s="174"/>
      <c r="AH170" s="175"/>
      <c r="AI170" s="174"/>
      <c r="AJ170" s="175"/>
      <c r="AK170" s="174"/>
      <c r="AL170" s="175"/>
      <c r="AM170" s="174"/>
      <c r="AN170" s="175"/>
      <c r="AO170" s="174">
        <v>2</v>
      </c>
      <c r="AP170" s="175"/>
      <c r="AQ170" s="174"/>
      <c r="AR170" s="321"/>
      <c r="AS170" s="175"/>
      <c r="AT170" s="174"/>
      <c r="AU170" s="175"/>
      <c r="AV170" s="174"/>
      <c r="AW170" s="175"/>
      <c r="AX170" s="174"/>
      <c r="AY170" s="175"/>
      <c r="AZ170" s="174"/>
      <c r="BA170" s="175"/>
      <c r="BB170" s="174"/>
      <c r="BC170" s="175"/>
      <c r="BD170" s="174"/>
      <c r="BE170" s="175"/>
      <c r="BF170" s="174"/>
      <c r="BG170" s="175"/>
      <c r="BH170" s="174"/>
      <c r="BI170" s="175"/>
      <c r="BJ170" s="174"/>
      <c r="BK170" s="175">
        <v>1</v>
      </c>
      <c r="BL170" s="174"/>
      <c r="BM170" s="175">
        <v>1</v>
      </c>
      <c r="BN170" s="174"/>
      <c r="BO170" s="175">
        <v>3</v>
      </c>
      <c r="BP170" s="174"/>
      <c r="BQ170" s="175"/>
      <c r="BR170" s="174"/>
      <c r="BS170" s="175"/>
      <c r="BT170" s="174"/>
      <c r="BU170" s="217"/>
      <c r="BV170" s="174"/>
      <c r="BW170" s="175"/>
      <c r="BX170" s="174"/>
      <c r="BY170" s="175">
        <v>2</v>
      </c>
      <c r="BZ170" s="174"/>
      <c r="CA170" s="175">
        <v>2</v>
      </c>
      <c r="CB170" s="174"/>
      <c r="CC170" s="175">
        <v>3</v>
      </c>
      <c r="CD170" s="174"/>
      <c r="CE170" s="175"/>
      <c r="CF170" s="174"/>
      <c r="CG170" s="171"/>
      <c r="CH170" s="171"/>
      <c r="CI170" s="171"/>
      <c r="CJ170" s="182"/>
      <c r="CK170" s="155"/>
      <c r="CO170" s="149"/>
      <c r="CP170" s="149"/>
      <c r="CQ170" s="149"/>
      <c r="CR170" s="149"/>
      <c r="CS170" s="149"/>
      <c r="CT170" s="149"/>
      <c r="CU170" s="149"/>
      <c r="CV170" s="149"/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9"/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49"/>
      <c r="DZ170" s="149"/>
      <c r="EA170" s="149"/>
      <c r="EB170" s="149"/>
      <c r="EC170" s="149"/>
      <c r="ED170" s="149"/>
      <c r="EE170" s="149"/>
      <c r="EF170" s="149"/>
    </row>
    <row r="171" spans="1:136" ht="15" hidden="1" x14ac:dyDescent="0.25">
      <c r="A171" s="312"/>
      <c r="B171" s="186"/>
      <c r="C171" s="187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321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92"/>
      <c r="CK171" s="155"/>
      <c r="CO171" s="149"/>
      <c r="CP171" s="149"/>
      <c r="CQ171" s="149"/>
      <c r="CR171" s="149"/>
      <c r="CS171" s="149"/>
      <c r="CT171" s="149"/>
      <c r="CU171" s="149"/>
      <c r="CV171" s="149"/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9"/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49"/>
      <c r="DZ171" s="149"/>
      <c r="EA171" s="149"/>
      <c r="EB171" s="149"/>
      <c r="EC171" s="149"/>
      <c r="ED171" s="149"/>
      <c r="EE171" s="149"/>
      <c r="EF171" s="149"/>
    </row>
    <row r="172" spans="1:136" ht="15" hidden="1" x14ac:dyDescent="0.25">
      <c r="A172" s="312"/>
      <c r="B172" s="193" t="s">
        <v>865</v>
      </c>
      <c r="C172" s="193"/>
      <c r="D172" s="189">
        <f>COUNTIF(D149:D170,"&gt;0")</f>
        <v>6</v>
      </c>
      <c r="E172" s="189">
        <f t="shared" ref="E172:AQ172" si="228">COUNTIF(E149:E170,"&gt;0")</f>
        <v>0</v>
      </c>
      <c r="F172" s="189">
        <f t="shared" si="228"/>
        <v>5</v>
      </c>
      <c r="G172" s="189">
        <f t="shared" si="228"/>
        <v>0</v>
      </c>
      <c r="H172" s="189">
        <f t="shared" si="228"/>
        <v>1</v>
      </c>
      <c r="I172" s="189">
        <f t="shared" si="228"/>
        <v>0</v>
      </c>
      <c r="J172" s="189">
        <f t="shared" si="228"/>
        <v>1</v>
      </c>
      <c r="K172" s="189">
        <f t="shared" si="228"/>
        <v>2</v>
      </c>
      <c r="L172" s="189">
        <f t="shared" si="228"/>
        <v>3</v>
      </c>
      <c r="M172" s="189">
        <f t="shared" si="228"/>
        <v>3</v>
      </c>
      <c r="N172" s="189">
        <f t="shared" si="228"/>
        <v>3</v>
      </c>
      <c r="O172" s="189">
        <f t="shared" si="228"/>
        <v>2</v>
      </c>
      <c r="P172" s="189">
        <f t="shared" si="228"/>
        <v>0</v>
      </c>
      <c r="Q172" s="189">
        <f t="shared" si="228"/>
        <v>13</v>
      </c>
      <c r="R172" s="189">
        <f t="shared" si="228"/>
        <v>0</v>
      </c>
      <c r="S172" s="189">
        <f t="shared" si="228"/>
        <v>10</v>
      </c>
      <c r="T172" s="189">
        <f t="shared" si="228"/>
        <v>5</v>
      </c>
      <c r="U172" s="189">
        <f t="shared" si="228"/>
        <v>1</v>
      </c>
      <c r="V172" s="189">
        <f t="shared" si="228"/>
        <v>3</v>
      </c>
      <c r="W172" s="189">
        <f t="shared" si="228"/>
        <v>0</v>
      </c>
      <c r="X172" s="189">
        <f t="shared" si="228"/>
        <v>2</v>
      </c>
      <c r="Y172" s="189">
        <f t="shared" si="228"/>
        <v>1</v>
      </c>
      <c r="Z172" s="189">
        <f t="shared" si="228"/>
        <v>3</v>
      </c>
      <c r="AA172" s="189">
        <f t="shared" si="228"/>
        <v>2</v>
      </c>
      <c r="AB172" s="189">
        <f t="shared" si="228"/>
        <v>0</v>
      </c>
      <c r="AC172" s="189">
        <f t="shared" si="228"/>
        <v>3</v>
      </c>
      <c r="AD172" s="189">
        <f t="shared" si="228"/>
        <v>0</v>
      </c>
      <c r="AE172" s="189">
        <f t="shared" si="228"/>
        <v>4</v>
      </c>
      <c r="AF172" s="189">
        <f t="shared" si="228"/>
        <v>0</v>
      </c>
      <c r="AG172" s="189">
        <f t="shared" si="228"/>
        <v>2</v>
      </c>
      <c r="AH172" s="189">
        <f t="shared" si="228"/>
        <v>1</v>
      </c>
      <c r="AI172" s="189">
        <f t="shared" si="228"/>
        <v>1</v>
      </c>
      <c r="AJ172" s="189">
        <f t="shared" si="228"/>
        <v>5</v>
      </c>
      <c r="AK172" s="189">
        <f t="shared" si="228"/>
        <v>0</v>
      </c>
      <c r="AL172" s="189">
        <f t="shared" si="228"/>
        <v>2</v>
      </c>
      <c r="AM172" s="189">
        <f t="shared" si="228"/>
        <v>0</v>
      </c>
      <c r="AN172" s="189">
        <f t="shared" si="228"/>
        <v>6</v>
      </c>
      <c r="AO172" s="189">
        <f t="shared" si="228"/>
        <v>5</v>
      </c>
      <c r="AP172" s="189">
        <f t="shared" si="228"/>
        <v>4</v>
      </c>
      <c r="AQ172" s="189">
        <f t="shared" si="228"/>
        <v>3</v>
      </c>
      <c r="AR172" s="321"/>
      <c r="AS172" s="189">
        <f>COUNTIF(AS149:AS170,"&gt;0")</f>
        <v>0</v>
      </c>
      <c r="AT172" s="189">
        <f t="shared" ref="AT172:CJ172" si="229">COUNTIF(AT149:AT170,"&gt;0")</f>
        <v>1</v>
      </c>
      <c r="AU172" s="189">
        <f t="shared" si="229"/>
        <v>3</v>
      </c>
      <c r="AV172" s="189">
        <f t="shared" si="229"/>
        <v>0</v>
      </c>
      <c r="AW172" s="189">
        <f t="shared" si="229"/>
        <v>4</v>
      </c>
      <c r="AX172" s="189">
        <f t="shared" si="229"/>
        <v>1</v>
      </c>
      <c r="AY172" s="189">
        <f t="shared" si="229"/>
        <v>2</v>
      </c>
      <c r="AZ172" s="189">
        <f t="shared" si="229"/>
        <v>0</v>
      </c>
      <c r="BA172" s="189">
        <f t="shared" si="229"/>
        <v>2</v>
      </c>
      <c r="BB172" s="189">
        <f t="shared" si="229"/>
        <v>3</v>
      </c>
      <c r="BC172" s="189">
        <f t="shared" si="229"/>
        <v>2</v>
      </c>
      <c r="BD172" s="189">
        <f t="shared" si="229"/>
        <v>2</v>
      </c>
      <c r="BE172" s="189">
        <f t="shared" si="229"/>
        <v>3</v>
      </c>
      <c r="BF172" s="189">
        <f t="shared" si="229"/>
        <v>1</v>
      </c>
      <c r="BG172" s="189">
        <f t="shared" si="229"/>
        <v>3</v>
      </c>
      <c r="BH172" s="189">
        <f t="shared" si="229"/>
        <v>1</v>
      </c>
      <c r="BI172" s="189">
        <f t="shared" si="229"/>
        <v>1</v>
      </c>
      <c r="BJ172" s="189">
        <f t="shared" si="229"/>
        <v>6</v>
      </c>
      <c r="BK172" s="189">
        <f t="shared" si="229"/>
        <v>1</v>
      </c>
      <c r="BL172" s="189">
        <f t="shared" si="229"/>
        <v>6</v>
      </c>
      <c r="BM172" s="189">
        <f t="shared" si="229"/>
        <v>4</v>
      </c>
      <c r="BN172" s="189">
        <f t="shared" si="229"/>
        <v>0</v>
      </c>
      <c r="BO172" s="189">
        <f t="shared" si="229"/>
        <v>5</v>
      </c>
      <c r="BP172" s="189">
        <f t="shared" si="229"/>
        <v>0</v>
      </c>
      <c r="BQ172" s="189">
        <f t="shared" si="229"/>
        <v>1</v>
      </c>
      <c r="BR172" s="189">
        <f t="shared" si="229"/>
        <v>4</v>
      </c>
      <c r="BS172" s="189">
        <f t="shared" si="229"/>
        <v>1</v>
      </c>
      <c r="BT172" s="189">
        <f t="shared" si="229"/>
        <v>2</v>
      </c>
      <c r="BU172" s="189">
        <f t="shared" si="229"/>
        <v>4</v>
      </c>
      <c r="BV172" s="189">
        <f t="shared" si="229"/>
        <v>1</v>
      </c>
      <c r="BW172" s="189">
        <f t="shared" si="229"/>
        <v>2</v>
      </c>
      <c r="BX172" s="189">
        <f t="shared" si="229"/>
        <v>1</v>
      </c>
      <c r="BY172" s="189">
        <f t="shared" si="229"/>
        <v>5</v>
      </c>
      <c r="BZ172" s="189">
        <f t="shared" si="229"/>
        <v>2</v>
      </c>
      <c r="CA172" s="189">
        <f t="shared" si="229"/>
        <v>4</v>
      </c>
      <c r="CB172" s="189">
        <f t="shared" si="229"/>
        <v>1</v>
      </c>
      <c r="CC172" s="189">
        <f t="shared" si="229"/>
        <v>3</v>
      </c>
      <c r="CD172" s="189">
        <f t="shared" si="229"/>
        <v>0</v>
      </c>
      <c r="CE172" s="189">
        <f t="shared" si="229"/>
        <v>3</v>
      </c>
      <c r="CF172" s="189">
        <f t="shared" si="229"/>
        <v>1</v>
      </c>
      <c r="CG172" s="189">
        <f t="shared" si="229"/>
        <v>5</v>
      </c>
      <c r="CH172" s="189">
        <f t="shared" si="229"/>
        <v>0</v>
      </c>
      <c r="CI172" s="189">
        <f t="shared" si="229"/>
        <v>5</v>
      </c>
      <c r="CJ172" s="192">
        <f t="shared" si="229"/>
        <v>0</v>
      </c>
      <c r="CK172" s="155"/>
      <c r="CO172" s="149"/>
      <c r="CP172" s="149"/>
      <c r="CQ172" s="149"/>
      <c r="CR172" s="149"/>
      <c r="CS172" s="149"/>
      <c r="CT172" s="149"/>
      <c r="CU172" s="149"/>
      <c r="CV172" s="149"/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9"/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149"/>
      <c r="EF172" s="149"/>
    </row>
    <row r="173" spans="1:136" ht="15" hidden="1" x14ac:dyDescent="0.25">
      <c r="A173" s="312"/>
      <c r="B173" s="186"/>
      <c r="C173" s="187"/>
      <c r="D173" s="212">
        <f>D172/$C$143</f>
        <v>0.2857142857142857</v>
      </c>
      <c r="E173" s="212">
        <f t="shared" ref="E173:BP173" si="230">E172/$C$143</f>
        <v>0</v>
      </c>
      <c r="F173" s="212">
        <f t="shared" si="230"/>
        <v>0.23809523809523808</v>
      </c>
      <c r="G173" s="212">
        <f t="shared" si="230"/>
        <v>0</v>
      </c>
      <c r="H173" s="212">
        <f t="shared" si="230"/>
        <v>4.7619047619047616E-2</v>
      </c>
      <c r="I173" s="212">
        <f t="shared" si="230"/>
        <v>0</v>
      </c>
      <c r="J173" s="212">
        <f t="shared" si="230"/>
        <v>4.7619047619047616E-2</v>
      </c>
      <c r="K173" s="212">
        <f t="shared" si="230"/>
        <v>9.5238095238095233E-2</v>
      </c>
      <c r="L173" s="212">
        <f t="shared" si="230"/>
        <v>0.14285714285714285</v>
      </c>
      <c r="M173" s="212">
        <f t="shared" si="230"/>
        <v>0.14285714285714285</v>
      </c>
      <c r="N173" s="212">
        <f t="shared" si="230"/>
        <v>0.14285714285714285</v>
      </c>
      <c r="O173" s="212">
        <f t="shared" si="230"/>
        <v>9.5238095238095233E-2</v>
      </c>
      <c r="P173" s="212">
        <f t="shared" si="230"/>
        <v>0</v>
      </c>
      <c r="Q173" s="212">
        <f t="shared" si="230"/>
        <v>0.61904761904761907</v>
      </c>
      <c r="R173" s="212">
        <f t="shared" si="230"/>
        <v>0</v>
      </c>
      <c r="S173" s="212">
        <f t="shared" si="230"/>
        <v>0.47619047619047616</v>
      </c>
      <c r="T173" s="212">
        <f t="shared" si="230"/>
        <v>0.23809523809523808</v>
      </c>
      <c r="U173" s="212">
        <f t="shared" si="230"/>
        <v>4.7619047619047616E-2</v>
      </c>
      <c r="V173" s="212">
        <f t="shared" si="230"/>
        <v>0.14285714285714285</v>
      </c>
      <c r="W173" s="212">
        <f t="shared" si="230"/>
        <v>0</v>
      </c>
      <c r="X173" s="212">
        <f t="shared" si="230"/>
        <v>9.5238095238095233E-2</v>
      </c>
      <c r="Y173" s="212">
        <f t="shared" si="230"/>
        <v>4.7619047619047616E-2</v>
      </c>
      <c r="Z173" s="212">
        <f t="shared" si="230"/>
        <v>0.14285714285714285</v>
      </c>
      <c r="AA173" s="212">
        <f t="shared" si="230"/>
        <v>9.5238095238095233E-2</v>
      </c>
      <c r="AB173" s="212">
        <f t="shared" si="230"/>
        <v>0</v>
      </c>
      <c r="AC173" s="212">
        <f t="shared" si="230"/>
        <v>0.14285714285714285</v>
      </c>
      <c r="AD173" s="212">
        <f t="shared" si="230"/>
        <v>0</v>
      </c>
      <c r="AE173" s="212">
        <f t="shared" si="230"/>
        <v>0.19047619047619047</v>
      </c>
      <c r="AF173" s="212">
        <f t="shared" si="230"/>
        <v>0</v>
      </c>
      <c r="AG173" s="212">
        <f t="shared" si="230"/>
        <v>9.5238095238095233E-2</v>
      </c>
      <c r="AH173" s="212">
        <f t="shared" si="230"/>
        <v>4.7619047619047616E-2</v>
      </c>
      <c r="AI173" s="212">
        <f t="shared" si="230"/>
        <v>4.7619047619047616E-2</v>
      </c>
      <c r="AJ173" s="212">
        <f t="shared" si="230"/>
        <v>0.23809523809523808</v>
      </c>
      <c r="AK173" s="212">
        <f t="shared" si="230"/>
        <v>0</v>
      </c>
      <c r="AL173" s="212">
        <f t="shared" si="230"/>
        <v>9.5238095238095233E-2</v>
      </c>
      <c r="AM173" s="212">
        <f t="shared" si="230"/>
        <v>0</v>
      </c>
      <c r="AN173" s="236">
        <f t="shared" si="230"/>
        <v>0.2857142857142857</v>
      </c>
      <c r="AO173" s="236">
        <f t="shared" si="230"/>
        <v>0.23809523809523808</v>
      </c>
      <c r="AP173" s="236">
        <f t="shared" si="230"/>
        <v>0.19047619047619047</v>
      </c>
      <c r="AQ173" s="236">
        <f t="shared" si="230"/>
        <v>0.14285714285714285</v>
      </c>
      <c r="AR173" s="321"/>
      <c r="AS173" s="236">
        <f t="shared" si="230"/>
        <v>0</v>
      </c>
      <c r="AT173" s="212">
        <f t="shared" si="230"/>
        <v>4.7619047619047616E-2</v>
      </c>
      <c r="AU173" s="212">
        <f t="shared" si="230"/>
        <v>0.14285714285714285</v>
      </c>
      <c r="AV173" s="212">
        <f t="shared" si="230"/>
        <v>0</v>
      </c>
      <c r="AW173" s="212">
        <f t="shared" si="230"/>
        <v>0.19047619047619047</v>
      </c>
      <c r="AX173" s="212">
        <f t="shared" si="230"/>
        <v>4.7619047619047616E-2</v>
      </c>
      <c r="AY173" s="212">
        <f t="shared" si="230"/>
        <v>9.5238095238095233E-2</v>
      </c>
      <c r="AZ173" s="212">
        <f t="shared" si="230"/>
        <v>0</v>
      </c>
      <c r="BA173" s="212">
        <f t="shared" si="230"/>
        <v>9.5238095238095233E-2</v>
      </c>
      <c r="BB173" s="212">
        <f t="shared" si="230"/>
        <v>0.14285714285714285</v>
      </c>
      <c r="BC173" s="212">
        <f t="shared" si="230"/>
        <v>9.5238095238095233E-2</v>
      </c>
      <c r="BD173" s="212">
        <f t="shared" si="230"/>
        <v>9.5238095238095233E-2</v>
      </c>
      <c r="BE173" s="212">
        <f t="shared" si="230"/>
        <v>0.14285714285714285</v>
      </c>
      <c r="BF173" s="212">
        <f t="shared" si="230"/>
        <v>4.7619047619047616E-2</v>
      </c>
      <c r="BG173" s="212">
        <f t="shared" si="230"/>
        <v>0.14285714285714285</v>
      </c>
      <c r="BH173" s="212">
        <f t="shared" si="230"/>
        <v>4.7619047619047616E-2</v>
      </c>
      <c r="BI173" s="212">
        <f t="shared" si="230"/>
        <v>4.7619047619047616E-2</v>
      </c>
      <c r="BJ173" s="212">
        <f t="shared" si="230"/>
        <v>0.2857142857142857</v>
      </c>
      <c r="BK173" s="212">
        <f t="shared" si="230"/>
        <v>4.7619047619047616E-2</v>
      </c>
      <c r="BL173" s="212">
        <f t="shared" si="230"/>
        <v>0.2857142857142857</v>
      </c>
      <c r="BM173" s="212">
        <f t="shared" si="230"/>
        <v>0.19047619047619047</v>
      </c>
      <c r="BN173" s="212">
        <f t="shared" si="230"/>
        <v>0</v>
      </c>
      <c r="BO173" s="212">
        <f t="shared" si="230"/>
        <v>0.23809523809523808</v>
      </c>
      <c r="BP173" s="212">
        <f t="shared" si="230"/>
        <v>0</v>
      </c>
      <c r="BQ173" s="212">
        <f t="shared" ref="BQ173:CJ173" si="231">BQ172/$C$143</f>
        <v>4.7619047619047616E-2</v>
      </c>
      <c r="BR173" s="212">
        <f t="shared" si="231"/>
        <v>0.19047619047619047</v>
      </c>
      <c r="BS173" s="212">
        <f t="shared" si="231"/>
        <v>4.7619047619047616E-2</v>
      </c>
      <c r="BT173" s="212">
        <f t="shared" si="231"/>
        <v>9.5238095238095233E-2</v>
      </c>
      <c r="BU173" s="212">
        <f t="shared" si="231"/>
        <v>0.19047619047619047</v>
      </c>
      <c r="BV173" s="212">
        <f t="shared" si="231"/>
        <v>4.7619047619047616E-2</v>
      </c>
      <c r="BW173" s="212">
        <f t="shared" si="231"/>
        <v>9.5238095238095233E-2</v>
      </c>
      <c r="BX173" s="212">
        <f t="shared" si="231"/>
        <v>4.7619047619047616E-2</v>
      </c>
      <c r="BY173" s="212">
        <f t="shared" si="231"/>
        <v>0.23809523809523808</v>
      </c>
      <c r="BZ173" s="212">
        <f t="shared" si="231"/>
        <v>9.5238095238095233E-2</v>
      </c>
      <c r="CA173" s="212">
        <f t="shared" si="231"/>
        <v>0.19047619047619047</v>
      </c>
      <c r="CB173" s="212">
        <f t="shared" si="231"/>
        <v>4.7619047619047616E-2</v>
      </c>
      <c r="CC173" s="212">
        <f t="shared" si="231"/>
        <v>0.14285714285714285</v>
      </c>
      <c r="CD173" s="212">
        <f t="shared" si="231"/>
        <v>0</v>
      </c>
      <c r="CE173" s="212">
        <f t="shared" si="231"/>
        <v>0.14285714285714285</v>
      </c>
      <c r="CF173" s="212">
        <f t="shared" si="231"/>
        <v>4.7619047619047616E-2</v>
      </c>
      <c r="CG173" s="212">
        <f t="shared" si="231"/>
        <v>0.23809523809523808</v>
      </c>
      <c r="CH173" s="212">
        <f t="shared" si="231"/>
        <v>0</v>
      </c>
      <c r="CI173" s="212">
        <f t="shared" si="231"/>
        <v>0.23809523809523808</v>
      </c>
      <c r="CJ173" s="212">
        <f t="shared" si="231"/>
        <v>0</v>
      </c>
      <c r="CK173" s="155"/>
      <c r="CO173" s="149"/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9"/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49"/>
      <c r="DZ173" s="149"/>
      <c r="EA173" s="149"/>
      <c r="EB173" s="149"/>
      <c r="EC173" s="149"/>
      <c r="ED173" s="149"/>
      <c r="EE173" s="149"/>
      <c r="EF173" s="149"/>
    </row>
    <row r="174" spans="1:136" ht="15" hidden="1" x14ac:dyDescent="0.25">
      <c r="A174" s="312"/>
      <c r="B174" s="197" t="s">
        <v>753</v>
      </c>
      <c r="C174" s="213"/>
      <c r="D174" s="276">
        <f>+D172+F172</f>
        <v>11</v>
      </c>
      <c r="E174" s="277"/>
      <c r="F174" s="277"/>
      <c r="G174" s="278"/>
      <c r="H174" s="276">
        <f t="shared" ref="H174" si="232">+H172+J172</f>
        <v>2</v>
      </c>
      <c r="I174" s="277"/>
      <c r="J174" s="277"/>
      <c r="K174" s="278"/>
      <c r="L174" s="276">
        <f t="shared" ref="L174" si="233">+L172+N172</f>
        <v>6</v>
      </c>
      <c r="M174" s="277"/>
      <c r="N174" s="277"/>
      <c r="O174" s="278"/>
      <c r="P174" s="276">
        <f t="shared" ref="P174" si="234">+P172+R172</f>
        <v>0</v>
      </c>
      <c r="Q174" s="277"/>
      <c r="R174" s="277"/>
      <c r="S174" s="278"/>
      <c r="T174" s="276">
        <f t="shared" ref="T174" si="235">+T172+V172</f>
        <v>8</v>
      </c>
      <c r="U174" s="277"/>
      <c r="V174" s="277"/>
      <c r="W174" s="278"/>
      <c r="X174" s="276">
        <f t="shared" ref="X174" si="236">+X172+Z172</f>
        <v>5</v>
      </c>
      <c r="Y174" s="277"/>
      <c r="Z174" s="277"/>
      <c r="AA174" s="278"/>
      <c r="AB174" s="276">
        <f t="shared" ref="AB174" si="237">+AB172+AD172</f>
        <v>0</v>
      </c>
      <c r="AC174" s="277"/>
      <c r="AD174" s="277"/>
      <c r="AE174" s="278"/>
      <c r="AF174" s="276">
        <f t="shared" ref="AF174" si="238">+AF172+AH172</f>
        <v>1</v>
      </c>
      <c r="AG174" s="277"/>
      <c r="AH174" s="277"/>
      <c r="AI174" s="278"/>
      <c r="AJ174" s="276">
        <f t="shared" ref="AJ174" si="239">+AJ172+AL172</f>
        <v>7</v>
      </c>
      <c r="AK174" s="277"/>
      <c r="AL174" s="277"/>
      <c r="AM174" s="278"/>
      <c r="AN174" s="359">
        <f t="shared" ref="AN174" si="240">+AN172+AP172</f>
        <v>10</v>
      </c>
      <c r="AO174" s="359"/>
      <c r="AP174" s="359"/>
      <c r="AQ174" s="359"/>
      <c r="AR174" s="321"/>
      <c r="AS174" s="276">
        <f t="shared" ref="AS174" si="241">+AS172+AU172</f>
        <v>3</v>
      </c>
      <c r="AT174" s="277"/>
      <c r="AU174" s="277"/>
      <c r="AV174" s="278"/>
      <c r="AW174" s="276">
        <f t="shared" ref="AW174" si="242">+AW172+AY172</f>
        <v>6</v>
      </c>
      <c r="AX174" s="277"/>
      <c r="AY174" s="277"/>
      <c r="AZ174" s="278"/>
      <c r="BA174" s="276">
        <f t="shared" ref="BA174" si="243">+BA172+BC172</f>
        <v>4</v>
      </c>
      <c r="BB174" s="277"/>
      <c r="BC174" s="277"/>
      <c r="BD174" s="278"/>
      <c r="BE174" s="276">
        <f t="shared" ref="BE174" si="244">+BE172+BG172</f>
        <v>6</v>
      </c>
      <c r="BF174" s="277"/>
      <c r="BG174" s="277"/>
      <c r="BH174" s="278"/>
      <c r="BI174" s="276">
        <f t="shared" ref="BI174" si="245">+BI172+BK172</f>
        <v>2</v>
      </c>
      <c r="BJ174" s="277"/>
      <c r="BK174" s="277"/>
      <c r="BL174" s="278"/>
      <c r="BM174" s="276">
        <f t="shared" ref="BM174" si="246">+BM172+BO172</f>
        <v>9</v>
      </c>
      <c r="BN174" s="277"/>
      <c r="BO174" s="277"/>
      <c r="BP174" s="278"/>
      <c r="BQ174" s="276">
        <f t="shared" ref="BQ174" si="247">+BQ172+BS172</f>
        <v>2</v>
      </c>
      <c r="BR174" s="277"/>
      <c r="BS174" s="277"/>
      <c r="BT174" s="278"/>
      <c r="BU174" s="276">
        <f t="shared" ref="BU174" si="248">+BU172+BW172</f>
        <v>6</v>
      </c>
      <c r="BV174" s="277"/>
      <c r="BW174" s="277"/>
      <c r="BX174" s="278"/>
      <c r="BY174" s="276">
        <f t="shared" ref="BY174" si="249">+BY172+CA172</f>
        <v>9</v>
      </c>
      <c r="BZ174" s="277"/>
      <c r="CA174" s="277"/>
      <c r="CB174" s="278"/>
      <c r="CC174" s="276">
        <f t="shared" ref="CC174" si="250">+CC172+CE172</f>
        <v>6</v>
      </c>
      <c r="CD174" s="277"/>
      <c r="CE174" s="277"/>
      <c r="CF174" s="278"/>
      <c r="CG174" s="276">
        <f t="shared" ref="CG174" si="251">+CG172+CI172</f>
        <v>10</v>
      </c>
      <c r="CH174" s="277"/>
      <c r="CI174" s="277"/>
      <c r="CJ174" s="277"/>
      <c r="CK174" s="155"/>
      <c r="CO174" s="149"/>
      <c r="CP174" s="149"/>
      <c r="CQ174" s="149"/>
      <c r="CR174" s="149"/>
      <c r="CS174" s="149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49"/>
      <c r="DZ174" s="149"/>
      <c r="EA174" s="149"/>
      <c r="EB174" s="149"/>
      <c r="EC174" s="149"/>
      <c r="ED174" s="149"/>
      <c r="EE174" s="149"/>
      <c r="EF174" s="149"/>
    </row>
    <row r="175" spans="1:136" ht="15" hidden="1" x14ac:dyDescent="0.25">
      <c r="A175" s="312"/>
      <c r="B175" s="199" t="s">
        <v>753</v>
      </c>
      <c r="C175" s="214"/>
      <c r="D175" s="262">
        <f>+E172+G172</f>
        <v>0</v>
      </c>
      <c r="E175" s="263"/>
      <c r="F175" s="263"/>
      <c r="G175" s="264"/>
      <c r="H175" s="262">
        <f t="shared" ref="H175" si="252">+I172+K172</f>
        <v>2</v>
      </c>
      <c r="I175" s="263"/>
      <c r="J175" s="263"/>
      <c r="K175" s="264"/>
      <c r="L175" s="262">
        <f t="shared" ref="L175" si="253">+M172+O172</f>
        <v>5</v>
      </c>
      <c r="M175" s="263"/>
      <c r="N175" s="263"/>
      <c r="O175" s="264"/>
      <c r="P175" s="262">
        <f t="shared" ref="P175" si="254">+Q172+S172</f>
        <v>23</v>
      </c>
      <c r="Q175" s="263"/>
      <c r="R175" s="263"/>
      <c r="S175" s="264"/>
      <c r="T175" s="262">
        <f t="shared" ref="T175" si="255">+U172+W172</f>
        <v>1</v>
      </c>
      <c r="U175" s="263"/>
      <c r="V175" s="263"/>
      <c r="W175" s="264"/>
      <c r="X175" s="262">
        <f t="shared" ref="X175" si="256">+Y172+AA172</f>
        <v>3</v>
      </c>
      <c r="Y175" s="263"/>
      <c r="Z175" s="263"/>
      <c r="AA175" s="264"/>
      <c r="AB175" s="262">
        <f t="shared" ref="AB175" si="257">+AC172+AE172</f>
        <v>7</v>
      </c>
      <c r="AC175" s="263"/>
      <c r="AD175" s="263"/>
      <c r="AE175" s="264"/>
      <c r="AF175" s="262">
        <f t="shared" ref="AF175" si="258">+AG172+AI172</f>
        <v>3</v>
      </c>
      <c r="AG175" s="263"/>
      <c r="AH175" s="263"/>
      <c r="AI175" s="264"/>
      <c r="AJ175" s="262">
        <f t="shared" ref="AJ175" si="259">+AK172+AM172</f>
        <v>0</v>
      </c>
      <c r="AK175" s="263"/>
      <c r="AL175" s="263"/>
      <c r="AM175" s="264"/>
      <c r="AN175" s="357">
        <f t="shared" ref="AN175" si="260">+AO172+AQ172</f>
        <v>8</v>
      </c>
      <c r="AO175" s="357"/>
      <c r="AP175" s="357"/>
      <c r="AQ175" s="357"/>
      <c r="AR175" s="321"/>
      <c r="AS175" s="262">
        <f t="shared" ref="AS175" si="261">+AT172+AV172</f>
        <v>1</v>
      </c>
      <c r="AT175" s="263"/>
      <c r="AU175" s="263"/>
      <c r="AV175" s="264"/>
      <c r="AW175" s="262">
        <f t="shared" ref="AW175" si="262">+AX172+AZ172</f>
        <v>1</v>
      </c>
      <c r="AX175" s="263"/>
      <c r="AY175" s="263"/>
      <c r="AZ175" s="264"/>
      <c r="BA175" s="262">
        <f t="shared" ref="BA175" si="263">+BB172+BD172</f>
        <v>5</v>
      </c>
      <c r="BB175" s="263"/>
      <c r="BC175" s="263"/>
      <c r="BD175" s="264"/>
      <c r="BE175" s="262">
        <f t="shared" ref="BE175" si="264">+BF172+BH172</f>
        <v>2</v>
      </c>
      <c r="BF175" s="263"/>
      <c r="BG175" s="263"/>
      <c r="BH175" s="264"/>
      <c r="BI175" s="262">
        <f t="shared" ref="BI175" si="265">+BJ172+BL172</f>
        <v>12</v>
      </c>
      <c r="BJ175" s="263"/>
      <c r="BK175" s="263"/>
      <c r="BL175" s="264"/>
      <c r="BM175" s="262">
        <f t="shared" ref="BM175" si="266">+BN172+BP172</f>
        <v>0</v>
      </c>
      <c r="BN175" s="263"/>
      <c r="BO175" s="263"/>
      <c r="BP175" s="264"/>
      <c r="BQ175" s="262">
        <f t="shared" ref="BQ175" si="267">+BR172+BT172</f>
        <v>6</v>
      </c>
      <c r="BR175" s="263"/>
      <c r="BS175" s="263"/>
      <c r="BT175" s="264"/>
      <c r="BU175" s="262">
        <f t="shared" ref="BU175" si="268">+BV172+BX172</f>
        <v>2</v>
      </c>
      <c r="BV175" s="263"/>
      <c r="BW175" s="263"/>
      <c r="BX175" s="264"/>
      <c r="BY175" s="262">
        <f t="shared" ref="BY175" si="269">+BZ172+CB172</f>
        <v>3</v>
      </c>
      <c r="BZ175" s="263"/>
      <c r="CA175" s="263"/>
      <c r="CB175" s="264"/>
      <c r="CC175" s="262">
        <f t="shared" ref="CC175" si="270">+CD172+CF172</f>
        <v>1</v>
      </c>
      <c r="CD175" s="263"/>
      <c r="CE175" s="263"/>
      <c r="CF175" s="264"/>
      <c r="CG175" s="262">
        <f t="shared" ref="CG175" si="271">+CH172+CJ172</f>
        <v>0</v>
      </c>
      <c r="CH175" s="263"/>
      <c r="CI175" s="263"/>
      <c r="CJ175" s="263"/>
      <c r="CK175" s="155"/>
      <c r="CO175" s="149"/>
      <c r="CP175" s="149"/>
      <c r="CQ175" s="149"/>
      <c r="CR175" s="149"/>
      <c r="CS175" s="149"/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49"/>
      <c r="DZ175" s="149"/>
      <c r="EA175" s="149"/>
      <c r="EB175" s="149"/>
      <c r="EC175" s="149"/>
      <c r="ED175" s="149"/>
      <c r="EE175" s="149"/>
      <c r="EF175" s="149"/>
    </row>
    <row r="176" spans="1:136" ht="15" hidden="1" x14ac:dyDescent="0.25">
      <c r="A176" s="312"/>
      <c r="B176" s="284"/>
      <c r="C176" s="285"/>
      <c r="D176" s="279"/>
      <c r="E176" s="280"/>
      <c r="F176" s="280"/>
      <c r="G176" s="281"/>
      <c r="H176" s="279"/>
      <c r="I176" s="280"/>
      <c r="J176" s="280"/>
      <c r="K176" s="281"/>
      <c r="L176" s="279"/>
      <c r="M176" s="280"/>
      <c r="N176" s="280"/>
      <c r="O176" s="281"/>
      <c r="P176" s="279"/>
      <c r="Q176" s="280"/>
      <c r="R176" s="280"/>
      <c r="S176" s="281"/>
      <c r="T176" s="279"/>
      <c r="U176" s="280"/>
      <c r="V176" s="280"/>
      <c r="W176" s="281"/>
      <c r="X176" s="279"/>
      <c r="Y176" s="280"/>
      <c r="Z176" s="280"/>
      <c r="AA176" s="281"/>
      <c r="AB176" s="279"/>
      <c r="AC176" s="280"/>
      <c r="AD176" s="280"/>
      <c r="AE176" s="281"/>
      <c r="AF176" s="279"/>
      <c r="AG176" s="280"/>
      <c r="AH176" s="280"/>
      <c r="AI176" s="281"/>
      <c r="AJ176" s="279"/>
      <c r="AK176" s="280"/>
      <c r="AL176" s="280"/>
      <c r="AM176" s="281"/>
      <c r="AN176" s="360"/>
      <c r="AO176" s="360"/>
      <c r="AP176" s="360"/>
      <c r="AQ176" s="360"/>
      <c r="AR176" s="321"/>
      <c r="AS176" s="279"/>
      <c r="AT176" s="280"/>
      <c r="AU176" s="280"/>
      <c r="AV176" s="281"/>
      <c r="AW176" s="279"/>
      <c r="AX176" s="280"/>
      <c r="AY176" s="280"/>
      <c r="AZ176" s="281"/>
      <c r="BA176" s="279"/>
      <c r="BB176" s="280"/>
      <c r="BC176" s="280"/>
      <c r="BD176" s="281"/>
      <c r="BE176" s="279"/>
      <c r="BF176" s="280"/>
      <c r="BG176" s="280"/>
      <c r="BH176" s="281"/>
      <c r="BI176" s="279"/>
      <c r="BJ176" s="280"/>
      <c r="BK176" s="280"/>
      <c r="BL176" s="281"/>
      <c r="BM176" s="279"/>
      <c r="BN176" s="280"/>
      <c r="BO176" s="280"/>
      <c r="BP176" s="281"/>
      <c r="BQ176" s="279"/>
      <c r="BR176" s="280"/>
      <c r="BS176" s="280"/>
      <c r="BT176" s="281"/>
      <c r="BU176" s="279"/>
      <c r="BV176" s="280"/>
      <c r="BW176" s="280"/>
      <c r="BX176" s="281"/>
      <c r="BY176" s="279"/>
      <c r="BZ176" s="280"/>
      <c r="CA176" s="280"/>
      <c r="CB176" s="281"/>
      <c r="CC176" s="279"/>
      <c r="CD176" s="280"/>
      <c r="CE176" s="280"/>
      <c r="CF176" s="281"/>
      <c r="CG176" s="279"/>
      <c r="CH176" s="280"/>
      <c r="CI176" s="280"/>
      <c r="CJ176" s="281"/>
      <c r="CK176" s="155"/>
      <c r="CO176" s="149"/>
      <c r="CP176" s="149"/>
      <c r="CQ176" s="149"/>
      <c r="CR176" s="149"/>
      <c r="CS176" s="149"/>
      <c r="CT176" s="149"/>
      <c r="CU176" s="149"/>
      <c r="CV176" s="149"/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9"/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49"/>
      <c r="DZ176" s="149"/>
      <c r="EA176" s="149"/>
      <c r="EB176" s="149"/>
      <c r="EC176" s="149"/>
      <c r="ED176" s="149"/>
      <c r="EE176" s="149"/>
      <c r="EF176" s="149"/>
    </row>
    <row r="177" spans="1:136" hidden="1" x14ac:dyDescent="0.2">
      <c r="A177" s="312"/>
      <c r="B177" s="272" t="s">
        <v>863</v>
      </c>
      <c r="C177" s="273"/>
      <c r="D177" s="276">
        <v>8</v>
      </c>
      <c r="E177" s="277"/>
      <c r="F177" s="277"/>
      <c r="G177" s="278"/>
      <c r="H177" s="276">
        <v>1</v>
      </c>
      <c r="I177" s="277"/>
      <c r="J177" s="277"/>
      <c r="K177" s="278"/>
      <c r="L177" s="276">
        <v>3</v>
      </c>
      <c r="M177" s="277"/>
      <c r="N177" s="277"/>
      <c r="O177" s="278"/>
      <c r="P177" s="276">
        <v>0</v>
      </c>
      <c r="Q177" s="277"/>
      <c r="R177" s="277"/>
      <c r="S177" s="278"/>
      <c r="T177" s="276">
        <v>5</v>
      </c>
      <c r="U177" s="277"/>
      <c r="V177" s="277"/>
      <c r="W177" s="278"/>
      <c r="X177" s="276">
        <v>3</v>
      </c>
      <c r="Y177" s="277"/>
      <c r="Z177" s="277"/>
      <c r="AA177" s="278"/>
      <c r="AB177" s="276">
        <v>0</v>
      </c>
      <c r="AC177" s="277"/>
      <c r="AD177" s="277"/>
      <c r="AE177" s="278"/>
      <c r="AF177" s="276">
        <v>1</v>
      </c>
      <c r="AG177" s="277"/>
      <c r="AH177" s="277"/>
      <c r="AI177" s="278"/>
      <c r="AJ177" s="276">
        <v>5</v>
      </c>
      <c r="AK177" s="277"/>
      <c r="AL177" s="277"/>
      <c r="AM177" s="278"/>
      <c r="AN177" s="359">
        <v>6</v>
      </c>
      <c r="AO177" s="359"/>
      <c r="AP177" s="359"/>
      <c r="AQ177" s="359"/>
      <c r="AR177" s="321"/>
      <c r="AS177" s="276">
        <v>3</v>
      </c>
      <c r="AT177" s="277"/>
      <c r="AU177" s="277"/>
      <c r="AV177" s="278"/>
      <c r="AW177" s="276">
        <v>4</v>
      </c>
      <c r="AX177" s="277"/>
      <c r="AY177" s="277"/>
      <c r="AZ177" s="278"/>
      <c r="BA177" s="276">
        <v>2</v>
      </c>
      <c r="BB177" s="277"/>
      <c r="BC177" s="277"/>
      <c r="BD177" s="278"/>
      <c r="BE177" s="276">
        <v>3</v>
      </c>
      <c r="BF177" s="277"/>
      <c r="BG177" s="277"/>
      <c r="BH177" s="278"/>
      <c r="BI177" s="276">
        <v>2</v>
      </c>
      <c r="BJ177" s="277"/>
      <c r="BK177" s="277"/>
      <c r="BL177" s="278"/>
      <c r="BM177" s="276">
        <v>5</v>
      </c>
      <c r="BN177" s="277"/>
      <c r="BO177" s="277"/>
      <c r="BP177" s="278"/>
      <c r="BQ177" s="276">
        <v>1</v>
      </c>
      <c r="BR177" s="277"/>
      <c r="BS177" s="277"/>
      <c r="BT177" s="278"/>
      <c r="BU177" s="276">
        <v>4</v>
      </c>
      <c r="BV177" s="277"/>
      <c r="BW177" s="277"/>
      <c r="BX177" s="278"/>
      <c r="BY177" s="276">
        <v>5</v>
      </c>
      <c r="BZ177" s="277"/>
      <c r="CA177" s="277"/>
      <c r="CB177" s="278"/>
      <c r="CC177" s="276">
        <v>4</v>
      </c>
      <c r="CD177" s="277"/>
      <c r="CE177" s="277"/>
      <c r="CF177" s="278"/>
      <c r="CG177" s="276">
        <v>6</v>
      </c>
      <c r="CH177" s="277"/>
      <c r="CI177" s="277"/>
      <c r="CJ177" s="277"/>
      <c r="CK177" s="155"/>
      <c r="CO177" s="149"/>
      <c r="CP177" s="149"/>
      <c r="CQ177" s="149"/>
      <c r="CR177" s="149"/>
      <c r="CS177" s="149"/>
      <c r="CT177" s="149"/>
      <c r="CU177" s="149"/>
      <c r="CV177" s="149"/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9"/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49"/>
      <c r="DZ177" s="149"/>
      <c r="EA177" s="149"/>
      <c r="EB177" s="149"/>
      <c r="EC177" s="149"/>
      <c r="ED177" s="149"/>
      <c r="EE177" s="149"/>
      <c r="EF177" s="149"/>
    </row>
    <row r="178" spans="1:136" hidden="1" x14ac:dyDescent="0.2">
      <c r="A178" s="312"/>
      <c r="B178" s="274"/>
      <c r="C178" s="275"/>
      <c r="D178" s="265">
        <f>D177/21</f>
        <v>0.38095238095238093</v>
      </c>
      <c r="E178" s="266"/>
      <c r="F178" s="266"/>
      <c r="G178" s="267"/>
      <c r="H178" s="265">
        <f>H177/21</f>
        <v>4.7619047619047616E-2</v>
      </c>
      <c r="I178" s="266"/>
      <c r="J178" s="266"/>
      <c r="K178" s="267"/>
      <c r="L178" s="265">
        <f>L177/21</f>
        <v>0.14285714285714285</v>
      </c>
      <c r="M178" s="266"/>
      <c r="N178" s="266"/>
      <c r="O178" s="267"/>
      <c r="P178" s="265">
        <f>P177/21</f>
        <v>0</v>
      </c>
      <c r="Q178" s="266"/>
      <c r="R178" s="266"/>
      <c r="S178" s="267"/>
      <c r="T178" s="265">
        <f>T177/21</f>
        <v>0.23809523809523808</v>
      </c>
      <c r="U178" s="266"/>
      <c r="V178" s="266"/>
      <c r="W178" s="267"/>
      <c r="X178" s="265">
        <f>X177/21</f>
        <v>0.14285714285714285</v>
      </c>
      <c r="Y178" s="266"/>
      <c r="Z178" s="266"/>
      <c r="AA178" s="267"/>
      <c r="AB178" s="265">
        <f>AB177/21</f>
        <v>0</v>
      </c>
      <c r="AC178" s="266"/>
      <c r="AD178" s="266"/>
      <c r="AE178" s="267"/>
      <c r="AF178" s="265">
        <f>AF177/21</f>
        <v>4.7619047619047616E-2</v>
      </c>
      <c r="AG178" s="266"/>
      <c r="AH178" s="266"/>
      <c r="AI178" s="267"/>
      <c r="AJ178" s="265">
        <f>AJ177/21</f>
        <v>0.23809523809523808</v>
      </c>
      <c r="AK178" s="266"/>
      <c r="AL178" s="266"/>
      <c r="AM178" s="267"/>
      <c r="AN178" s="358">
        <f>AN177/21</f>
        <v>0.2857142857142857</v>
      </c>
      <c r="AO178" s="358"/>
      <c r="AP178" s="358"/>
      <c r="AQ178" s="358"/>
      <c r="AR178" s="321"/>
      <c r="AS178" s="265">
        <f>AS177/21</f>
        <v>0.14285714285714285</v>
      </c>
      <c r="AT178" s="266"/>
      <c r="AU178" s="266"/>
      <c r="AV178" s="267"/>
      <c r="AW178" s="265">
        <f>AW177/21</f>
        <v>0.19047619047619047</v>
      </c>
      <c r="AX178" s="266"/>
      <c r="AY178" s="266"/>
      <c r="AZ178" s="267"/>
      <c r="BA178" s="265">
        <f>BA177/21</f>
        <v>9.5238095238095233E-2</v>
      </c>
      <c r="BB178" s="266"/>
      <c r="BC178" s="266"/>
      <c r="BD178" s="267"/>
      <c r="BE178" s="265">
        <f>BE177/21</f>
        <v>0.14285714285714285</v>
      </c>
      <c r="BF178" s="266"/>
      <c r="BG178" s="266"/>
      <c r="BH178" s="267"/>
      <c r="BI178" s="265">
        <f>BI177/21</f>
        <v>9.5238095238095233E-2</v>
      </c>
      <c r="BJ178" s="266"/>
      <c r="BK178" s="266"/>
      <c r="BL178" s="267"/>
      <c r="BM178" s="265">
        <f>BM177/21</f>
        <v>0.23809523809523808</v>
      </c>
      <c r="BN178" s="266"/>
      <c r="BO178" s="266"/>
      <c r="BP178" s="267"/>
      <c r="BQ178" s="265">
        <f>BQ177/21</f>
        <v>4.7619047619047616E-2</v>
      </c>
      <c r="BR178" s="266"/>
      <c r="BS178" s="266"/>
      <c r="BT178" s="267"/>
      <c r="BU178" s="265">
        <f>BU177/21</f>
        <v>0.19047619047619047</v>
      </c>
      <c r="BV178" s="266"/>
      <c r="BW178" s="266"/>
      <c r="BX178" s="267"/>
      <c r="BY178" s="265">
        <f>BY177/21</f>
        <v>0.23809523809523808</v>
      </c>
      <c r="BZ178" s="266"/>
      <c r="CA178" s="266"/>
      <c r="CB178" s="267"/>
      <c r="CC178" s="265">
        <f>CC177/21</f>
        <v>0.19047619047619047</v>
      </c>
      <c r="CD178" s="266"/>
      <c r="CE178" s="266"/>
      <c r="CF178" s="267"/>
      <c r="CG178" s="265">
        <f>CG177/21</f>
        <v>0.2857142857142857</v>
      </c>
      <c r="CH178" s="266"/>
      <c r="CI178" s="266"/>
      <c r="CJ178" s="266"/>
      <c r="CK178" s="155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</row>
    <row r="179" spans="1:136" hidden="1" x14ac:dyDescent="0.2">
      <c r="A179" s="312"/>
      <c r="B179" s="268" t="s">
        <v>864</v>
      </c>
      <c r="C179" s="269"/>
      <c r="D179" s="262">
        <v>0</v>
      </c>
      <c r="E179" s="263"/>
      <c r="F179" s="263"/>
      <c r="G179" s="264"/>
      <c r="H179" s="262">
        <v>1</v>
      </c>
      <c r="I179" s="263"/>
      <c r="J179" s="263"/>
      <c r="K179" s="264"/>
      <c r="L179" s="262">
        <v>4</v>
      </c>
      <c r="M179" s="263"/>
      <c r="N179" s="263"/>
      <c r="O179" s="264"/>
      <c r="P179" s="262">
        <v>14</v>
      </c>
      <c r="Q179" s="263"/>
      <c r="R179" s="263"/>
      <c r="S179" s="264"/>
      <c r="T179" s="262">
        <v>1</v>
      </c>
      <c r="U179" s="263"/>
      <c r="V179" s="263"/>
      <c r="W179" s="264"/>
      <c r="X179" s="262">
        <v>1</v>
      </c>
      <c r="Y179" s="263"/>
      <c r="Z179" s="263"/>
      <c r="AA179" s="264"/>
      <c r="AB179" s="262">
        <v>6</v>
      </c>
      <c r="AC179" s="263"/>
      <c r="AD179" s="263"/>
      <c r="AE179" s="264"/>
      <c r="AF179" s="262">
        <v>2</v>
      </c>
      <c r="AG179" s="263"/>
      <c r="AH179" s="263"/>
      <c r="AI179" s="264"/>
      <c r="AJ179" s="262">
        <v>0</v>
      </c>
      <c r="AK179" s="263"/>
      <c r="AL179" s="263"/>
      <c r="AM179" s="264"/>
      <c r="AN179" s="357">
        <v>6</v>
      </c>
      <c r="AO179" s="357"/>
      <c r="AP179" s="357"/>
      <c r="AQ179" s="357"/>
      <c r="AR179" s="321"/>
      <c r="AS179" s="262">
        <v>1</v>
      </c>
      <c r="AT179" s="263"/>
      <c r="AU179" s="263"/>
      <c r="AV179" s="264"/>
      <c r="AW179" s="262">
        <v>1</v>
      </c>
      <c r="AX179" s="263"/>
      <c r="AY179" s="263"/>
      <c r="AZ179" s="264"/>
      <c r="BA179" s="262">
        <v>3</v>
      </c>
      <c r="BB179" s="263"/>
      <c r="BC179" s="263"/>
      <c r="BD179" s="264"/>
      <c r="BE179" s="262">
        <v>1</v>
      </c>
      <c r="BF179" s="263"/>
      <c r="BG179" s="263"/>
      <c r="BH179" s="264"/>
      <c r="BI179" s="262">
        <v>7</v>
      </c>
      <c r="BJ179" s="263"/>
      <c r="BK179" s="263"/>
      <c r="BL179" s="264"/>
      <c r="BM179" s="262">
        <v>0</v>
      </c>
      <c r="BN179" s="263"/>
      <c r="BO179" s="263"/>
      <c r="BP179" s="264"/>
      <c r="BQ179" s="262">
        <v>4</v>
      </c>
      <c r="BR179" s="263"/>
      <c r="BS179" s="263"/>
      <c r="BT179" s="264"/>
      <c r="BU179" s="262">
        <v>1</v>
      </c>
      <c r="BV179" s="263"/>
      <c r="BW179" s="263"/>
      <c r="BX179" s="264"/>
      <c r="BY179" s="262">
        <v>3</v>
      </c>
      <c r="BZ179" s="263"/>
      <c r="CA179" s="263"/>
      <c r="CB179" s="264"/>
      <c r="CC179" s="262">
        <v>1</v>
      </c>
      <c r="CD179" s="263"/>
      <c r="CE179" s="263"/>
      <c r="CF179" s="264"/>
      <c r="CG179" s="262">
        <v>0</v>
      </c>
      <c r="CH179" s="263"/>
      <c r="CI179" s="263"/>
      <c r="CJ179" s="263"/>
      <c r="CK179" s="155"/>
      <c r="CO179" s="149"/>
      <c r="CP179" s="149"/>
      <c r="CQ179" s="149"/>
      <c r="CR179" s="149"/>
      <c r="CS179" s="149"/>
      <c r="CT179" s="149"/>
      <c r="CU179" s="149"/>
      <c r="CV179" s="149"/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9"/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49"/>
      <c r="DZ179" s="149"/>
      <c r="EA179" s="149"/>
      <c r="EB179" s="149"/>
      <c r="EC179" s="149"/>
      <c r="ED179" s="149"/>
      <c r="EE179" s="149"/>
      <c r="EF179" s="149"/>
    </row>
    <row r="180" spans="1:136" hidden="1" x14ac:dyDescent="0.2">
      <c r="A180" s="312"/>
      <c r="B180" s="270"/>
      <c r="C180" s="271"/>
      <c r="D180" s="259">
        <f>D179/21</f>
        <v>0</v>
      </c>
      <c r="E180" s="260"/>
      <c r="F180" s="260"/>
      <c r="G180" s="261"/>
      <c r="H180" s="259">
        <f>H179/21</f>
        <v>4.7619047619047616E-2</v>
      </c>
      <c r="I180" s="260"/>
      <c r="J180" s="260"/>
      <c r="K180" s="261"/>
      <c r="L180" s="259">
        <f>L179/21</f>
        <v>0.19047619047619047</v>
      </c>
      <c r="M180" s="260"/>
      <c r="N180" s="260"/>
      <c r="O180" s="261"/>
      <c r="P180" s="259">
        <f>P179/21</f>
        <v>0.66666666666666663</v>
      </c>
      <c r="Q180" s="260"/>
      <c r="R180" s="260"/>
      <c r="S180" s="261"/>
      <c r="T180" s="259">
        <f>T179/21</f>
        <v>4.7619047619047616E-2</v>
      </c>
      <c r="U180" s="260"/>
      <c r="V180" s="260"/>
      <c r="W180" s="261"/>
      <c r="X180" s="259">
        <f>X179/21</f>
        <v>4.7619047619047616E-2</v>
      </c>
      <c r="Y180" s="260"/>
      <c r="Z180" s="260"/>
      <c r="AA180" s="261"/>
      <c r="AB180" s="259">
        <f>AB179/21</f>
        <v>0.2857142857142857</v>
      </c>
      <c r="AC180" s="260"/>
      <c r="AD180" s="260"/>
      <c r="AE180" s="261"/>
      <c r="AF180" s="259">
        <f>AF179/21</f>
        <v>9.5238095238095233E-2</v>
      </c>
      <c r="AG180" s="260"/>
      <c r="AH180" s="260"/>
      <c r="AI180" s="261"/>
      <c r="AJ180" s="259">
        <f>AJ179/21</f>
        <v>0</v>
      </c>
      <c r="AK180" s="260"/>
      <c r="AL180" s="260"/>
      <c r="AM180" s="261"/>
      <c r="AN180" s="356">
        <f>AN179/21</f>
        <v>0.2857142857142857</v>
      </c>
      <c r="AO180" s="356"/>
      <c r="AP180" s="356"/>
      <c r="AQ180" s="356"/>
      <c r="AR180" s="362"/>
      <c r="AS180" s="259">
        <f>AS179/21</f>
        <v>4.7619047619047616E-2</v>
      </c>
      <c r="AT180" s="260"/>
      <c r="AU180" s="260"/>
      <c r="AV180" s="261"/>
      <c r="AW180" s="259">
        <f>AW179/21</f>
        <v>4.7619047619047616E-2</v>
      </c>
      <c r="AX180" s="260"/>
      <c r="AY180" s="260"/>
      <c r="AZ180" s="261"/>
      <c r="BA180" s="259">
        <f>BA179/21</f>
        <v>0.14285714285714285</v>
      </c>
      <c r="BB180" s="260"/>
      <c r="BC180" s="260"/>
      <c r="BD180" s="261"/>
      <c r="BE180" s="259">
        <f>BE179/21</f>
        <v>4.7619047619047616E-2</v>
      </c>
      <c r="BF180" s="260"/>
      <c r="BG180" s="260"/>
      <c r="BH180" s="261"/>
      <c r="BI180" s="259">
        <f>BI179/21</f>
        <v>0.33333333333333331</v>
      </c>
      <c r="BJ180" s="260"/>
      <c r="BK180" s="260"/>
      <c r="BL180" s="261"/>
      <c r="BM180" s="259">
        <f>BM179/21</f>
        <v>0</v>
      </c>
      <c r="BN180" s="260"/>
      <c r="BO180" s="260"/>
      <c r="BP180" s="261"/>
      <c r="BQ180" s="259">
        <f>BQ179/21</f>
        <v>0.19047619047619047</v>
      </c>
      <c r="BR180" s="260"/>
      <c r="BS180" s="260"/>
      <c r="BT180" s="261"/>
      <c r="BU180" s="259">
        <f>BU179/21</f>
        <v>4.7619047619047616E-2</v>
      </c>
      <c r="BV180" s="260"/>
      <c r="BW180" s="260"/>
      <c r="BX180" s="261"/>
      <c r="BY180" s="259">
        <f>BY179/21</f>
        <v>0.14285714285714285</v>
      </c>
      <c r="BZ180" s="260"/>
      <c r="CA180" s="260"/>
      <c r="CB180" s="261"/>
      <c r="CC180" s="259">
        <f>CC179/21</f>
        <v>4.7619047619047616E-2</v>
      </c>
      <c r="CD180" s="260"/>
      <c r="CE180" s="260"/>
      <c r="CF180" s="261"/>
      <c r="CG180" s="259">
        <f>CG179/21</f>
        <v>0</v>
      </c>
      <c r="CH180" s="260"/>
      <c r="CI180" s="260"/>
      <c r="CJ180" s="260"/>
      <c r="CK180" s="155"/>
      <c r="CO180" s="149"/>
      <c r="CP180" s="149"/>
      <c r="CQ180" s="149"/>
      <c r="CR180" s="149"/>
      <c r="CS180" s="149"/>
      <c r="CT180" s="149"/>
      <c r="CU180" s="149"/>
      <c r="CV180" s="149"/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9"/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49"/>
      <c r="DZ180" s="149"/>
      <c r="EA180" s="149"/>
      <c r="EB180" s="149"/>
      <c r="EC180" s="149"/>
      <c r="ED180" s="149"/>
      <c r="EE180" s="149"/>
      <c r="EF180" s="149"/>
    </row>
    <row r="181" spans="1:136" ht="15" hidden="1" x14ac:dyDescent="0.25">
      <c r="B181" s="202"/>
      <c r="C181" s="202"/>
      <c r="D181" s="219"/>
      <c r="E181" s="219"/>
      <c r="F181" s="219"/>
      <c r="G181" s="219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  <c r="CE181" s="157"/>
      <c r="CF181" s="157"/>
      <c r="CG181" s="157"/>
      <c r="CH181" s="157"/>
      <c r="CI181" s="157"/>
      <c r="CJ181" s="157"/>
      <c r="CO181" s="149"/>
      <c r="CP181" s="149"/>
      <c r="CQ181" s="149"/>
      <c r="CR181" s="149"/>
      <c r="CS181" s="149"/>
      <c r="CT181" s="149"/>
      <c r="CU181" s="149"/>
      <c r="CV181" s="149"/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9"/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49"/>
      <c r="DZ181" s="149"/>
      <c r="EA181" s="149"/>
      <c r="EB181" s="149"/>
      <c r="EC181" s="149"/>
      <c r="ED181" s="149"/>
      <c r="EE181" s="149"/>
      <c r="EF181" s="149"/>
    </row>
    <row r="182" spans="1:136" ht="15" hidden="1" x14ac:dyDescent="0.25">
      <c r="A182" s="311" t="s">
        <v>752</v>
      </c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311"/>
      <c r="AA182" s="311"/>
      <c r="AB182" s="311"/>
      <c r="AC182" s="311"/>
      <c r="AD182" s="311"/>
      <c r="AE182" s="311"/>
      <c r="AF182" s="311"/>
      <c r="AG182" s="311"/>
      <c r="AH182" s="311"/>
      <c r="AI182" s="311"/>
      <c r="AJ182" s="311"/>
      <c r="AK182" s="311"/>
      <c r="AL182" s="311"/>
      <c r="AM182" s="311"/>
      <c r="AN182" s="311"/>
      <c r="AO182" s="311"/>
      <c r="AP182" s="311"/>
      <c r="AQ182" s="311"/>
      <c r="AR182" s="311"/>
      <c r="AS182" s="311"/>
      <c r="AT182" s="311"/>
      <c r="AU182" s="311"/>
      <c r="AV182" s="311"/>
      <c r="AW182" s="311"/>
      <c r="AX182" s="311"/>
      <c r="AY182" s="311"/>
      <c r="AZ182" s="311"/>
      <c r="BA182" s="311"/>
      <c r="BB182" s="311"/>
      <c r="BC182" s="311"/>
      <c r="BD182" s="311"/>
      <c r="BE182" s="311"/>
      <c r="BF182" s="311"/>
      <c r="BG182" s="311"/>
      <c r="BH182" s="311"/>
      <c r="BI182" s="311"/>
      <c r="BJ182" s="311"/>
      <c r="BK182" s="311"/>
      <c r="BL182" s="311"/>
      <c r="BM182" s="311"/>
      <c r="BN182" s="311"/>
      <c r="BO182" s="311"/>
      <c r="BP182" s="311"/>
      <c r="BQ182" s="311"/>
      <c r="BR182" s="311"/>
      <c r="BS182" s="311"/>
      <c r="BT182" s="311"/>
      <c r="BU182" s="311"/>
      <c r="BV182" s="311"/>
      <c r="BW182" s="311"/>
      <c r="BX182" s="311"/>
      <c r="BY182" s="311"/>
      <c r="BZ182" s="311"/>
      <c r="CA182" s="311"/>
      <c r="CB182" s="311"/>
      <c r="CC182" s="311"/>
      <c r="CD182" s="311"/>
      <c r="CE182" s="311"/>
      <c r="CF182" s="311"/>
      <c r="CG182" s="311"/>
      <c r="CH182" s="311"/>
      <c r="CI182" s="311"/>
      <c r="CJ182" s="311"/>
      <c r="CK182" s="311"/>
      <c r="CL182" s="311"/>
      <c r="CM182" s="311"/>
      <c r="CN182" s="311"/>
      <c r="CO182" s="311"/>
    </row>
    <row r="183" spans="1:136" ht="15" hidden="1" x14ac:dyDescent="0.25">
      <c r="A183" s="311" t="s">
        <v>756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311"/>
      <c r="AE183" s="311"/>
      <c r="AF183" s="311"/>
      <c r="AG183" s="311"/>
      <c r="AH183" s="311"/>
      <c r="AI183" s="311"/>
      <c r="AJ183" s="311"/>
      <c r="AK183" s="311"/>
      <c r="AL183" s="311"/>
      <c r="AM183" s="311"/>
      <c r="AN183" s="311"/>
      <c r="AO183" s="311"/>
      <c r="AP183" s="311"/>
      <c r="AQ183" s="311"/>
      <c r="AR183" s="311"/>
      <c r="AS183" s="311"/>
      <c r="AT183" s="311"/>
      <c r="AU183" s="311"/>
      <c r="AV183" s="311"/>
      <c r="AW183" s="311"/>
      <c r="AX183" s="311"/>
      <c r="AY183" s="311"/>
      <c r="AZ183" s="311"/>
      <c r="BA183" s="311"/>
      <c r="BB183" s="311"/>
      <c r="BC183" s="311"/>
      <c r="BD183" s="311"/>
      <c r="BE183" s="311"/>
      <c r="BF183" s="311"/>
      <c r="BG183" s="311"/>
      <c r="BH183" s="311"/>
      <c r="BI183" s="311"/>
      <c r="BJ183" s="311"/>
      <c r="BK183" s="311"/>
      <c r="BL183" s="311"/>
      <c r="BM183" s="311"/>
      <c r="BN183" s="311"/>
      <c r="BO183" s="311"/>
      <c r="BP183" s="311"/>
      <c r="BQ183" s="311"/>
      <c r="BR183" s="311"/>
      <c r="BS183" s="311"/>
      <c r="BT183" s="311"/>
      <c r="BU183" s="311"/>
      <c r="BV183" s="311"/>
      <c r="BW183" s="311"/>
      <c r="BX183" s="311"/>
      <c r="BY183" s="311"/>
      <c r="BZ183" s="311"/>
      <c r="CA183" s="311"/>
      <c r="CB183" s="311"/>
      <c r="CC183" s="311"/>
      <c r="CD183" s="311"/>
      <c r="CE183" s="311"/>
      <c r="CF183" s="311"/>
      <c r="CG183" s="311"/>
      <c r="CH183" s="311"/>
      <c r="CI183" s="311"/>
      <c r="CJ183" s="311"/>
      <c r="CK183" s="311"/>
      <c r="CL183" s="311"/>
      <c r="CM183" s="311"/>
      <c r="CN183" s="311"/>
      <c r="CO183" s="311"/>
    </row>
    <row r="184" spans="1:136" ht="15" hidden="1" x14ac:dyDescent="0.25"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9"/>
      <c r="DF184" s="149"/>
      <c r="DG184" s="149"/>
      <c r="DH184" s="149"/>
      <c r="DI184" s="149"/>
      <c r="DJ184" s="149"/>
      <c r="DK184" s="149"/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49"/>
      <c r="DZ184" s="149"/>
      <c r="EA184" s="149"/>
      <c r="EB184" s="149"/>
      <c r="EC184" s="149"/>
      <c r="ED184" s="149"/>
      <c r="EE184" s="149"/>
      <c r="EF184" s="149"/>
    </row>
    <row r="185" spans="1:136" ht="15" hidden="1" x14ac:dyDescent="0.25">
      <c r="A185" s="312" t="s">
        <v>867</v>
      </c>
      <c r="B185" s="313" t="s">
        <v>90</v>
      </c>
      <c r="C185" s="314"/>
      <c r="D185" s="314"/>
      <c r="E185" s="314"/>
      <c r="F185" s="314"/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  <c r="AK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AX185" s="314"/>
      <c r="AY185" s="314"/>
      <c r="AZ185" s="314"/>
      <c r="BA185" s="314"/>
      <c r="BB185" s="314"/>
      <c r="BC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  <c r="BQ185" s="314"/>
      <c r="BR185" s="314"/>
      <c r="BS185" s="314"/>
      <c r="BT185" s="314"/>
      <c r="BU185" s="314"/>
      <c r="BV185" s="314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  <c r="CO185" s="220"/>
      <c r="CP185" s="148"/>
      <c r="CQ185" s="148"/>
      <c r="CR185" s="148"/>
      <c r="CS185" s="148"/>
      <c r="CT185" s="148"/>
      <c r="CU185" s="149"/>
      <c r="CV185" s="149"/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9"/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49"/>
      <c r="DZ185" s="149"/>
      <c r="EA185" s="149"/>
      <c r="EB185" s="149"/>
      <c r="EC185" s="149"/>
      <c r="ED185" s="149"/>
      <c r="EE185" s="149"/>
      <c r="EF185" s="149"/>
    </row>
    <row r="186" spans="1:136" ht="15" hidden="1" x14ac:dyDescent="0.25">
      <c r="A186" s="312"/>
      <c r="B186" s="313" t="s">
        <v>866</v>
      </c>
      <c r="C186" s="314"/>
      <c r="D186" s="314"/>
      <c r="E186" s="314"/>
      <c r="F186" s="314"/>
      <c r="G186" s="314"/>
      <c r="H186" s="314"/>
      <c r="I186" s="314"/>
      <c r="J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  <c r="BQ186" s="314"/>
      <c r="BR186" s="314"/>
      <c r="BS186" s="314"/>
      <c r="BT186" s="314"/>
      <c r="BU186" s="314"/>
      <c r="BV186" s="314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  <c r="CO186" s="221"/>
      <c r="CP186" s="149"/>
      <c r="CQ186" s="149"/>
      <c r="CR186" s="149"/>
      <c r="CS186" s="149"/>
      <c r="CT186" s="149"/>
      <c r="CU186" s="149"/>
      <c r="CV186" s="149"/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9"/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49"/>
      <c r="DZ186" s="149"/>
      <c r="EA186" s="149"/>
      <c r="EB186" s="149"/>
      <c r="EC186" s="149"/>
      <c r="ED186" s="149"/>
      <c r="EE186" s="149"/>
      <c r="EF186" s="149"/>
    </row>
    <row r="187" spans="1:136" ht="15" hidden="1" x14ac:dyDescent="0.25">
      <c r="A187" s="312"/>
      <c r="B187" s="153" t="s">
        <v>759</v>
      </c>
      <c r="C187" s="154">
        <f>+C188+C189</f>
        <v>21</v>
      </c>
      <c r="D187" s="303" t="s">
        <v>724</v>
      </c>
      <c r="E187" s="303"/>
      <c r="F187" s="303"/>
      <c r="G187" s="303"/>
      <c r="H187" s="303" t="s">
        <v>725</v>
      </c>
      <c r="I187" s="303"/>
      <c r="J187" s="303"/>
      <c r="K187" s="303"/>
      <c r="L187" s="303" t="s">
        <v>726</v>
      </c>
      <c r="M187" s="303"/>
      <c r="N187" s="303"/>
      <c r="O187" s="303"/>
      <c r="P187" s="303" t="s">
        <v>727</v>
      </c>
      <c r="Q187" s="303"/>
      <c r="R187" s="303"/>
      <c r="S187" s="303"/>
      <c r="T187" s="303" t="s">
        <v>728</v>
      </c>
      <c r="U187" s="303"/>
      <c r="V187" s="303"/>
      <c r="W187" s="303"/>
      <c r="X187" s="303" t="s">
        <v>729</v>
      </c>
      <c r="Y187" s="303"/>
      <c r="Z187" s="303"/>
      <c r="AA187" s="303"/>
      <c r="AB187" s="303" t="s">
        <v>730</v>
      </c>
      <c r="AC187" s="303"/>
      <c r="AD187" s="303"/>
      <c r="AE187" s="303"/>
      <c r="AF187" s="303" t="s">
        <v>731</v>
      </c>
      <c r="AG187" s="303"/>
      <c r="AH187" s="303"/>
      <c r="AI187" s="303"/>
      <c r="AJ187" s="303" t="s">
        <v>732</v>
      </c>
      <c r="AK187" s="303"/>
      <c r="AL187" s="303"/>
      <c r="AM187" s="303"/>
      <c r="AN187" s="305" t="s">
        <v>750</v>
      </c>
      <c r="AO187" s="306"/>
      <c r="AP187" s="306"/>
      <c r="AQ187" s="306"/>
      <c r="AR187" s="302"/>
      <c r="AS187" s="288" t="s">
        <v>733</v>
      </c>
      <c r="AT187" s="289"/>
      <c r="AU187" s="289"/>
      <c r="AV187" s="300"/>
      <c r="AW187" s="288" t="s">
        <v>734</v>
      </c>
      <c r="AX187" s="289"/>
      <c r="AY187" s="289"/>
      <c r="AZ187" s="300"/>
      <c r="BA187" s="288" t="s">
        <v>735</v>
      </c>
      <c r="BB187" s="289"/>
      <c r="BC187" s="289"/>
      <c r="BD187" s="300"/>
      <c r="BE187" s="288" t="s">
        <v>736</v>
      </c>
      <c r="BF187" s="289"/>
      <c r="BG187" s="289"/>
      <c r="BH187" s="300"/>
      <c r="BI187" s="288" t="s">
        <v>737</v>
      </c>
      <c r="BJ187" s="289"/>
      <c r="BK187" s="289"/>
      <c r="BL187" s="300"/>
      <c r="BM187" s="288" t="s">
        <v>738</v>
      </c>
      <c r="BN187" s="289"/>
      <c r="BO187" s="289"/>
      <c r="BP187" s="300"/>
      <c r="BQ187" s="288" t="s">
        <v>739</v>
      </c>
      <c r="BR187" s="289"/>
      <c r="BS187" s="289"/>
      <c r="BT187" s="300"/>
      <c r="BU187" s="288" t="s">
        <v>740</v>
      </c>
      <c r="BV187" s="289"/>
      <c r="BW187" s="289"/>
      <c r="BX187" s="300"/>
      <c r="BY187" s="288" t="s">
        <v>741</v>
      </c>
      <c r="BZ187" s="289"/>
      <c r="CA187" s="289"/>
      <c r="CB187" s="300"/>
      <c r="CC187" s="288" t="s">
        <v>742</v>
      </c>
      <c r="CD187" s="289"/>
      <c r="CE187" s="289"/>
      <c r="CF187" s="300"/>
      <c r="CG187" s="288" t="s">
        <v>743</v>
      </c>
      <c r="CH187" s="289"/>
      <c r="CI187" s="289"/>
      <c r="CJ187" s="300"/>
      <c r="CK187" s="286" t="s">
        <v>744</v>
      </c>
      <c r="CL187" s="287"/>
      <c r="CM187" s="287"/>
      <c r="CN187" s="287"/>
      <c r="CO187" s="221"/>
      <c r="CP187" s="149"/>
      <c r="CQ187" s="149"/>
      <c r="CR187" s="149"/>
      <c r="CS187" s="149"/>
      <c r="CT187" s="149"/>
      <c r="CU187" s="149"/>
      <c r="CV187" s="149"/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9"/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49"/>
      <c r="DZ187" s="149"/>
      <c r="EA187" s="149"/>
      <c r="EB187" s="149"/>
      <c r="EC187" s="149"/>
      <c r="ED187" s="149"/>
      <c r="EE187" s="149"/>
      <c r="EF187" s="149"/>
    </row>
    <row r="188" spans="1:136" ht="15" hidden="1" x14ac:dyDescent="0.25">
      <c r="A188" s="312"/>
      <c r="B188" s="153" t="s">
        <v>757</v>
      </c>
      <c r="C188" s="154">
        <v>10</v>
      </c>
      <c r="D188" s="304"/>
      <c r="E188" s="304"/>
      <c r="F188" s="304"/>
      <c r="G188" s="304"/>
      <c r="H188" s="304"/>
      <c r="I188" s="304"/>
      <c r="J188" s="304"/>
      <c r="K188" s="304"/>
      <c r="L188" s="304"/>
      <c r="M188" s="304"/>
      <c r="N188" s="304"/>
      <c r="O188" s="304"/>
      <c r="P188" s="304"/>
      <c r="Q188" s="304"/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7"/>
      <c r="AO188" s="308"/>
      <c r="AP188" s="308"/>
      <c r="AQ188" s="308"/>
      <c r="AR188" s="302"/>
      <c r="AS188" s="288"/>
      <c r="AT188" s="289"/>
      <c r="AU188" s="289"/>
      <c r="AV188" s="300"/>
      <c r="AW188" s="288"/>
      <c r="AX188" s="289"/>
      <c r="AY188" s="289"/>
      <c r="AZ188" s="300"/>
      <c r="BA188" s="288"/>
      <c r="BB188" s="289"/>
      <c r="BC188" s="289"/>
      <c r="BD188" s="300"/>
      <c r="BE188" s="288"/>
      <c r="BF188" s="289"/>
      <c r="BG188" s="289"/>
      <c r="BH188" s="300"/>
      <c r="BI188" s="288"/>
      <c r="BJ188" s="289"/>
      <c r="BK188" s="289"/>
      <c r="BL188" s="300"/>
      <c r="BM188" s="288"/>
      <c r="BN188" s="289"/>
      <c r="BO188" s="289"/>
      <c r="BP188" s="300"/>
      <c r="BQ188" s="288"/>
      <c r="BR188" s="289"/>
      <c r="BS188" s="289"/>
      <c r="BT188" s="300"/>
      <c r="BU188" s="288"/>
      <c r="BV188" s="289"/>
      <c r="BW188" s="289"/>
      <c r="BX188" s="300"/>
      <c r="BY188" s="288"/>
      <c r="BZ188" s="289"/>
      <c r="CA188" s="289"/>
      <c r="CB188" s="300"/>
      <c r="CC188" s="288"/>
      <c r="CD188" s="289"/>
      <c r="CE188" s="289"/>
      <c r="CF188" s="300"/>
      <c r="CG188" s="288"/>
      <c r="CH188" s="289"/>
      <c r="CI188" s="289"/>
      <c r="CJ188" s="300"/>
      <c r="CK188" s="288"/>
      <c r="CL188" s="289"/>
      <c r="CM188" s="289"/>
      <c r="CN188" s="289"/>
      <c r="CO188" s="221"/>
      <c r="CP188" s="149"/>
      <c r="CQ188" s="149"/>
      <c r="CR188" s="149"/>
      <c r="CS188" s="149"/>
      <c r="CT188" s="149"/>
      <c r="CU188" s="149"/>
      <c r="CV188" s="149"/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9"/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49"/>
      <c r="DZ188" s="149"/>
      <c r="EA188" s="149"/>
      <c r="EB188" s="149"/>
      <c r="EC188" s="149"/>
      <c r="ED188" s="149"/>
      <c r="EE188" s="149"/>
      <c r="EF188" s="149"/>
    </row>
    <row r="189" spans="1:136" ht="15" hidden="1" x14ac:dyDescent="0.25">
      <c r="A189" s="312"/>
      <c r="B189" s="153" t="s">
        <v>758</v>
      </c>
      <c r="C189" s="154">
        <v>11</v>
      </c>
      <c r="D189" s="304"/>
      <c r="E189" s="304"/>
      <c r="F189" s="304"/>
      <c r="G189" s="304"/>
      <c r="H189" s="304"/>
      <c r="I189" s="304"/>
      <c r="J189" s="304"/>
      <c r="K189" s="304"/>
      <c r="L189" s="304"/>
      <c r="M189" s="304"/>
      <c r="N189" s="304"/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7"/>
      <c r="AO189" s="308"/>
      <c r="AP189" s="308"/>
      <c r="AQ189" s="308"/>
      <c r="AR189" s="302"/>
      <c r="AS189" s="288"/>
      <c r="AT189" s="289"/>
      <c r="AU189" s="289"/>
      <c r="AV189" s="300"/>
      <c r="AW189" s="288"/>
      <c r="AX189" s="289"/>
      <c r="AY189" s="289"/>
      <c r="AZ189" s="300"/>
      <c r="BA189" s="288"/>
      <c r="BB189" s="289"/>
      <c r="BC189" s="289"/>
      <c r="BD189" s="300"/>
      <c r="BE189" s="288"/>
      <c r="BF189" s="289"/>
      <c r="BG189" s="289"/>
      <c r="BH189" s="300"/>
      <c r="BI189" s="288"/>
      <c r="BJ189" s="289"/>
      <c r="BK189" s="289"/>
      <c r="BL189" s="300"/>
      <c r="BM189" s="288"/>
      <c r="BN189" s="289"/>
      <c r="BO189" s="289"/>
      <c r="BP189" s="300"/>
      <c r="BQ189" s="288"/>
      <c r="BR189" s="289"/>
      <c r="BS189" s="289"/>
      <c r="BT189" s="300"/>
      <c r="BU189" s="288"/>
      <c r="BV189" s="289"/>
      <c r="BW189" s="289"/>
      <c r="BX189" s="300"/>
      <c r="BY189" s="288"/>
      <c r="BZ189" s="289"/>
      <c r="CA189" s="289"/>
      <c r="CB189" s="300"/>
      <c r="CC189" s="288"/>
      <c r="CD189" s="289"/>
      <c r="CE189" s="289"/>
      <c r="CF189" s="300"/>
      <c r="CG189" s="288"/>
      <c r="CH189" s="289"/>
      <c r="CI189" s="289"/>
      <c r="CJ189" s="300"/>
      <c r="CK189" s="288"/>
      <c r="CL189" s="289"/>
      <c r="CM189" s="289"/>
      <c r="CN189" s="289"/>
      <c r="CO189" s="221"/>
      <c r="CP189" s="149"/>
      <c r="CQ189" s="149"/>
      <c r="CR189" s="149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>
        <v>0</v>
      </c>
      <c r="DE189" s="149">
        <v>0.42857142857142855</v>
      </c>
      <c r="DF189" s="149">
        <v>0</v>
      </c>
      <c r="DG189" s="149">
        <v>0</v>
      </c>
      <c r="DH189" s="149">
        <v>4.7619047619047616E-2</v>
      </c>
      <c r="DI189" s="149">
        <v>0.23809523809523808</v>
      </c>
      <c r="DJ189" s="149">
        <v>9.5238095238095233E-2</v>
      </c>
      <c r="DK189" s="149">
        <v>0.2857142857142857</v>
      </c>
      <c r="DL189" s="149">
        <v>0.14285714285714285</v>
      </c>
      <c r="DM189" s="149">
        <v>0</v>
      </c>
      <c r="DN189" s="149">
        <v>4.7619047619047616E-2</v>
      </c>
      <c r="DO189" s="149">
        <v>0.2857142857142857</v>
      </c>
      <c r="DP189" s="149">
        <v>0.2857142857142857</v>
      </c>
      <c r="DQ189" s="149">
        <v>9.5238095238095233E-2</v>
      </c>
      <c r="DR189" s="149">
        <v>0.14285714285714285</v>
      </c>
      <c r="DS189" s="149">
        <v>0.14285714285714285</v>
      </c>
      <c r="DT189" s="149">
        <v>4.7619047619047616E-2</v>
      </c>
      <c r="DU189" s="149">
        <v>0.19047619047619047</v>
      </c>
      <c r="DV189" s="149">
        <v>4.7619047619047616E-2</v>
      </c>
      <c r="DW189" s="149">
        <v>0.33333333333333331</v>
      </c>
      <c r="DX189" s="149">
        <v>9.5238095238095233E-2</v>
      </c>
      <c r="DY189" s="149">
        <v>0.14285714285714285</v>
      </c>
      <c r="DZ189" s="149"/>
      <c r="EA189" s="149"/>
      <c r="EB189" s="149"/>
      <c r="EC189" s="149"/>
      <c r="ED189" s="149"/>
      <c r="EE189" s="149"/>
      <c r="EF189" s="149"/>
    </row>
    <row r="190" spans="1:136" ht="15" hidden="1" x14ac:dyDescent="0.25">
      <c r="A190" s="312"/>
      <c r="B190" s="153"/>
      <c r="C190" s="157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7"/>
      <c r="AO190" s="308"/>
      <c r="AP190" s="308"/>
      <c r="AQ190" s="308"/>
      <c r="AR190" s="302"/>
      <c r="AS190" s="288"/>
      <c r="AT190" s="289"/>
      <c r="AU190" s="289"/>
      <c r="AV190" s="300"/>
      <c r="AW190" s="288"/>
      <c r="AX190" s="289"/>
      <c r="AY190" s="289"/>
      <c r="AZ190" s="300"/>
      <c r="BA190" s="288"/>
      <c r="BB190" s="289"/>
      <c r="BC190" s="289"/>
      <c r="BD190" s="300"/>
      <c r="BE190" s="288"/>
      <c r="BF190" s="289"/>
      <c r="BG190" s="289"/>
      <c r="BH190" s="300"/>
      <c r="BI190" s="288"/>
      <c r="BJ190" s="289"/>
      <c r="BK190" s="289"/>
      <c r="BL190" s="300"/>
      <c r="BM190" s="288"/>
      <c r="BN190" s="289"/>
      <c r="BO190" s="289"/>
      <c r="BP190" s="300"/>
      <c r="BQ190" s="288"/>
      <c r="BR190" s="289"/>
      <c r="BS190" s="289"/>
      <c r="BT190" s="300"/>
      <c r="BU190" s="288"/>
      <c r="BV190" s="289"/>
      <c r="BW190" s="289"/>
      <c r="BX190" s="300"/>
      <c r="BY190" s="288"/>
      <c r="BZ190" s="289"/>
      <c r="CA190" s="289"/>
      <c r="CB190" s="300"/>
      <c r="CC190" s="288"/>
      <c r="CD190" s="289"/>
      <c r="CE190" s="289"/>
      <c r="CF190" s="300"/>
      <c r="CG190" s="288"/>
      <c r="CH190" s="289"/>
      <c r="CI190" s="289"/>
      <c r="CJ190" s="300"/>
      <c r="CK190" s="288"/>
      <c r="CL190" s="289"/>
      <c r="CM190" s="289"/>
      <c r="CN190" s="289"/>
      <c r="CO190" s="221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>
        <v>0</v>
      </c>
      <c r="DE190" s="149">
        <v>0</v>
      </c>
      <c r="DF190" s="149">
        <v>0.14285714285714285</v>
      </c>
      <c r="DG190" s="149">
        <v>0.23809523809523808</v>
      </c>
      <c r="DH190" s="149">
        <v>0.2857142857142857</v>
      </c>
      <c r="DI190" s="149">
        <v>9.5238095238095233E-2</v>
      </c>
      <c r="DJ190" s="149">
        <v>4.7619047619047616E-2</v>
      </c>
      <c r="DK190" s="149">
        <v>4.7619047619047616E-2</v>
      </c>
      <c r="DL190" s="149">
        <v>9.5238095238095233E-2</v>
      </c>
      <c r="DM190" s="149">
        <v>0.38095238095238093</v>
      </c>
      <c r="DN190" s="149">
        <v>0</v>
      </c>
      <c r="DO190" s="149">
        <v>9.5238095238095233E-2</v>
      </c>
      <c r="DP190" s="149">
        <v>0</v>
      </c>
      <c r="DQ190" s="149">
        <v>4.7619047619047616E-2</v>
      </c>
      <c r="DR190" s="149">
        <v>9.5238095238095233E-2</v>
      </c>
      <c r="DS190" s="149">
        <v>4.7619047619047616E-2</v>
      </c>
      <c r="DT190" s="149">
        <v>0</v>
      </c>
      <c r="DU190" s="149">
        <v>4.7619047619047616E-2</v>
      </c>
      <c r="DV190" s="149">
        <v>4.7619047619047616E-2</v>
      </c>
      <c r="DW190" s="149">
        <v>0</v>
      </c>
      <c r="DX190" s="149">
        <v>0</v>
      </c>
      <c r="DY190" s="149">
        <v>9.5238095238095233E-2</v>
      </c>
      <c r="DZ190" s="149"/>
      <c r="EA190" s="149"/>
      <c r="EB190" s="149"/>
      <c r="EC190" s="149"/>
      <c r="ED190" s="149"/>
      <c r="EE190" s="149"/>
      <c r="EF190" s="149"/>
    </row>
    <row r="191" spans="1:136" ht="15" hidden="1" x14ac:dyDescent="0.25">
      <c r="A191" s="312"/>
      <c r="B191" s="158"/>
      <c r="C191" s="157"/>
      <c r="D191" s="304"/>
      <c r="E191" s="304"/>
      <c r="F191" s="304"/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9"/>
      <c r="AO191" s="310"/>
      <c r="AP191" s="310"/>
      <c r="AQ191" s="310"/>
      <c r="AR191" s="302"/>
      <c r="AS191" s="290"/>
      <c r="AT191" s="291"/>
      <c r="AU191" s="291"/>
      <c r="AV191" s="301"/>
      <c r="AW191" s="290"/>
      <c r="AX191" s="291"/>
      <c r="AY191" s="291"/>
      <c r="AZ191" s="301"/>
      <c r="BA191" s="290"/>
      <c r="BB191" s="291"/>
      <c r="BC191" s="291"/>
      <c r="BD191" s="301"/>
      <c r="BE191" s="290"/>
      <c r="BF191" s="291"/>
      <c r="BG191" s="291"/>
      <c r="BH191" s="301"/>
      <c r="BI191" s="290"/>
      <c r="BJ191" s="291"/>
      <c r="BK191" s="291"/>
      <c r="BL191" s="301"/>
      <c r="BM191" s="290"/>
      <c r="BN191" s="291"/>
      <c r="BO191" s="291"/>
      <c r="BP191" s="301"/>
      <c r="BQ191" s="290"/>
      <c r="BR191" s="291"/>
      <c r="BS191" s="291"/>
      <c r="BT191" s="301"/>
      <c r="BU191" s="290"/>
      <c r="BV191" s="291"/>
      <c r="BW191" s="291"/>
      <c r="BX191" s="301"/>
      <c r="BY191" s="290"/>
      <c r="BZ191" s="291"/>
      <c r="CA191" s="291"/>
      <c r="CB191" s="301"/>
      <c r="CC191" s="290"/>
      <c r="CD191" s="291"/>
      <c r="CE191" s="291"/>
      <c r="CF191" s="301"/>
      <c r="CG191" s="290"/>
      <c r="CH191" s="291"/>
      <c r="CI191" s="291"/>
      <c r="CJ191" s="301"/>
      <c r="CK191" s="290"/>
      <c r="CL191" s="291"/>
      <c r="CM191" s="291"/>
      <c r="CN191" s="291"/>
      <c r="CO191" s="292"/>
      <c r="CP191" s="293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</row>
    <row r="192" spans="1:136" ht="15" hidden="1" x14ac:dyDescent="0.25">
      <c r="A192" s="312"/>
      <c r="B192" s="159"/>
      <c r="C192" s="160"/>
      <c r="D192" s="161">
        <v>1</v>
      </c>
      <c r="E192" s="162">
        <v>2</v>
      </c>
      <c r="F192" s="161">
        <v>3</v>
      </c>
      <c r="G192" s="162">
        <v>4</v>
      </c>
      <c r="H192" s="161">
        <v>1</v>
      </c>
      <c r="I192" s="162">
        <v>2</v>
      </c>
      <c r="J192" s="161">
        <v>3</v>
      </c>
      <c r="K192" s="162">
        <v>4</v>
      </c>
      <c r="L192" s="161">
        <v>1</v>
      </c>
      <c r="M192" s="162">
        <v>2</v>
      </c>
      <c r="N192" s="161">
        <v>3</v>
      </c>
      <c r="O192" s="162">
        <v>4</v>
      </c>
      <c r="P192" s="161">
        <v>1</v>
      </c>
      <c r="Q192" s="162">
        <v>2</v>
      </c>
      <c r="R192" s="161">
        <v>3</v>
      </c>
      <c r="S192" s="162">
        <v>4</v>
      </c>
      <c r="T192" s="161">
        <v>1</v>
      </c>
      <c r="U192" s="162">
        <v>2</v>
      </c>
      <c r="V192" s="161">
        <v>3</v>
      </c>
      <c r="W192" s="162">
        <v>4</v>
      </c>
      <c r="X192" s="161">
        <v>1</v>
      </c>
      <c r="Y192" s="162">
        <v>2</v>
      </c>
      <c r="Z192" s="161">
        <v>3</v>
      </c>
      <c r="AA192" s="162">
        <v>4</v>
      </c>
      <c r="AB192" s="161">
        <v>1</v>
      </c>
      <c r="AC192" s="162">
        <v>2</v>
      </c>
      <c r="AD192" s="161">
        <v>3</v>
      </c>
      <c r="AE192" s="162">
        <v>4</v>
      </c>
      <c r="AF192" s="161">
        <v>1</v>
      </c>
      <c r="AG192" s="162">
        <v>2</v>
      </c>
      <c r="AH192" s="161">
        <v>3</v>
      </c>
      <c r="AI192" s="162">
        <v>4</v>
      </c>
      <c r="AJ192" s="161">
        <v>1</v>
      </c>
      <c r="AK192" s="162">
        <v>2</v>
      </c>
      <c r="AL192" s="161">
        <v>3</v>
      </c>
      <c r="AM192" s="165">
        <v>4</v>
      </c>
      <c r="AN192" s="161">
        <v>1</v>
      </c>
      <c r="AO192" s="222">
        <v>2</v>
      </c>
      <c r="AP192" s="223">
        <v>3</v>
      </c>
      <c r="AQ192" s="222">
        <v>4</v>
      </c>
      <c r="AR192" s="294"/>
      <c r="AS192" s="223">
        <v>1</v>
      </c>
      <c r="AT192" s="167">
        <v>2</v>
      </c>
      <c r="AU192" s="164">
        <v>3</v>
      </c>
      <c r="AV192" s="165">
        <v>4</v>
      </c>
      <c r="AW192" s="161">
        <v>1</v>
      </c>
      <c r="AX192" s="162">
        <v>2</v>
      </c>
      <c r="AY192" s="161">
        <v>3</v>
      </c>
      <c r="AZ192" s="165">
        <v>4</v>
      </c>
      <c r="BA192" s="161">
        <v>1</v>
      </c>
      <c r="BB192" s="162">
        <v>2</v>
      </c>
      <c r="BC192" s="161">
        <v>3</v>
      </c>
      <c r="BD192" s="165">
        <v>4</v>
      </c>
      <c r="BE192" s="161">
        <v>1</v>
      </c>
      <c r="BF192" s="162">
        <v>2</v>
      </c>
      <c r="BG192" s="161">
        <v>3</v>
      </c>
      <c r="BH192" s="165">
        <v>4</v>
      </c>
      <c r="BI192" s="161">
        <v>1</v>
      </c>
      <c r="BJ192" s="162">
        <v>2</v>
      </c>
      <c r="BK192" s="161">
        <v>3</v>
      </c>
      <c r="BL192" s="165">
        <v>4</v>
      </c>
      <c r="BM192" s="161">
        <v>1</v>
      </c>
      <c r="BN192" s="162">
        <v>2</v>
      </c>
      <c r="BO192" s="161">
        <v>3</v>
      </c>
      <c r="BP192" s="165">
        <v>4</v>
      </c>
      <c r="BQ192" s="161">
        <v>1</v>
      </c>
      <c r="BR192" s="162">
        <v>2</v>
      </c>
      <c r="BS192" s="161">
        <v>3</v>
      </c>
      <c r="BT192" s="165">
        <v>4</v>
      </c>
      <c r="BU192" s="161">
        <v>1</v>
      </c>
      <c r="BV192" s="162">
        <v>2</v>
      </c>
      <c r="BW192" s="161">
        <v>3</v>
      </c>
      <c r="BX192" s="165">
        <v>4</v>
      </c>
      <c r="BY192" s="161">
        <v>1</v>
      </c>
      <c r="BZ192" s="162">
        <v>2</v>
      </c>
      <c r="CA192" s="161">
        <v>3</v>
      </c>
      <c r="CB192" s="165">
        <v>4</v>
      </c>
      <c r="CC192" s="161">
        <v>1</v>
      </c>
      <c r="CD192" s="162">
        <v>2</v>
      </c>
      <c r="CE192" s="161">
        <v>3</v>
      </c>
      <c r="CF192" s="165">
        <v>4</v>
      </c>
      <c r="CG192" s="161">
        <v>1</v>
      </c>
      <c r="CH192" s="162">
        <v>2</v>
      </c>
      <c r="CI192" s="161">
        <v>3</v>
      </c>
      <c r="CJ192" s="165">
        <v>4</v>
      </c>
      <c r="CK192" s="161">
        <v>1</v>
      </c>
      <c r="CL192" s="162">
        <v>2</v>
      </c>
      <c r="CM192" s="161">
        <v>3</v>
      </c>
      <c r="CN192" s="165">
        <v>4</v>
      </c>
      <c r="CO192" s="221"/>
      <c r="CP192" s="149"/>
      <c r="CQ192" s="149"/>
      <c r="CR192" s="149"/>
      <c r="CS192" s="149"/>
      <c r="CT192" s="149"/>
      <c r="CU192" s="149"/>
      <c r="CV192" s="149"/>
      <c r="CW192" s="149"/>
      <c r="CX192" s="149"/>
      <c r="CY192" s="149"/>
      <c r="CZ192" s="149"/>
      <c r="DA192" s="156" t="s">
        <v>724</v>
      </c>
      <c r="DB192" s="149">
        <v>0</v>
      </c>
      <c r="DC192" s="149">
        <v>0</v>
      </c>
      <c r="DD192" s="149"/>
      <c r="DE192" s="149"/>
      <c r="DF192" s="149"/>
      <c r="DG192" s="149"/>
      <c r="DH192" s="149"/>
      <c r="DI192" s="149"/>
      <c r="DJ192" s="149"/>
      <c r="DK192" s="149"/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49"/>
      <c r="DZ192" s="149"/>
      <c r="EA192" s="149"/>
      <c r="EB192" s="149"/>
      <c r="EC192" s="149"/>
      <c r="ED192" s="149"/>
      <c r="EE192" s="149"/>
      <c r="EF192" s="149"/>
    </row>
    <row r="193" spans="1:136" ht="15" hidden="1" customHeight="1" x14ac:dyDescent="0.25">
      <c r="A193" s="312"/>
      <c r="B193" s="168" t="s">
        <v>724</v>
      </c>
      <c r="C193" s="208"/>
      <c r="D193" s="171"/>
      <c r="E193" s="171"/>
      <c r="F193" s="171"/>
      <c r="G193" s="171"/>
      <c r="H193" s="175"/>
      <c r="I193" s="174"/>
      <c r="J193" s="175"/>
      <c r="K193" s="174"/>
      <c r="L193" s="175"/>
      <c r="M193" s="174"/>
      <c r="N193" s="175"/>
      <c r="O193" s="174"/>
      <c r="P193" s="175"/>
      <c r="Q193" s="174"/>
      <c r="R193" s="175"/>
      <c r="S193" s="174"/>
      <c r="T193" s="175"/>
      <c r="U193" s="174"/>
      <c r="V193" s="175"/>
      <c r="W193" s="174"/>
      <c r="X193" s="175"/>
      <c r="Y193" s="174"/>
      <c r="Z193" s="175"/>
      <c r="AA193" s="174"/>
      <c r="AB193" s="175"/>
      <c r="AC193" s="174"/>
      <c r="AD193" s="175"/>
      <c r="AE193" s="174"/>
      <c r="AF193" s="175"/>
      <c r="AG193" s="174"/>
      <c r="AH193" s="175"/>
      <c r="AI193" s="174"/>
      <c r="AJ193" s="175"/>
      <c r="AK193" s="174"/>
      <c r="AL193" s="175"/>
      <c r="AM193" s="177"/>
      <c r="AN193" s="175"/>
      <c r="AO193" s="224"/>
      <c r="AP193" s="173"/>
      <c r="AQ193" s="225"/>
      <c r="AR193" s="295"/>
      <c r="AS193" s="173"/>
      <c r="AT193" s="177"/>
      <c r="AU193" s="175"/>
      <c r="AV193" s="174"/>
      <c r="AW193" s="175"/>
      <c r="AX193" s="177"/>
      <c r="AY193" s="175"/>
      <c r="AZ193" s="174"/>
      <c r="BA193" s="175"/>
      <c r="BB193" s="177"/>
      <c r="BC193" s="175"/>
      <c r="BD193" s="174"/>
      <c r="BE193" s="175"/>
      <c r="BF193" s="177"/>
      <c r="BG193" s="175"/>
      <c r="BH193" s="174"/>
      <c r="BI193" s="175"/>
      <c r="BJ193" s="177"/>
      <c r="BK193" s="175"/>
      <c r="BL193" s="174"/>
      <c r="BM193" s="175"/>
      <c r="BN193" s="177"/>
      <c r="BO193" s="175"/>
      <c r="BP193" s="174"/>
      <c r="BQ193" s="175"/>
      <c r="BR193" s="177"/>
      <c r="BS193" s="175"/>
      <c r="BT193" s="174"/>
      <c r="BU193" s="175"/>
      <c r="BV193" s="177"/>
      <c r="BW193" s="175"/>
      <c r="BX193" s="174"/>
      <c r="BY193" s="175"/>
      <c r="BZ193" s="177"/>
      <c r="CA193" s="175"/>
      <c r="CB193" s="174"/>
      <c r="CC193" s="175"/>
      <c r="CD193" s="177"/>
      <c r="CE193" s="175"/>
      <c r="CF193" s="174"/>
      <c r="CG193" s="175"/>
      <c r="CH193" s="177"/>
      <c r="CI193" s="175"/>
      <c r="CJ193" s="174"/>
      <c r="CK193" s="175"/>
      <c r="CL193" s="174"/>
      <c r="CM193" s="175"/>
      <c r="CN193" s="177"/>
      <c r="CO193" s="221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56" t="s">
        <v>725</v>
      </c>
      <c r="DB193" s="149">
        <v>0.42857142857142855</v>
      </c>
      <c r="DC193" s="149">
        <v>0</v>
      </c>
      <c r="DD193" s="149"/>
      <c r="DE193" s="149"/>
      <c r="DF193" s="149"/>
      <c r="DG193" s="149"/>
      <c r="DH193" s="149"/>
      <c r="DI193" s="149"/>
      <c r="DJ193" s="149"/>
      <c r="DK193" s="149"/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49"/>
      <c r="DZ193" s="149"/>
      <c r="EA193" s="149"/>
      <c r="EB193" s="149"/>
      <c r="EC193" s="149"/>
      <c r="ED193" s="149"/>
      <c r="EE193" s="149"/>
      <c r="EF193" s="149"/>
    </row>
    <row r="194" spans="1:136" ht="15" hidden="1" x14ac:dyDescent="0.25">
      <c r="A194" s="312"/>
      <c r="B194" s="168" t="s">
        <v>725</v>
      </c>
      <c r="C194" s="208"/>
      <c r="D194" s="175"/>
      <c r="E194" s="174"/>
      <c r="F194" s="175"/>
      <c r="G194" s="174"/>
      <c r="H194" s="171"/>
      <c r="I194" s="171"/>
      <c r="J194" s="171"/>
      <c r="K194" s="171"/>
      <c r="L194" s="175"/>
      <c r="M194" s="174"/>
      <c r="N194" s="175"/>
      <c r="O194" s="174"/>
      <c r="P194" s="175"/>
      <c r="Q194" s="174"/>
      <c r="R194" s="175"/>
      <c r="S194" s="174"/>
      <c r="T194" s="175"/>
      <c r="U194" s="174"/>
      <c r="V194" s="175"/>
      <c r="W194" s="174"/>
      <c r="X194" s="175">
        <v>1</v>
      </c>
      <c r="Y194" s="174"/>
      <c r="Z194" s="175">
        <v>1</v>
      </c>
      <c r="AA194" s="174"/>
      <c r="AB194" s="175"/>
      <c r="AC194" s="174"/>
      <c r="AD194" s="175"/>
      <c r="AE194" s="174"/>
      <c r="AF194" s="175">
        <v>2</v>
      </c>
      <c r="AG194" s="174"/>
      <c r="AH194" s="175">
        <v>2</v>
      </c>
      <c r="AI194" s="174"/>
      <c r="AJ194" s="175">
        <v>3</v>
      </c>
      <c r="AK194" s="174"/>
      <c r="AL194" s="175">
        <v>3</v>
      </c>
      <c r="AM194" s="177"/>
      <c r="AN194" s="175"/>
      <c r="AO194" s="224"/>
      <c r="AP194" s="173"/>
      <c r="AQ194" s="225">
        <v>1</v>
      </c>
      <c r="AR194" s="295"/>
      <c r="AS194" s="173"/>
      <c r="AT194" s="177"/>
      <c r="AU194" s="175"/>
      <c r="AV194" s="174"/>
      <c r="AW194" s="175"/>
      <c r="AX194" s="177"/>
      <c r="AY194" s="175"/>
      <c r="AZ194" s="174"/>
      <c r="BA194" s="175"/>
      <c r="BB194" s="177"/>
      <c r="BC194" s="175"/>
      <c r="BD194" s="174"/>
      <c r="BE194" s="175"/>
      <c r="BF194" s="177"/>
      <c r="BG194" s="175"/>
      <c r="BH194" s="174"/>
      <c r="BI194" s="175"/>
      <c r="BJ194" s="177"/>
      <c r="BK194" s="175"/>
      <c r="BL194" s="174">
        <v>2</v>
      </c>
      <c r="BM194" s="175"/>
      <c r="BN194" s="177"/>
      <c r="BO194" s="175"/>
      <c r="BP194" s="174"/>
      <c r="BQ194" s="175"/>
      <c r="BR194" s="177"/>
      <c r="BS194" s="175"/>
      <c r="BT194" s="174"/>
      <c r="BU194" s="175"/>
      <c r="BV194" s="177"/>
      <c r="BW194" s="175"/>
      <c r="BX194" s="174"/>
      <c r="BY194" s="175"/>
      <c r="BZ194" s="177"/>
      <c r="CA194" s="175"/>
      <c r="CB194" s="174"/>
      <c r="CC194" s="175"/>
      <c r="CD194" s="177"/>
      <c r="CE194" s="175"/>
      <c r="CF194" s="174"/>
      <c r="CG194" s="175"/>
      <c r="CH194" s="177"/>
      <c r="CI194" s="175"/>
      <c r="CJ194" s="174"/>
      <c r="CK194" s="175"/>
      <c r="CL194" s="174"/>
      <c r="CM194" s="175"/>
      <c r="CN194" s="177"/>
      <c r="CO194" s="221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56" t="s">
        <v>726</v>
      </c>
      <c r="DB194" s="149">
        <v>0</v>
      </c>
      <c r="DC194" s="149">
        <v>0.14285714285714285</v>
      </c>
      <c r="DD194" s="149"/>
      <c r="DE194" s="149"/>
      <c r="DF194" s="149"/>
      <c r="DG194" s="149"/>
      <c r="DH194" s="149"/>
      <c r="DI194" s="149"/>
      <c r="DJ194" s="149"/>
      <c r="DK194" s="149"/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49"/>
      <c r="DZ194" s="149"/>
      <c r="EA194" s="149"/>
      <c r="EB194" s="149"/>
      <c r="EC194" s="149"/>
      <c r="ED194" s="149"/>
      <c r="EE194" s="149"/>
      <c r="EF194" s="149"/>
    </row>
    <row r="195" spans="1:136" ht="15" hidden="1" x14ac:dyDescent="0.25">
      <c r="A195" s="312"/>
      <c r="B195" s="168" t="s">
        <v>726</v>
      </c>
      <c r="C195" s="208"/>
      <c r="D195" s="175"/>
      <c r="E195" s="174"/>
      <c r="F195" s="175"/>
      <c r="G195" s="174"/>
      <c r="H195" s="175">
        <v>3</v>
      </c>
      <c r="I195" s="174"/>
      <c r="J195" s="175">
        <v>1</v>
      </c>
      <c r="K195" s="174"/>
      <c r="L195" s="171"/>
      <c r="M195" s="171"/>
      <c r="N195" s="171"/>
      <c r="O195" s="171"/>
      <c r="P195" s="175"/>
      <c r="Q195" s="174"/>
      <c r="R195" s="175"/>
      <c r="S195" s="174"/>
      <c r="T195" s="175"/>
      <c r="U195" s="174">
        <v>1</v>
      </c>
      <c r="V195" s="175"/>
      <c r="W195" s="174"/>
      <c r="X195" s="175">
        <v>2</v>
      </c>
      <c r="Y195" s="174"/>
      <c r="Z195" s="175">
        <v>2</v>
      </c>
      <c r="AA195" s="174"/>
      <c r="AB195" s="175"/>
      <c r="AC195" s="174"/>
      <c r="AD195" s="175"/>
      <c r="AE195" s="174"/>
      <c r="AF195" s="175"/>
      <c r="AG195" s="174"/>
      <c r="AH195" s="175">
        <v>3</v>
      </c>
      <c r="AI195" s="174"/>
      <c r="AJ195" s="175"/>
      <c r="AK195" s="174"/>
      <c r="AL195" s="175"/>
      <c r="AM195" s="177"/>
      <c r="AN195" s="175"/>
      <c r="AO195" s="224"/>
      <c r="AP195" s="173"/>
      <c r="AQ195" s="225"/>
      <c r="AR195" s="295"/>
      <c r="AS195" s="173"/>
      <c r="AT195" s="177"/>
      <c r="AU195" s="175"/>
      <c r="AV195" s="174"/>
      <c r="AW195" s="175"/>
      <c r="AX195" s="177"/>
      <c r="AY195" s="175"/>
      <c r="AZ195" s="174"/>
      <c r="BA195" s="175"/>
      <c r="BB195" s="177"/>
      <c r="BC195" s="175"/>
      <c r="BD195" s="174"/>
      <c r="BE195" s="175"/>
      <c r="BF195" s="177"/>
      <c r="BG195" s="175"/>
      <c r="BH195" s="174"/>
      <c r="BI195" s="175"/>
      <c r="BJ195" s="177"/>
      <c r="BK195" s="175"/>
      <c r="BL195" s="174"/>
      <c r="BM195" s="175"/>
      <c r="BN195" s="177"/>
      <c r="BO195" s="175"/>
      <c r="BP195" s="174"/>
      <c r="BQ195" s="175"/>
      <c r="BR195" s="177"/>
      <c r="BS195" s="175"/>
      <c r="BT195" s="174"/>
      <c r="BU195" s="175">
        <v>1</v>
      </c>
      <c r="BV195" s="177"/>
      <c r="BW195" s="175"/>
      <c r="BX195" s="174"/>
      <c r="BY195" s="175"/>
      <c r="BZ195" s="177"/>
      <c r="CA195" s="175"/>
      <c r="CB195" s="174"/>
      <c r="CC195" s="175"/>
      <c r="CD195" s="177"/>
      <c r="CE195" s="175"/>
      <c r="CF195" s="174"/>
      <c r="CG195" s="175"/>
      <c r="CH195" s="177"/>
      <c r="CI195" s="175"/>
      <c r="CJ195" s="174"/>
      <c r="CK195" s="175"/>
      <c r="CL195" s="174"/>
      <c r="CM195" s="175"/>
      <c r="CN195" s="177"/>
      <c r="CO195" s="221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56" t="s">
        <v>727</v>
      </c>
      <c r="DB195" s="149">
        <v>0</v>
      </c>
      <c r="DC195" s="149">
        <v>0.23809523809523808</v>
      </c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49"/>
      <c r="DZ195" s="149"/>
      <c r="EA195" s="149"/>
      <c r="EB195" s="149"/>
      <c r="EC195" s="149"/>
      <c r="ED195" s="149"/>
      <c r="EE195" s="149"/>
      <c r="EF195" s="149"/>
    </row>
    <row r="196" spans="1:136" ht="15" hidden="1" x14ac:dyDescent="0.25">
      <c r="A196" s="312"/>
      <c r="B196" s="168" t="s">
        <v>727</v>
      </c>
      <c r="C196" s="208"/>
      <c r="D196" s="175"/>
      <c r="E196" s="174"/>
      <c r="F196" s="175"/>
      <c r="G196" s="174"/>
      <c r="H196" s="175"/>
      <c r="I196" s="174"/>
      <c r="J196" s="175"/>
      <c r="K196" s="174"/>
      <c r="L196" s="175"/>
      <c r="M196" s="174"/>
      <c r="N196" s="175"/>
      <c r="O196" s="174"/>
      <c r="P196" s="171"/>
      <c r="Q196" s="171"/>
      <c r="R196" s="171"/>
      <c r="S196" s="171"/>
      <c r="T196" s="175"/>
      <c r="U196" s="174"/>
      <c r="V196" s="175"/>
      <c r="W196" s="174"/>
      <c r="X196" s="175"/>
      <c r="Y196" s="174"/>
      <c r="Z196" s="175"/>
      <c r="AA196" s="174"/>
      <c r="AB196" s="175"/>
      <c r="AC196" s="174"/>
      <c r="AD196" s="175"/>
      <c r="AE196" s="174"/>
      <c r="AF196" s="175"/>
      <c r="AG196" s="174"/>
      <c r="AH196" s="175"/>
      <c r="AI196" s="174"/>
      <c r="AJ196" s="175"/>
      <c r="AK196" s="174"/>
      <c r="AL196" s="175"/>
      <c r="AM196" s="177"/>
      <c r="AN196" s="175"/>
      <c r="AO196" s="224"/>
      <c r="AP196" s="173"/>
      <c r="AQ196" s="225"/>
      <c r="AR196" s="295"/>
      <c r="AS196" s="173"/>
      <c r="AT196" s="177"/>
      <c r="AU196" s="175"/>
      <c r="AV196" s="174"/>
      <c r="AW196" s="175"/>
      <c r="AX196" s="177"/>
      <c r="AY196" s="175"/>
      <c r="AZ196" s="174"/>
      <c r="BA196" s="175"/>
      <c r="BB196" s="177"/>
      <c r="BC196" s="175"/>
      <c r="BD196" s="174"/>
      <c r="BE196" s="175"/>
      <c r="BF196" s="177"/>
      <c r="BG196" s="175"/>
      <c r="BH196" s="174"/>
      <c r="BI196" s="175"/>
      <c r="BJ196" s="177"/>
      <c r="BK196" s="175"/>
      <c r="BL196" s="174"/>
      <c r="BM196" s="175"/>
      <c r="BN196" s="177"/>
      <c r="BO196" s="175"/>
      <c r="BP196" s="174"/>
      <c r="BQ196" s="175"/>
      <c r="BR196" s="177"/>
      <c r="BS196" s="175"/>
      <c r="BT196" s="174"/>
      <c r="BU196" s="175"/>
      <c r="BV196" s="177"/>
      <c r="BW196" s="175"/>
      <c r="BX196" s="174"/>
      <c r="BY196" s="175"/>
      <c r="BZ196" s="177"/>
      <c r="CA196" s="175"/>
      <c r="CB196" s="174"/>
      <c r="CC196" s="175"/>
      <c r="CD196" s="177"/>
      <c r="CE196" s="175"/>
      <c r="CF196" s="174"/>
      <c r="CG196" s="175"/>
      <c r="CH196" s="177"/>
      <c r="CI196" s="175"/>
      <c r="CJ196" s="174"/>
      <c r="CK196" s="175"/>
      <c r="CL196" s="174"/>
      <c r="CM196" s="175"/>
      <c r="CN196" s="177"/>
      <c r="CO196" s="221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56" t="s">
        <v>728</v>
      </c>
      <c r="DB196" s="149">
        <v>4.7619047619047616E-2</v>
      </c>
      <c r="DC196" s="149">
        <v>0.2857142857142857</v>
      </c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49"/>
      <c r="DZ196" s="149"/>
      <c r="EA196" s="149"/>
      <c r="EB196" s="149"/>
      <c r="EC196" s="149"/>
      <c r="ED196" s="149"/>
      <c r="EE196" s="149"/>
      <c r="EF196" s="149"/>
    </row>
    <row r="197" spans="1:136" ht="15" hidden="1" x14ac:dyDescent="0.25">
      <c r="A197" s="312"/>
      <c r="B197" s="168" t="s">
        <v>728</v>
      </c>
      <c r="C197" s="208"/>
      <c r="D197" s="175"/>
      <c r="E197" s="174"/>
      <c r="F197" s="175"/>
      <c r="G197" s="174"/>
      <c r="H197" s="175">
        <v>2</v>
      </c>
      <c r="I197" s="174"/>
      <c r="J197" s="175">
        <v>2</v>
      </c>
      <c r="K197" s="174"/>
      <c r="L197" s="175"/>
      <c r="M197" s="174"/>
      <c r="N197" s="175"/>
      <c r="O197" s="174"/>
      <c r="P197" s="175"/>
      <c r="Q197" s="174"/>
      <c r="R197" s="175"/>
      <c r="S197" s="174"/>
      <c r="T197" s="171"/>
      <c r="U197" s="171"/>
      <c r="V197" s="171"/>
      <c r="W197" s="171"/>
      <c r="X197" s="175"/>
      <c r="Y197" s="174"/>
      <c r="Z197" s="175"/>
      <c r="AA197" s="174"/>
      <c r="AB197" s="175"/>
      <c r="AC197" s="174"/>
      <c r="AD197" s="175"/>
      <c r="AE197" s="174"/>
      <c r="AF197" s="175"/>
      <c r="AG197" s="174"/>
      <c r="AH197" s="175"/>
      <c r="AI197" s="174"/>
      <c r="AJ197" s="175">
        <v>1</v>
      </c>
      <c r="AK197" s="174"/>
      <c r="AL197" s="175">
        <v>1</v>
      </c>
      <c r="AM197" s="177"/>
      <c r="AN197" s="175"/>
      <c r="AO197" s="224"/>
      <c r="AP197" s="173"/>
      <c r="AQ197" s="225"/>
      <c r="AR197" s="295"/>
      <c r="AS197" s="173"/>
      <c r="AT197" s="177"/>
      <c r="AU197" s="175"/>
      <c r="AV197" s="174"/>
      <c r="AW197" s="175"/>
      <c r="AX197" s="177"/>
      <c r="AY197" s="175"/>
      <c r="AZ197" s="174">
        <v>3</v>
      </c>
      <c r="BA197" s="175"/>
      <c r="BB197" s="177"/>
      <c r="BC197" s="175"/>
      <c r="BD197" s="174"/>
      <c r="BE197" s="175"/>
      <c r="BF197" s="177"/>
      <c r="BG197" s="175"/>
      <c r="BH197" s="174">
        <v>2</v>
      </c>
      <c r="BI197" s="175"/>
      <c r="BJ197" s="177"/>
      <c r="BK197" s="175"/>
      <c r="BL197" s="174"/>
      <c r="BM197" s="175"/>
      <c r="BN197" s="177"/>
      <c r="BO197" s="175"/>
      <c r="BP197" s="174">
        <v>1</v>
      </c>
      <c r="BQ197" s="175"/>
      <c r="BR197" s="177"/>
      <c r="BS197" s="175"/>
      <c r="BT197" s="174"/>
      <c r="BU197" s="175"/>
      <c r="BV197" s="177"/>
      <c r="BW197" s="175"/>
      <c r="BX197" s="174"/>
      <c r="BY197" s="175"/>
      <c r="BZ197" s="177"/>
      <c r="CA197" s="175"/>
      <c r="CB197" s="174"/>
      <c r="CC197" s="175"/>
      <c r="CD197" s="177"/>
      <c r="CE197" s="175"/>
      <c r="CF197" s="174"/>
      <c r="CG197" s="175"/>
      <c r="CH197" s="177"/>
      <c r="CI197" s="175"/>
      <c r="CJ197" s="174"/>
      <c r="CK197" s="175">
        <v>3</v>
      </c>
      <c r="CL197" s="174">
        <v>3</v>
      </c>
      <c r="CM197" s="175"/>
      <c r="CN197" s="177"/>
      <c r="CO197" s="221"/>
      <c r="CP197" s="149"/>
      <c r="CQ197" s="149"/>
      <c r="CR197" s="149"/>
      <c r="CS197" s="149"/>
      <c r="CT197" s="149"/>
      <c r="CU197" s="149"/>
      <c r="CV197" s="149"/>
      <c r="CW197" s="149"/>
      <c r="CX197" s="149"/>
      <c r="CY197" s="149"/>
      <c r="CZ197" s="149"/>
      <c r="DA197" s="156" t="s">
        <v>729</v>
      </c>
      <c r="DB197" s="149">
        <v>0.23809523809523808</v>
      </c>
      <c r="DC197" s="149">
        <v>9.5238095238095233E-2</v>
      </c>
      <c r="DD197" s="149"/>
      <c r="DE197" s="149"/>
      <c r="DF197" s="149"/>
      <c r="DG197" s="149"/>
      <c r="DH197" s="149"/>
      <c r="DI197" s="149"/>
      <c r="DJ197" s="149"/>
      <c r="DK197" s="149"/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49"/>
      <c r="DZ197" s="149"/>
      <c r="EA197" s="149"/>
      <c r="EB197" s="149"/>
      <c r="EC197" s="149"/>
      <c r="ED197" s="149"/>
      <c r="EE197" s="149"/>
      <c r="EF197" s="149"/>
    </row>
    <row r="198" spans="1:136" ht="15" hidden="1" x14ac:dyDescent="0.25">
      <c r="A198" s="312"/>
      <c r="B198" s="168" t="s">
        <v>729</v>
      </c>
      <c r="C198" s="208"/>
      <c r="D198" s="175"/>
      <c r="E198" s="174"/>
      <c r="F198" s="175"/>
      <c r="G198" s="174"/>
      <c r="H198" s="175">
        <v>1</v>
      </c>
      <c r="I198" s="174"/>
      <c r="J198" s="175">
        <v>1</v>
      </c>
      <c r="K198" s="174"/>
      <c r="L198" s="175"/>
      <c r="M198" s="174"/>
      <c r="N198" s="175"/>
      <c r="O198" s="174"/>
      <c r="P198" s="175"/>
      <c r="Q198" s="174">
        <v>3</v>
      </c>
      <c r="R198" s="175"/>
      <c r="S198" s="174"/>
      <c r="T198" s="175"/>
      <c r="U198" s="174"/>
      <c r="V198" s="175"/>
      <c r="W198" s="174"/>
      <c r="X198" s="171"/>
      <c r="Y198" s="171"/>
      <c r="Z198" s="171"/>
      <c r="AA198" s="171"/>
      <c r="AB198" s="175"/>
      <c r="AC198" s="174"/>
      <c r="AD198" s="175"/>
      <c r="AE198" s="174"/>
      <c r="AF198" s="175">
        <v>3</v>
      </c>
      <c r="AG198" s="174"/>
      <c r="AH198" s="175"/>
      <c r="AI198" s="174"/>
      <c r="AJ198" s="175"/>
      <c r="AK198" s="174"/>
      <c r="AL198" s="175"/>
      <c r="AM198" s="177"/>
      <c r="AN198" s="175"/>
      <c r="AO198" s="224">
        <v>2</v>
      </c>
      <c r="AP198" s="173"/>
      <c r="AQ198" s="225"/>
      <c r="AR198" s="295"/>
      <c r="AS198" s="173"/>
      <c r="AT198" s="177"/>
      <c r="AU198" s="175"/>
      <c r="AV198" s="174"/>
      <c r="AW198" s="175"/>
      <c r="AX198" s="177"/>
      <c r="AY198" s="175"/>
      <c r="AZ198" s="174">
        <v>2</v>
      </c>
      <c r="BA198" s="175"/>
      <c r="BB198" s="177"/>
      <c r="BC198" s="175">
        <v>3</v>
      </c>
      <c r="BD198" s="174"/>
      <c r="BE198" s="175"/>
      <c r="BF198" s="177"/>
      <c r="BG198" s="175"/>
      <c r="BH198" s="174"/>
      <c r="BI198" s="175"/>
      <c r="BJ198" s="177"/>
      <c r="BK198" s="175"/>
      <c r="BL198" s="174"/>
      <c r="BM198" s="175">
        <v>1</v>
      </c>
      <c r="BN198" s="177"/>
      <c r="BO198" s="175"/>
      <c r="BP198" s="174"/>
      <c r="BQ198" s="175"/>
      <c r="BR198" s="177"/>
      <c r="BS198" s="175"/>
      <c r="BT198" s="174"/>
      <c r="BU198" s="175">
        <v>2</v>
      </c>
      <c r="BV198" s="177"/>
      <c r="BW198" s="175">
        <v>2</v>
      </c>
      <c r="BX198" s="174"/>
      <c r="BY198" s="175"/>
      <c r="BZ198" s="177">
        <v>1</v>
      </c>
      <c r="CA198" s="175"/>
      <c r="CB198" s="174">
        <v>3</v>
      </c>
      <c r="CC198" s="175"/>
      <c r="CD198" s="177"/>
      <c r="CE198" s="175"/>
      <c r="CF198" s="174"/>
      <c r="CG198" s="175"/>
      <c r="CH198" s="177"/>
      <c r="CI198" s="175"/>
      <c r="CJ198" s="174"/>
      <c r="CK198" s="175"/>
      <c r="CL198" s="174"/>
      <c r="CM198" s="175"/>
      <c r="CN198" s="177"/>
      <c r="CO198" s="221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56" t="s">
        <v>730</v>
      </c>
      <c r="DB198" s="149">
        <v>9.5238095238095233E-2</v>
      </c>
      <c r="DC198" s="149">
        <v>4.7619047619047616E-2</v>
      </c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</row>
    <row r="199" spans="1:136" ht="15" hidden="1" x14ac:dyDescent="0.25">
      <c r="A199" s="312"/>
      <c r="B199" s="168" t="s">
        <v>730</v>
      </c>
      <c r="C199" s="208"/>
      <c r="D199" s="175"/>
      <c r="E199" s="174"/>
      <c r="F199" s="175"/>
      <c r="G199" s="174"/>
      <c r="H199" s="175">
        <v>3</v>
      </c>
      <c r="I199" s="174"/>
      <c r="J199" s="175">
        <v>1</v>
      </c>
      <c r="K199" s="174"/>
      <c r="L199" s="175"/>
      <c r="M199" s="174"/>
      <c r="N199" s="175"/>
      <c r="O199" s="174"/>
      <c r="P199" s="175"/>
      <c r="Q199" s="174"/>
      <c r="R199" s="175"/>
      <c r="S199" s="174"/>
      <c r="T199" s="175"/>
      <c r="U199" s="174"/>
      <c r="V199" s="175"/>
      <c r="W199" s="174"/>
      <c r="X199" s="175"/>
      <c r="Y199" s="174"/>
      <c r="Z199" s="175"/>
      <c r="AA199" s="174">
        <v>1</v>
      </c>
      <c r="AB199" s="171"/>
      <c r="AC199" s="171"/>
      <c r="AD199" s="171"/>
      <c r="AE199" s="171"/>
      <c r="AF199" s="175"/>
      <c r="AG199" s="174"/>
      <c r="AH199" s="175">
        <v>3</v>
      </c>
      <c r="AI199" s="174"/>
      <c r="AJ199" s="175"/>
      <c r="AK199" s="174"/>
      <c r="AL199" s="175">
        <v>2</v>
      </c>
      <c r="AM199" s="177"/>
      <c r="AN199" s="175"/>
      <c r="AO199" s="224"/>
      <c r="AP199" s="173"/>
      <c r="AQ199" s="225">
        <v>3</v>
      </c>
      <c r="AR199" s="295"/>
      <c r="AS199" s="173"/>
      <c r="AT199" s="177"/>
      <c r="AU199" s="175"/>
      <c r="AV199" s="174"/>
      <c r="AW199" s="175"/>
      <c r="AX199" s="177"/>
      <c r="AY199" s="175"/>
      <c r="AZ199" s="174"/>
      <c r="BA199" s="175"/>
      <c r="BB199" s="177"/>
      <c r="BC199" s="175"/>
      <c r="BD199" s="174"/>
      <c r="BE199" s="175">
        <v>1</v>
      </c>
      <c r="BF199" s="177"/>
      <c r="BG199" s="175"/>
      <c r="BH199" s="174"/>
      <c r="BI199" s="175"/>
      <c r="BJ199" s="177"/>
      <c r="BK199" s="175"/>
      <c r="BL199" s="174"/>
      <c r="BM199" s="175"/>
      <c r="BN199" s="177"/>
      <c r="BO199" s="175"/>
      <c r="BP199" s="174"/>
      <c r="BQ199" s="175"/>
      <c r="BR199" s="177"/>
      <c r="BS199" s="175"/>
      <c r="BT199" s="174"/>
      <c r="BU199" s="175"/>
      <c r="BV199" s="177"/>
      <c r="BW199" s="175"/>
      <c r="BX199" s="174">
        <v>2</v>
      </c>
      <c r="BY199" s="175">
        <v>2</v>
      </c>
      <c r="BZ199" s="177"/>
      <c r="CA199" s="175"/>
      <c r="CB199" s="174"/>
      <c r="CC199" s="175"/>
      <c r="CD199" s="177"/>
      <c r="CE199" s="175"/>
      <c r="CF199" s="174"/>
      <c r="CG199" s="175"/>
      <c r="CH199" s="177"/>
      <c r="CI199" s="175"/>
      <c r="CJ199" s="174"/>
      <c r="CK199" s="175"/>
      <c r="CL199" s="174"/>
      <c r="CM199" s="175"/>
      <c r="CN199" s="177"/>
      <c r="CO199" s="221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56" t="s">
        <v>731</v>
      </c>
      <c r="DB199" s="149">
        <v>0.2857142857142857</v>
      </c>
      <c r="DC199" s="149">
        <v>4.7619047619047616E-2</v>
      </c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</row>
    <row r="200" spans="1:136" ht="15" hidden="1" x14ac:dyDescent="0.25">
      <c r="A200" s="312"/>
      <c r="B200" s="168" t="s">
        <v>731</v>
      </c>
      <c r="C200" s="208"/>
      <c r="D200" s="175"/>
      <c r="E200" s="174"/>
      <c r="F200" s="175"/>
      <c r="G200" s="174"/>
      <c r="H200" s="175"/>
      <c r="I200" s="174"/>
      <c r="J200" s="175"/>
      <c r="K200" s="174"/>
      <c r="L200" s="175"/>
      <c r="M200" s="174"/>
      <c r="N200" s="175"/>
      <c r="O200" s="174"/>
      <c r="P200" s="175"/>
      <c r="Q200" s="174"/>
      <c r="R200" s="175"/>
      <c r="S200" s="174"/>
      <c r="T200" s="175"/>
      <c r="U200" s="174"/>
      <c r="V200" s="175"/>
      <c r="W200" s="174"/>
      <c r="X200" s="175"/>
      <c r="Y200" s="174"/>
      <c r="Z200" s="175">
        <v>1</v>
      </c>
      <c r="AA200" s="174"/>
      <c r="AB200" s="175">
        <v>1</v>
      </c>
      <c r="AC200" s="174"/>
      <c r="AD200" s="175">
        <v>2</v>
      </c>
      <c r="AE200" s="174"/>
      <c r="AF200" s="171"/>
      <c r="AG200" s="171"/>
      <c r="AH200" s="171"/>
      <c r="AI200" s="171"/>
      <c r="AJ200" s="175"/>
      <c r="AK200" s="174"/>
      <c r="AL200" s="175"/>
      <c r="AM200" s="177"/>
      <c r="AN200" s="175"/>
      <c r="AO200" s="224"/>
      <c r="AP200" s="173"/>
      <c r="AQ200" s="225"/>
      <c r="AR200" s="295"/>
      <c r="AS200" s="173"/>
      <c r="AT200" s="177"/>
      <c r="AU200" s="175"/>
      <c r="AV200" s="174"/>
      <c r="AW200" s="175"/>
      <c r="AX200" s="177"/>
      <c r="AY200" s="175"/>
      <c r="AZ200" s="174"/>
      <c r="BA200" s="175">
        <v>2</v>
      </c>
      <c r="BB200" s="177"/>
      <c r="BC200" s="175"/>
      <c r="BD200" s="174"/>
      <c r="BE200" s="175"/>
      <c r="BF200" s="177"/>
      <c r="BG200" s="175"/>
      <c r="BH200" s="174"/>
      <c r="BI200" s="175"/>
      <c r="BJ200" s="177"/>
      <c r="BK200" s="175"/>
      <c r="BL200" s="174"/>
      <c r="BM200" s="175"/>
      <c r="BN200" s="177"/>
      <c r="BO200" s="175"/>
      <c r="BP200" s="174"/>
      <c r="BQ200" s="175"/>
      <c r="BR200" s="177"/>
      <c r="BS200" s="175"/>
      <c r="BT200" s="174"/>
      <c r="BU200" s="175"/>
      <c r="BV200" s="177"/>
      <c r="BW200" s="175">
        <v>3</v>
      </c>
      <c r="BX200" s="174"/>
      <c r="BY200" s="175"/>
      <c r="BZ200" s="177"/>
      <c r="CA200" s="175"/>
      <c r="CB200" s="174"/>
      <c r="CC200" s="175">
        <v>3</v>
      </c>
      <c r="CD200" s="177"/>
      <c r="CE200" s="175"/>
      <c r="CF200" s="174"/>
      <c r="CG200" s="175"/>
      <c r="CH200" s="177"/>
      <c r="CI200" s="175"/>
      <c r="CJ200" s="174"/>
      <c r="CK200" s="175"/>
      <c r="CL200" s="174"/>
      <c r="CM200" s="175"/>
      <c r="CN200" s="177"/>
      <c r="CO200" s="221"/>
      <c r="CP200" s="149"/>
      <c r="CQ200" s="149"/>
      <c r="CR200" s="149"/>
      <c r="CS200" s="149"/>
      <c r="CT200" s="149"/>
      <c r="CU200" s="149"/>
      <c r="CV200" s="149"/>
      <c r="CW200" s="149"/>
      <c r="CX200" s="149"/>
      <c r="CY200" s="149"/>
      <c r="CZ200" s="149"/>
      <c r="DA200" s="156" t="s">
        <v>732</v>
      </c>
      <c r="DB200" s="149">
        <v>0.14285714285714285</v>
      </c>
      <c r="DC200" s="149">
        <v>9.5238095238095233E-2</v>
      </c>
      <c r="DD200" s="149"/>
      <c r="DE200" s="149"/>
      <c r="DF200" s="149"/>
      <c r="DG200" s="149"/>
      <c r="DH200" s="149"/>
      <c r="DI200" s="149"/>
      <c r="DJ200" s="149"/>
      <c r="DK200" s="149"/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49"/>
      <c r="DZ200" s="149"/>
      <c r="EA200" s="149"/>
      <c r="EB200" s="149"/>
      <c r="EC200" s="149"/>
      <c r="ED200" s="149"/>
      <c r="EE200" s="149"/>
      <c r="EF200" s="149"/>
    </row>
    <row r="201" spans="1:136" ht="15" hidden="1" x14ac:dyDescent="0.25">
      <c r="A201" s="312"/>
      <c r="B201" s="168" t="s">
        <v>732</v>
      </c>
      <c r="C201" s="208"/>
      <c r="D201" s="175"/>
      <c r="E201" s="174"/>
      <c r="F201" s="175"/>
      <c r="G201" s="174"/>
      <c r="H201" s="175">
        <v>3</v>
      </c>
      <c r="I201" s="174"/>
      <c r="J201" s="175">
        <v>3</v>
      </c>
      <c r="K201" s="174"/>
      <c r="L201" s="175"/>
      <c r="M201" s="174">
        <v>3</v>
      </c>
      <c r="N201" s="175"/>
      <c r="O201" s="174">
        <v>3</v>
      </c>
      <c r="P201" s="175"/>
      <c r="Q201" s="174"/>
      <c r="R201" s="175"/>
      <c r="S201" s="174"/>
      <c r="T201" s="175"/>
      <c r="U201" s="174"/>
      <c r="V201" s="175"/>
      <c r="W201" s="174"/>
      <c r="X201" s="175"/>
      <c r="Y201" s="174"/>
      <c r="Z201" s="175"/>
      <c r="AA201" s="174"/>
      <c r="AB201" s="175">
        <v>2</v>
      </c>
      <c r="AC201" s="174"/>
      <c r="AD201" s="175">
        <v>2</v>
      </c>
      <c r="AE201" s="174"/>
      <c r="AF201" s="175">
        <v>1</v>
      </c>
      <c r="AG201" s="174"/>
      <c r="AH201" s="175">
        <v>1</v>
      </c>
      <c r="AI201" s="174"/>
      <c r="AJ201" s="171"/>
      <c r="AK201" s="171"/>
      <c r="AL201" s="171"/>
      <c r="AM201" s="182"/>
      <c r="AN201" s="175"/>
      <c r="AO201" s="224">
        <v>1</v>
      </c>
      <c r="AP201" s="173"/>
      <c r="AQ201" s="225">
        <v>1</v>
      </c>
      <c r="AR201" s="295"/>
      <c r="AS201" s="173"/>
      <c r="AT201" s="177"/>
      <c r="AU201" s="175"/>
      <c r="AV201" s="174"/>
      <c r="AW201" s="175"/>
      <c r="AX201" s="177"/>
      <c r="AY201" s="175"/>
      <c r="AZ201" s="174"/>
      <c r="BA201" s="175"/>
      <c r="BB201" s="177"/>
      <c r="BC201" s="175"/>
      <c r="BD201" s="174"/>
      <c r="BE201" s="175"/>
      <c r="BF201" s="177"/>
      <c r="BG201" s="175"/>
      <c r="BH201" s="174"/>
      <c r="BI201" s="175"/>
      <c r="BJ201" s="177">
        <v>2</v>
      </c>
      <c r="BK201" s="175"/>
      <c r="BL201" s="174">
        <v>2</v>
      </c>
      <c r="BM201" s="175"/>
      <c r="BN201" s="177"/>
      <c r="BO201" s="175"/>
      <c r="BP201" s="174"/>
      <c r="BQ201" s="175"/>
      <c r="BR201" s="177"/>
      <c r="BS201" s="175"/>
      <c r="BT201" s="174"/>
      <c r="BU201" s="175"/>
      <c r="BV201" s="177"/>
      <c r="BW201" s="175"/>
      <c r="BX201" s="174"/>
      <c r="BY201" s="175"/>
      <c r="BZ201" s="177"/>
      <c r="CA201" s="175"/>
      <c r="CB201" s="174"/>
      <c r="CC201" s="175"/>
      <c r="CD201" s="177"/>
      <c r="CE201" s="175"/>
      <c r="CF201" s="174"/>
      <c r="CG201" s="175"/>
      <c r="CH201" s="177"/>
      <c r="CI201" s="175"/>
      <c r="CJ201" s="174"/>
      <c r="CK201" s="175"/>
      <c r="CL201" s="174"/>
      <c r="CM201" s="175"/>
      <c r="CN201" s="177"/>
      <c r="CO201" s="221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56" t="s">
        <v>750</v>
      </c>
      <c r="DB201" s="149">
        <v>0</v>
      </c>
      <c r="DC201" s="149">
        <v>0.38095238095238093</v>
      </c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</row>
    <row r="202" spans="1:136" ht="15" hidden="1" x14ac:dyDescent="0.25">
      <c r="A202" s="312"/>
      <c r="B202" s="168" t="s">
        <v>750</v>
      </c>
      <c r="C202" s="208"/>
      <c r="D202" s="175"/>
      <c r="E202" s="174"/>
      <c r="F202" s="175"/>
      <c r="G202" s="174"/>
      <c r="H202" s="175"/>
      <c r="I202" s="174"/>
      <c r="J202" s="175"/>
      <c r="K202" s="174"/>
      <c r="L202" s="175"/>
      <c r="M202" s="174"/>
      <c r="N202" s="175"/>
      <c r="O202" s="174"/>
      <c r="P202" s="175"/>
      <c r="Q202" s="174"/>
      <c r="R202" s="175"/>
      <c r="S202" s="174"/>
      <c r="T202" s="175"/>
      <c r="U202" s="174"/>
      <c r="V202" s="175"/>
      <c r="W202" s="174"/>
      <c r="X202" s="175"/>
      <c r="Y202" s="174"/>
      <c r="Z202" s="175"/>
      <c r="AA202" s="174"/>
      <c r="AB202" s="175"/>
      <c r="AC202" s="174"/>
      <c r="AD202" s="175"/>
      <c r="AE202" s="174"/>
      <c r="AF202" s="175"/>
      <c r="AG202" s="174"/>
      <c r="AH202" s="175"/>
      <c r="AI202" s="174"/>
      <c r="AJ202" s="175"/>
      <c r="AK202" s="174"/>
      <c r="AL202" s="175"/>
      <c r="AM202" s="177"/>
      <c r="AN202" s="171"/>
      <c r="AO202" s="181"/>
      <c r="AP202" s="181"/>
      <c r="AQ202" s="226"/>
      <c r="AR202" s="295"/>
      <c r="AS202" s="173"/>
      <c r="AT202" s="177"/>
      <c r="AU202" s="175"/>
      <c r="AV202" s="174"/>
      <c r="AW202" s="175"/>
      <c r="AX202" s="177"/>
      <c r="AY202" s="175"/>
      <c r="AZ202" s="174"/>
      <c r="BA202" s="175"/>
      <c r="BB202" s="177"/>
      <c r="BC202" s="175"/>
      <c r="BD202" s="174"/>
      <c r="BE202" s="175"/>
      <c r="BF202" s="177"/>
      <c r="BG202" s="175"/>
      <c r="BH202" s="174"/>
      <c r="BI202" s="175"/>
      <c r="BJ202" s="177"/>
      <c r="BK202" s="175"/>
      <c r="BL202" s="174"/>
      <c r="BM202" s="175"/>
      <c r="BN202" s="177"/>
      <c r="BO202" s="175"/>
      <c r="BP202" s="174"/>
      <c r="BQ202" s="175"/>
      <c r="BR202" s="177"/>
      <c r="BS202" s="175"/>
      <c r="BT202" s="174"/>
      <c r="BU202" s="175"/>
      <c r="BV202" s="177"/>
      <c r="BW202" s="175"/>
      <c r="BX202" s="174"/>
      <c r="BY202" s="175"/>
      <c r="BZ202" s="177"/>
      <c r="CA202" s="175"/>
      <c r="CB202" s="174"/>
      <c r="CC202" s="175"/>
      <c r="CD202" s="177"/>
      <c r="CE202" s="175"/>
      <c r="CF202" s="174"/>
      <c r="CG202" s="175"/>
      <c r="CH202" s="177"/>
      <c r="CI202" s="175"/>
      <c r="CJ202" s="174"/>
      <c r="CK202" s="175"/>
      <c r="CL202" s="174"/>
      <c r="CM202" s="175"/>
      <c r="CN202" s="177"/>
      <c r="CO202" s="221"/>
      <c r="CP202" s="149"/>
      <c r="CQ202" s="149"/>
      <c r="CR202" s="149"/>
      <c r="CS202" s="149"/>
      <c r="CT202" s="149"/>
      <c r="CU202" s="149"/>
      <c r="CV202" s="149"/>
      <c r="CW202" s="149"/>
      <c r="CX202" s="149"/>
      <c r="CY202" s="149"/>
      <c r="CZ202" s="149"/>
      <c r="DA202" s="156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9"/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49"/>
      <c r="DZ202" s="149"/>
      <c r="EA202" s="149"/>
      <c r="EB202" s="149"/>
      <c r="EC202" s="149"/>
      <c r="ED202" s="149"/>
      <c r="EE202" s="149"/>
      <c r="EF202" s="149"/>
    </row>
    <row r="203" spans="1:136" ht="15" hidden="1" x14ac:dyDescent="0.25">
      <c r="A203" s="312"/>
      <c r="B203" s="168"/>
      <c r="C203" s="169"/>
      <c r="D203" s="282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96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  <c r="BQ203" s="298"/>
      <c r="BR203" s="298"/>
      <c r="BS203" s="298"/>
      <c r="BT203" s="298"/>
      <c r="BU203" s="298"/>
      <c r="BV203" s="298"/>
      <c r="BW203" s="298"/>
      <c r="BX203" s="298"/>
      <c r="BY203" s="298"/>
      <c r="BZ203" s="298"/>
      <c r="CA203" s="298"/>
      <c r="CB203" s="298"/>
      <c r="CC203" s="298"/>
      <c r="CD203" s="298"/>
      <c r="CE203" s="298"/>
      <c r="CF203" s="298"/>
      <c r="CG203" s="298"/>
      <c r="CH203" s="298"/>
      <c r="CI203" s="298"/>
      <c r="CJ203" s="298"/>
      <c r="CK203" s="298"/>
      <c r="CL203" s="298"/>
      <c r="CM203" s="298"/>
      <c r="CN203" s="299"/>
      <c r="CO203" s="221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56" t="s">
        <v>733</v>
      </c>
      <c r="DB203" s="149">
        <v>4.7619047619047616E-2</v>
      </c>
      <c r="DC203" s="149">
        <v>0</v>
      </c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</row>
    <row r="204" spans="1:136" ht="15" hidden="1" x14ac:dyDescent="0.25">
      <c r="A204" s="312"/>
      <c r="B204" s="168" t="s">
        <v>733</v>
      </c>
      <c r="C204" s="208"/>
      <c r="D204" s="175"/>
      <c r="E204" s="174"/>
      <c r="F204" s="175"/>
      <c r="G204" s="174"/>
      <c r="H204" s="175">
        <v>3</v>
      </c>
      <c r="I204" s="174"/>
      <c r="J204" s="175">
        <v>2</v>
      </c>
      <c r="K204" s="174"/>
      <c r="L204" s="175"/>
      <c r="M204" s="174"/>
      <c r="N204" s="175"/>
      <c r="O204" s="174"/>
      <c r="P204" s="175"/>
      <c r="Q204" s="174">
        <v>1</v>
      </c>
      <c r="R204" s="175"/>
      <c r="S204" s="174"/>
      <c r="T204" s="175"/>
      <c r="U204" s="174">
        <v>3</v>
      </c>
      <c r="V204" s="175"/>
      <c r="W204" s="174"/>
      <c r="X204" s="175"/>
      <c r="Y204" s="174"/>
      <c r="Z204" s="175"/>
      <c r="AA204" s="174"/>
      <c r="AB204" s="175"/>
      <c r="AC204" s="174"/>
      <c r="AD204" s="175"/>
      <c r="AE204" s="174"/>
      <c r="AF204" s="175"/>
      <c r="AG204" s="174"/>
      <c r="AH204" s="175"/>
      <c r="AI204" s="174"/>
      <c r="AJ204" s="175"/>
      <c r="AK204" s="174"/>
      <c r="AL204" s="175"/>
      <c r="AM204" s="177"/>
      <c r="AN204" s="175"/>
      <c r="AO204" s="224">
        <v>2</v>
      </c>
      <c r="AP204" s="173"/>
      <c r="AQ204" s="225"/>
      <c r="AR204" s="295"/>
      <c r="AS204" s="181"/>
      <c r="AT204" s="171"/>
      <c r="AU204" s="171"/>
      <c r="AV204" s="171"/>
      <c r="AW204" s="173"/>
      <c r="AX204" s="174"/>
      <c r="AY204" s="175">
        <v>3</v>
      </c>
      <c r="AZ204" s="174"/>
      <c r="BA204" s="173">
        <v>1</v>
      </c>
      <c r="BB204" s="174"/>
      <c r="BC204" s="175">
        <v>1</v>
      </c>
      <c r="BD204" s="174"/>
      <c r="BE204" s="173"/>
      <c r="BF204" s="174"/>
      <c r="BG204" s="175"/>
      <c r="BH204" s="174"/>
      <c r="BI204" s="173"/>
      <c r="BJ204" s="174"/>
      <c r="BK204" s="175"/>
      <c r="BL204" s="174"/>
      <c r="BM204" s="173"/>
      <c r="BN204" s="174"/>
      <c r="BO204" s="175"/>
      <c r="BP204" s="174"/>
      <c r="BQ204" s="173"/>
      <c r="BR204" s="174"/>
      <c r="BS204" s="173"/>
      <c r="BT204" s="174"/>
      <c r="BU204" s="173"/>
      <c r="BV204" s="174"/>
      <c r="BW204" s="173"/>
      <c r="BX204" s="174"/>
      <c r="BY204" s="173"/>
      <c r="BZ204" s="174"/>
      <c r="CA204" s="173"/>
      <c r="CB204" s="174"/>
      <c r="CC204" s="173"/>
      <c r="CD204" s="174"/>
      <c r="CE204" s="173"/>
      <c r="CF204" s="174"/>
      <c r="CG204" s="173"/>
      <c r="CH204" s="174"/>
      <c r="CI204" s="173"/>
      <c r="CJ204" s="174"/>
      <c r="CK204" s="175"/>
      <c r="CL204" s="174"/>
      <c r="CM204" s="175"/>
      <c r="CN204" s="177"/>
      <c r="CO204" s="221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56" t="s">
        <v>734</v>
      </c>
      <c r="DB204" s="149">
        <v>0.2857142857142857</v>
      </c>
      <c r="DC204" s="149">
        <v>9.5238095238095233E-2</v>
      </c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</row>
    <row r="205" spans="1:136" ht="15" hidden="1" x14ac:dyDescent="0.25">
      <c r="A205" s="312"/>
      <c r="B205" s="168" t="s">
        <v>734</v>
      </c>
      <c r="C205" s="208"/>
      <c r="D205" s="175"/>
      <c r="E205" s="174"/>
      <c r="F205" s="175"/>
      <c r="G205" s="174"/>
      <c r="H205" s="175"/>
      <c r="I205" s="174"/>
      <c r="J205" s="175"/>
      <c r="K205" s="174"/>
      <c r="L205" s="175"/>
      <c r="M205" s="174"/>
      <c r="N205" s="175"/>
      <c r="O205" s="174"/>
      <c r="P205" s="175"/>
      <c r="Q205" s="174"/>
      <c r="R205" s="175"/>
      <c r="S205" s="174">
        <v>3</v>
      </c>
      <c r="T205" s="175"/>
      <c r="U205" s="174"/>
      <c r="V205" s="175"/>
      <c r="W205" s="174">
        <v>2</v>
      </c>
      <c r="X205" s="175"/>
      <c r="Y205" s="174"/>
      <c r="Z205" s="175"/>
      <c r="AA205" s="174">
        <v>1</v>
      </c>
      <c r="AB205" s="175"/>
      <c r="AC205" s="174">
        <v>3</v>
      </c>
      <c r="AD205" s="175"/>
      <c r="AE205" s="174"/>
      <c r="AF205" s="175"/>
      <c r="AG205" s="174">
        <v>1</v>
      </c>
      <c r="AH205" s="175"/>
      <c r="AI205" s="174"/>
      <c r="AJ205" s="175"/>
      <c r="AK205" s="174">
        <v>2</v>
      </c>
      <c r="AL205" s="175"/>
      <c r="AM205" s="177"/>
      <c r="AN205" s="175"/>
      <c r="AO205" s="224"/>
      <c r="AP205" s="173"/>
      <c r="AQ205" s="225"/>
      <c r="AR205" s="295"/>
      <c r="AS205" s="173"/>
      <c r="AT205" s="174"/>
      <c r="AU205" s="175"/>
      <c r="AV205" s="174"/>
      <c r="AW205" s="171"/>
      <c r="AX205" s="171"/>
      <c r="AY205" s="171"/>
      <c r="AZ205" s="171"/>
      <c r="BA205" s="175"/>
      <c r="BB205" s="174"/>
      <c r="BC205" s="175"/>
      <c r="BD205" s="174"/>
      <c r="BE205" s="175"/>
      <c r="BF205" s="174"/>
      <c r="BG205" s="175"/>
      <c r="BH205" s="174"/>
      <c r="BI205" s="175"/>
      <c r="BJ205" s="174"/>
      <c r="BK205" s="175">
        <v>2</v>
      </c>
      <c r="BL205" s="174"/>
      <c r="BM205" s="175">
        <v>2</v>
      </c>
      <c r="BN205" s="174"/>
      <c r="BO205" s="175">
        <v>1</v>
      </c>
      <c r="BP205" s="174"/>
      <c r="BQ205" s="175"/>
      <c r="BR205" s="174"/>
      <c r="BS205" s="175"/>
      <c r="BT205" s="174"/>
      <c r="BU205" s="175"/>
      <c r="BV205" s="174"/>
      <c r="BW205" s="175"/>
      <c r="BX205" s="174"/>
      <c r="BY205" s="175"/>
      <c r="BZ205" s="174"/>
      <c r="CA205" s="175"/>
      <c r="CB205" s="174"/>
      <c r="CC205" s="175">
        <v>1</v>
      </c>
      <c r="CD205" s="174"/>
      <c r="CE205" s="175"/>
      <c r="CF205" s="174"/>
      <c r="CG205" s="175"/>
      <c r="CH205" s="174"/>
      <c r="CI205" s="175">
        <v>3</v>
      </c>
      <c r="CJ205" s="174"/>
      <c r="CK205" s="175"/>
      <c r="CL205" s="174"/>
      <c r="CM205" s="175"/>
      <c r="CN205" s="177"/>
      <c r="CO205" s="221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56" t="s">
        <v>735</v>
      </c>
      <c r="DB205" s="149">
        <v>0.2857142857142857</v>
      </c>
      <c r="DC205" s="149">
        <v>0</v>
      </c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</row>
    <row r="206" spans="1:136" ht="15" hidden="1" x14ac:dyDescent="0.25">
      <c r="A206" s="312"/>
      <c r="B206" s="168" t="s">
        <v>735</v>
      </c>
      <c r="C206" s="208"/>
      <c r="D206" s="175"/>
      <c r="E206" s="174"/>
      <c r="F206" s="175"/>
      <c r="G206" s="174"/>
      <c r="H206" s="175"/>
      <c r="I206" s="174"/>
      <c r="J206" s="175"/>
      <c r="K206" s="174"/>
      <c r="L206" s="175"/>
      <c r="M206" s="174"/>
      <c r="N206" s="175"/>
      <c r="O206" s="174"/>
      <c r="P206" s="175"/>
      <c r="Q206" s="174"/>
      <c r="R206" s="175"/>
      <c r="S206" s="174"/>
      <c r="T206" s="175"/>
      <c r="U206" s="174"/>
      <c r="V206" s="175"/>
      <c r="W206" s="174"/>
      <c r="X206" s="175"/>
      <c r="Y206" s="174"/>
      <c r="Z206" s="175"/>
      <c r="AA206" s="174"/>
      <c r="AB206" s="175"/>
      <c r="AC206" s="174"/>
      <c r="AD206" s="175"/>
      <c r="AE206" s="174"/>
      <c r="AF206" s="175"/>
      <c r="AG206" s="174"/>
      <c r="AH206" s="175"/>
      <c r="AI206" s="174"/>
      <c r="AJ206" s="175"/>
      <c r="AK206" s="174"/>
      <c r="AL206" s="175"/>
      <c r="AM206" s="177"/>
      <c r="AN206" s="175"/>
      <c r="AO206" s="224"/>
      <c r="AP206" s="173"/>
      <c r="AQ206" s="225"/>
      <c r="AR206" s="295"/>
      <c r="AS206" s="173"/>
      <c r="AT206" s="174"/>
      <c r="AU206" s="175"/>
      <c r="AV206" s="174"/>
      <c r="AW206" s="175"/>
      <c r="AX206" s="174"/>
      <c r="AY206" s="175"/>
      <c r="AZ206" s="174"/>
      <c r="BA206" s="171"/>
      <c r="BB206" s="171"/>
      <c r="BC206" s="171"/>
      <c r="BD206" s="171"/>
      <c r="BE206" s="175"/>
      <c r="BF206" s="174"/>
      <c r="BG206" s="175"/>
      <c r="BH206" s="174"/>
      <c r="BI206" s="175"/>
      <c r="BJ206" s="174"/>
      <c r="BK206" s="175"/>
      <c r="BL206" s="174"/>
      <c r="BM206" s="175"/>
      <c r="BN206" s="174"/>
      <c r="BO206" s="175"/>
      <c r="BP206" s="174"/>
      <c r="BQ206" s="175"/>
      <c r="BR206" s="174"/>
      <c r="BS206" s="175"/>
      <c r="BT206" s="174"/>
      <c r="BU206" s="175"/>
      <c r="BV206" s="174"/>
      <c r="BW206" s="175"/>
      <c r="BX206" s="174"/>
      <c r="BY206" s="175"/>
      <c r="BZ206" s="174"/>
      <c r="CA206" s="175"/>
      <c r="CB206" s="174"/>
      <c r="CC206" s="175"/>
      <c r="CD206" s="174"/>
      <c r="CE206" s="175"/>
      <c r="CF206" s="174"/>
      <c r="CG206" s="175"/>
      <c r="CH206" s="174"/>
      <c r="CI206" s="175"/>
      <c r="CJ206" s="174"/>
      <c r="CK206" s="175"/>
      <c r="CL206" s="174"/>
      <c r="CM206" s="175"/>
      <c r="CN206" s="177"/>
      <c r="CO206" s="221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56" t="s">
        <v>736</v>
      </c>
      <c r="DB206" s="149">
        <v>9.5238095238095233E-2</v>
      </c>
      <c r="DC206" s="149">
        <v>4.7619047619047616E-2</v>
      </c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</row>
    <row r="207" spans="1:136" ht="15" hidden="1" x14ac:dyDescent="0.25">
      <c r="A207" s="312"/>
      <c r="B207" s="168" t="s">
        <v>736</v>
      </c>
      <c r="C207" s="208"/>
      <c r="D207" s="175"/>
      <c r="E207" s="174"/>
      <c r="F207" s="175"/>
      <c r="G207" s="174"/>
      <c r="H207" s="175">
        <v>2</v>
      </c>
      <c r="I207" s="174"/>
      <c r="J207" s="175"/>
      <c r="K207" s="174"/>
      <c r="L207" s="175"/>
      <c r="M207" s="174"/>
      <c r="N207" s="175"/>
      <c r="O207" s="174">
        <v>3</v>
      </c>
      <c r="P207" s="175"/>
      <c r="Q207" s="174">
        <v>3</v>
      </c>
      <c r="R207" s="175"/>
      <c r="S207" s="174"/>
      <c r="T207" s="175"/>
      <c r="U207" s="174">
        <v>1</v>
      </c>
      <c r="V207" s="175"/>
      <c r="W207" s="174"/>
      <c r="X207" s="175"/>
      <c r="Y207" s="174"/>
      <c r="Z207" s="175"/>
      <c r="AA207" s="174"/>
      <c r="AB207" s="175"/>
      <c r="AC207" s="174"/>
      <c r="AD207" s="175"/>
      <c r="AE207" s="174"/>
      <c r="AF207" s="175"/>
      <c r="AG207" s="174"/>
      <c r="AH207" s="175">
        <v>3</v>
      </c>
      <c r="AI207" s="174"/>
      <c r="AJ207" s="175"/>
      <c r="AK207" s="174">
        <v>2</v>
      </c>
      <c r="AL207" s="175"/>
      <c r="AM207" s="177">
        <v>1</v>
      </c>
      <c r="AN207" s="175"/>
      <c r="AO207" s="224"/>
      <c r="AP207" s="173"/>
      <c r="AQ207" s="225">
        <v>2</v>
      </c>
      <c r="AR207" s="295"/>
      <c r="AS207" s="173"/>
      <c r="AT207" s="174"/>
      <c r="AU207" s="175"/>
      <c r="AV207" s="174"/>
      <c r="AW207" s="175"/>
      <c r="AX207" s="174"/>
      <c r="AY207" s="175"/>
      <c r="AZ207" s="174"/>
      <c r="BA207" s="175">
        <v>3</v>
      </c>
      <c r="BB207" s="174"/>
      <c r="BC207" s="175"/>
      <c r="BD207" s="174"/>
      <c r="BE207" s="171"/>
      <c r="BF207" s="171"/>
      <c r="BG207" s="171"/>
      <c r="BH207" s="171"/>
      <c r="BI207" s="175"/>
      <c r="BJ207" s="174"/>
      <c r="BK207" s="175"/>
      <c r="BL207" s="174"/>
      <c r="BM207" s="175"/>
      <c r="BN207" s="174"/>
      <c r="BO207" s="175">
        <v>2</v>
      </c>
      <c r="BP207" s="174"/>
      <c r="BQ207" s="175"/>
      <c r="BR207" s="174"/>
      <c r="BS207" s="175"/>
      <c r="BT207" s="174"/>
      <c r="BU207" s="175">
        <v>1</v>
      </c>
      <c r="BV207" s="174"/>
      <c r="BW207" s="175">
        <v>1</v>
      </c>
      <c r="BX207" s="174"/>
      <c r="BY207" s="175"/>
      <c r="BZ207" s="174"/>
      <c r="CA207" s="175"/>
      <c r="CB207" s="174"/>
      <c r="CC207" s="175"/>
      <c r="CD207" s="174"/>
      <c r="CE207" s="175"/>
      <c r="CF207" s="174"/>
      <c r="CG207" s="175"/>
      <c r="CH207" s="174"/>
      <c r="CI207" s="175"/>
      <c r="CJ207" s="174"/>
      <c r="CK207" s="175"/>
      <c r="CL207" s="174"/>
      <c r="CM207" s="175"/>
      <c r="CN207" s="177"/>
      <c r="CO207" s="221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56" t="s">
        <v>737</v>
      </c>
      <c r="DB207" s="149">
        <v>0.14285714285714285</v>
      </c>
      <c r="DC207" s="149">
        <v>9.5238095238095233E-2</v>
      </c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</row>
    <row r="208" spans="1:136" ht="15" hidden="1" x14ac:dyDescent="0.25">
      <c r="A208" s="312"/>
      <c r="B208" s="168" t="s">
        <v>737</v>
      </c>
      <c r="C208" s="208"/>
      <c r="D208" s="175"/>
      <c r="E208" s="174"/>
      <c r="F208" s="175"/>
      <c r="G208" s="174"/>
      <c r="H208" s="175"/>
      <c r="I208" s="174"/>
      <c r="J208" s="175"/>
      <c r="K208" s="174"/>
      <c r="L208" s="175"/>
      <c r="M208" s="174"/>
      <c r="N208" s="175"/>
      <c r="O208" s="174"/>
      <c r="P208" s="175"/>
      <c r="Q208" s="174"/>
      <c r="R208" s="175"/>
      <c r="S208" s="174"/>
      <c r="T208" s="175"/>
      <c r="U208" s="174"/>
      <c r="V208" s="175"/>
      <c r="W208" s="174"/>
      <c r="X208" s="175"/>
      <c r="Y208" s="174"/>
      <c r="Z208" s="175"/>
      <c r="AA208" s="174"/>
      <c r="AB208" s="175"/>
      <c r="AC208" s="174"/>
      <c r="AD208" s="175"/>
      <c r="AE208" s="174"/>
      <c r="AF208" s="175"/>
      <c r="AG208" s="174"/>
      <c r="AH208" s="175"/>
      <c r="AI208" s="174"/>
      <c r="AJ208" s="175"/>
      <c r="AK208" s="174"/>
      <c r="AL208" s="175"/>
      <c r="AM208" s="177"/>
      <c r="AN208" s="175"/>
      <c r="AO208" s="224"/>
      <c r="AP208" s="173"/>
      <c r="AQ208" s="225"/>
      <c r="AR208" s="295"/>
      <c r="AS208" s="173"/>
      <c r="AT208" s="174"/>
      <c r="AU208" s="175"/>
      <c r="AV208" s="174"/>
      <c r="AW208" s="175">
        <v>1</v>
      </c>
      <c r="AX208" s="174"/>
      <c r="AY208" s="175">
        <v>1</v>
      </c>
      <c r="AZ208" s="174"/>
      <c r="BA208" s="175"/>
      <c r="BB208" s="174"/>
      <c r="BC208" s="175"/>
      <c r="BD208" s="174"/>
      <c r="BE208" s="175"/>
      <c r="BF208" s="174"/>
      <c r="BG208" s="175"/>
      <c r="BH208" s="174"/>
      <c r="BI208" s="171"/>
      <c r="BJ208" s="171"/>
      <c r="BK208" s="171"/>
      <c r="BL208" s="171"/>
      <c r="BM208" s="175"/>
      <c r="BN208" s="174"/>
      <c r="BO208" s="175"/>
      <c r="BP208" s="174"/>
      <c r="BQ208" s="175"/>
      <c r="BR208" s="174"/>
      <c r="BS208" s="175"/>
      <c r="BT208" s="174"/>
      <c r="BU208" s="175"/>
      <c r="BV208" s="174"/>
      <c r="BW208" s="175"/>
      <c r="BX208" s="174"/>
      <c r="BY208" s="175"/>
      <c r="BZ208" s="174"/>
      <c r="CA208" s="175"/>
      <c r="CB208" s="174"/>
      <c r="CC208" s="175">
        <v>2</v>
      </c>
      <c r="CD208" s="174"/>
      <c r="CE208" s="175">
        <v>2</v>
      </c>
      <c r="CF208" s="174"/>
      <c r="CG208" s="175">
        <v>3</v>
      </c>
      <c r="CH208" s="174"/>
      <c r="CI208" s="175">
        <v>3</v>
      </c>
      <c r="CJ208" s="174"/>
      <c r="CK208" s="175"/>
      <c r="CL208" s="174"/>
      <c r="CM208" s="175"/>
      <c r="CN208" s="177"/>
      <c r="CO208" s="221"/>
      <c r="CP208" s="149"/>
      <c r="CQ208" s="149"/>
      <c r="CR208" s="149"/>
      <c r="CS208" s="149"/>
      <c r="CT208" s="149"/>
      <c r="CU208" s="149"/>
      <c r="CV208" s="149"/>
      <c r="CW208" s="149"/>
      <c r="CX208" s="149"/>
      <c r="CY208" s="149"/>
      <c r="CZ208" s="149"/>
      <c r="DA208" s="156" t="s">
        <v>738</v>
      </c>
      <c r="DB208" s="149">
        <v>0.14285714285714285</v>
      </c>
      <c r="DC208" s="149">
        <v>4.7619047619047616E-2</v>
      </c>
      <c r="DD208" s="149"/>
      <c r="DE208" s="149"/>
      <c r="DF208" s="149"/>
      <c r="DG208" s="149"/>
      <c r="DH208" s="149"/>
      <c r="DI208" s="149"/>
      <c r="DJ208" s="149"/>
      <c r="DK208" s="149"/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49"/>
      <c r="DZ208" s="149"/>
      <c r="EA208" s="149"/>
      <c r="EB208" s="149"/>
      <c r="EC208" s="149"/>
      <c r="ED208" s="149"/>
      <c r="EE208" s="149"/>
      <c r="EF208" s="149"/>
    </row>
    <row r="209" spans="1:136" ht="15" hidden="1" x14ac:dyDescent="0.25">
      <c r="A209" s="312"/>
      <c r="B209" s="168" t="s">
        <v>738</v>
      </c>
      <c r="C209" s="208"/>
      <c r="D209" s="175"/>
      <c r="E209" s="174"/>
      <c r="F209" s="175"/>
      <c r="G209" s="174"/>
      <c r="H209" s="175">
        <v>3</v>
      </c>
      <c r="I209" s="174"/>
      <c r="J209" s="175"/>
      <c r="K209" s="174"/>
      <c r="L209" s="175"/>
      <c r="M209" s="174"/>
      <c r="N209" s="175"/>
      <c r="O209" s="174"/>
      <c r="P209" s="175"/>
      <c r="Q209" s="174"/>
      <c r="R209" s="175"/>
      <c r="S209" s="174"/>
      <c r="T209" s="175"/>
      <c r="U209" s="174"/>
      <c r="V209" s="175"/>
      <c r="W209" s="174"/>
      <c r="X209" s="175"/>
      <c r="Y209" s="174"/>
      <c r="Z209" s="175"/>
      <c r="AA209" s="174"/>
      <c r="AB209" s="175"/>
      <c r="AC209" s="174"/>
      <c r="AD209" s="175"/>
      <c r="AE209" s="174"/>
      <c r="AF209" s="175"/>
      <c r="AG209" s="174"/>
      <c r="AH209" s="175"/>
      <c r="AI209" s="174"/>
      <c r="AJ209" s="175"/>
      <c r="AK209" s="174"/>
      <c r="AL209" s="175"/>
      <c r="AM209" s="177"/>
      <c r="AN209" s="175"/>
      <c r="AO209" s="224"/>
      <c r="AP209" s="173"/>
      <c r="AQ209" s="225"/>
      <c r="AR209" s="295"/>
      <c r="AS209" s="173"/>
      <c r="AT209" s="174"/>
      <c r="AU209" s="175"/>
      <c r="AV209" s="174"/>
      <c r="AW209" s="175">
        <v>2</v>
      </c>
      <c r="AX209" s="174"/>
      <c r="AY209" s="175">
        <v>3</v>
      </c>
      <c r="AZ209" s="174"/>
      <c r="BA209" s="175">
        <v>1</v>
      </c>
      <c r="BB209" s="174"/>
      <c r="BC209" s="175">
        <v>1</v>
      </c>
      <c r="BD209" s="174"/>
      <c r="BE209" s="175"/>
      <c r="BF209" s="174"/>
      <c r="BG209" s="175"/>
      <c r="BH209" s="174"/>
      <c r="BI209" s="175"/>
      <c r="BJ209" s="174"/>
      <c r="BK209" s="175"/>
      <c r="BL209" s="174"/>
      <c r="BM209" s="171"/>
      <c r="BN209" s="171"/>
      <c r="BO209" s="171"/>
      <c r="BP209" s="171"/>
      <c r="BQ209" s="175"/>
      <c r="BR209" s="174"/>
      <c r="BS209" s="175"/>
      <c r="BT209" s="174"/>
      <c r="BU209" s="175"/>
      <c r="BV209" s="174"/>
      <c r="BW209" s="175"/>
      <c r="BX209" s="174"/>
      <c r="BY209" s="175"/>
      <c r="BZ209" s="174"/>
      <c r="CA209" s="175"/>
      <c r="CB209" s="174"/>
      <c r="CC209" s="175"/>
      <c r="CD209" s="174"/>
      <c r="CE209" s="175">
        <v>2</v>
      </c>
      <c r="CF209" s="174"/>
      <c r="CG209" s="175"/>
      <c r="CH209" s="174"/>
      <c r="CI209" s="175"/>
      <c r="CJ209" s="174"/>
      <c r="CK209" s="175"/>
      <c r="CL209" s="174"/>
      <c r="CM209" s="175"/>
      <c r="CN209" s="177"/>
      <c r="CO209" s="221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56" t="s">
        <v>739</v>
      </c>
      <c r="DB209" s="149">
        <v>4.7619047619047616E-2</v>
      </c>
      <c r="DC209" s="149">
        <v>0</v>
      </c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</row>
    <row r="210" spans="1:136" ht="15" hidden="1" x14ac:dyDescent="0.25">
      <c r="A210" s="312"/>
      <c r="B210" s="168" t="s">
        <v>739</v>
      </c>
      <c r="C210" s="208"/>
      <c r="D210" s="175"/>
      <c r="E210" s="174"/>
      <c r="F210" s="175"/>
      <c r="G210" s="174"/>
      <c r="H210" s="175"/>
      <c r="I210" s="174"/>
      <c r="J210" s="175"/>
      <c r="K210" s="174"/>
      <c r="L210" s="175"/>
      <c r="M210" s="174"/>
      <c r="N210" s="175"/>
      <c r="O210" s="174"/>
      <c r="P210" s="175"/>
      <c r="Q210" s="174"/>
      <c r="R210" s="175"/>
      <c r="S210" s="174"/>
      <c r="T210" s="175"/>
      <c r="U210" s="174"/>
      <c r="V210" s="175"/>
      <c r="W210" s="174"/>
      <c r="X210" s="175"/>
      <c r="Y210" s="174"/>
      <c r="Z210" s="175"/>
      <c r="AA210" s="174"/>
      <c r="AB210" s="175"/>
      <c r="AC210" s="174"/>
      <c r="AD210" s="175"/>
      <c r="AE210" s="174"/>
      <c r="AF210" s="175"/>
      <c r="AG210" s="174"/>
      <c r="AH210" s="175"/>
      <c r="AI210" s="174"/>
      <c r="AJ210" s="175"/>
      <c r="AK210" s="174"/>
      <c r="AL210" s="175"/>
      <c r="AM210" s="177"/>
      <c r="AN210" s="175"/>
      <c r="AO210" s="224"/>
      <c r="AP210" s="173"/>
      <c r="AQ210" s="225"/>
      <c r="AR210" s="295"/>
      <c r="AS210" s="173"/>
      <c r="AT210" s="174"/>
      <c r="AU210" s="175"/>
      <c r="AV210" s="174"/>
      <c r="AW210" s="175"/>
      <c r="AX210" s="174"/>
      <c r="AY210" s="175">
        <v>3</v>
      </c>
      <c r="AZ210" s="174"/>
      <c r="BA210" s="175"/>
      <c r="BB210" s="174"/>
      <c r="BC210" s="175"/>
      <c r="BD210" s="174"/>
      <c r="BE210" s="175"/>
      <c r="BF210" s="174"/>
      <c r="BG210" s="175"/>
      <c r="BH210" s="174"/>
      <c r="BI210" s="175">
        <v>3</v>
      </c>
      <c r="BJ210" s="174"/>
      <c r="BK210" s="175">
        <v>2</v>
      </c>
      <c r="BL210" s="174"/>
      <c r="BM210" s="175"/>
      <c r="BN210" s="174"/>
      <c r="BO210" s="175"/>
      <c r="BP210" s="174"/>
      <c r="BQ210" s="171"/>
      <c r="BR210" s="171"/>
      <c r="BS210" s="171"/>
      <c r="BT210" s="171"/>
      <c r="BU210" s="175"/>
      <c r="BV210" s="174"/>
      <c r="BW210" s="175"/>
      <c r="BX210" s="174"/>
      <c r="BY210" s="175"/>
      <c r="BZ210" s="174"/>
      <c r="CA210" s="175"/>
      <c r="CB210" s="174"/>
      <c r="CC210" s="175">
        <v>2</v>
      </c>
      <c r="CD210" s="174"/>
      <c r="CE210" s="175"/>
      <c r="CF210" s="174"/>
      <c r="CG210" s="175"/>
      <c r="CH210" s="174"/>
      <c r="CI210" s="175"/>
      <c r="CJ210" s="174"/>
      <c r="CK210" s="175">
        <v>1</v>
      </c>
      <c r="CL210" s="174">
        <v>1</v>
      </c>
      <c r="CM210" s="175"/>
      <c r="CN210" s="177"/>
      <c r="CO210" s="221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56" t="s">
        <v>740</v>
      </c>
      <c r="DB210" s="149">
        <v>0.19047619047619047</v>
      </c>
      <c r="DC210" s="149">
        <v>4.7619047619047616E-2</v>
      </c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</row>
    <row r="211" spans="1:136" ht="15" hidden="1" x14ac:dyDescent="0.25">
      <c r="A211" s="312"/>
      <c r="B211" s="168" t="s">
        <v>740</v>
      </c>
      <c r="C211" s="208"/>
      <c r="D211" s="175"/>
      <c r="E211" s="174"/>
      <c r="F211" s="175"/>
      <c r="G211" s="174"/>
      <c r="H211" s="175"/>
      <c r="I211" s="174"/>
      <c r="J211" s="175"/>
      <c r="K211" s="174"/>
      <c r="L211" s="175"/>
      <c r="M211" s="174"/>
      <c r="N211" s="175"/>
      <c r="O211" s="174"/>
      <c r="P211" s="175"/>
      <c r="Q211" s="174">
        <v>1</v>
      </c>
      <c r="R211" s="175"/>
      <c r="S211" s="174">
        <v>3</v>
      </c>
      <c r="T211" s="175"/>
      <c r="U211" s="174">
        <v>3</v>
      </c>
      <c r="V211" s="175"/>
      <c r="W211" s="174">
        <v>1</v>
      </c>
      <c r="X211" s="175"/>
      <c r="Y211" s="174"/>
      <c r="Z211" s="175"/>
      <c r="AA211" s="174"/>
      <c r="AB211" s="175"/>
      <c r="AC211" s="174"/>
      <c r="AD211" s="175"/>
      <c r="AE211" s="174"/>
      <c r="AF211" s="175"/>
      <c r="AG211" s="174"/>
      <c r="AH211" s="175"/>
      <c r="AI211" s="174"/>
      <c r="AJ211" s="175"/>
      <c r="AK211" s="174"/>
      <c r="AL211" s="175"/>
      <c r="AM211" s="177"/>
      <c r="AN211" s="175"/>
      <c r="AO211" s="224">
        <v>2</v>
      </c>
      <c r="AP211" s="173"/>
      <c r="AQ211" s="225">
        <v>2</v>
      </c>
      <c r="AR211" s="295"/>
      <c r="AS211" s="173">
        <v>3</v>
      </c>
      <c r="AT211" s="174"/>
      <c r="AU211" s="175">
        <v>3</v>
      </c>
      <c r="AV211" s="174"/>
      <c r="AW211" s="175">
        <v>2</v>
      </c>
      <c r="AX211" s="174"/>
      <c r="AY211" s="175">
        <v>2</v>
      </c>
      <c r="AZ211" s="174"/>
      <c r="BA211" s="175"/>
      <c r="BB211" s="174"/>
      <c r="BC211" s="175"/>
      <c r="BD211" s="174"/>
      <c r="BE211" s="175">
        <v>1</v>
      </c>
      <c r="BF211" s="174"/>
      <c r="BG211" s="175">
        <v>1</v>
      </c>
      <c r="BH211" s="174"/>
      <c r="BI211" s="175"/>
      <c r="BJ211" s="174"/>
      <c r="BK211" s="175"/>
      <c r="BL211" s="174"/>
      <c r="BM211" s="175"/>
      <c r="BN211" s="174"/>
      <c r="BO211" s="175"/>
      <c r="BP211" s="174"/>
      <c r="BQ211" s="175"/>
      <c r="BR211" s="174"/>
      <c r="BS211" s="175"/>
      <c r="BT211" s="174"/>
      <c r="BU211" s="171"/>
      <c r="BV211" s="171"/>
      <c r="BW211" s="171"/>
      <c r="BX211" s="171"/>
      <c r="BY211" s="175"/>
      <c r="BZ211" s="174"/>
      <c r="CA211" s="175"/>
      <c r="CB211" s="174"/>
      <c r="CC211" s="175"/>
      <c r="CD211" s="174"/>
      <c r="CE211" s="175"/>
      <c r="CF211" s="174"/>
      <c r="CG211" s="175"/>
      <c r="CH211" s="174"/>
      <c r="CI211" s="175"/>
      <c r="CJ211" s="174"/>
      <c r="CK211" s="175"/>
      <c r="CL211" s="174"/>
      <c r="CM211" s="175"/>
      <c r="CN211" s="177"/>
      <c r="CO211" s="221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56" t="s">
        <v>741</v>
      </c>
      <c r="DB211" s="149">
        <v>4.7619047619047616E-2</v>
      </c>
      <c r="DC211" s="149">
        <v>4.7619047619047616E-2</v>
      </c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</row>
    <row r="212" spans="1:136" ht="15" hidden="1" x14ac:dyDescent="0.25">
      <c r="A212" s="312"/>
      <c r="B212" s="168" t="s">
        <v>741</v>
      </c>
      <c r="C212" s="208"/>
      <c r="D212" s="175"/>
      <c r="E212" s="174"/>
      <c r="F212" s="175"/>
      <c r="G212" s="174"/>
      <c r="H212" s="175"/>
      <c r="I212" s="174"/>
      <c r="J212" s="175"/>
      <c r="K212" s="174"/>
      <c r="L212" s="175"/>
      <c r="M212" s="174"/>
      <c r="N212" s="175"/>
      <c r="O212" s="174"/>
      <c r="P212" s="175"/>
      <c r="Q212" s="174"/>
      <c r="R212" s="175"/>
      <c r="S212" s="174"/>
      <c r="T212" s="175"/>
      <c r="U212" s="174"/>
      <c r="V212" s="175"/>
      <c r="W212" s="174"/>
      <c r="X212" s="175">
        <v>3</v>
      </c>
      <c r="Y212" s="174"/>
      <c r="Z212" s="175"/>
      <c r="AA212" s="174"/>
      <c r="AB212" s="175"/>
      <c r="AC212" s="174"/>
      <c r="AD212" s="175"/>
      <c r="AE212" s="174"/>
      <c r="AF212" s="175"/>
      <c r="AG212" s="174"/>
      <c r="AH212" s="175"/>
      <c r="AI212" s="174"/>
      <c r="AJ212" s="175"/>
      <c r="AK212" s="174"/>
      <c r="AL212" s="175"/>
      <c r="AM212" s="177"/>
      <c r="AN212" s="175"/>
      <c r="AO212" s="224"/>
      <c r="AP212" s="173"/>
      <c r="AQ212" s="225"/>
      <c r="AR212" s="295"/>
      <c r="AS212" s="173"/>
      <c r="AT212" s="174"/>
      <c r="AU212" s="175"/>
      <c r="AV212" s="174"/>
      <c r="AW212" s="175"/>
      <c r="AX212" s="174"/>
      <c r="AY212" s="175"/>
      <c r="AZ212" s="174"/>
      <c r="BA212" s="175">
        <v>2</v>
      </c>
      <c r="BB212" s="174"/>
      <c r="BC212" s="175"/>
      <c r="BD212" s="174"/>
      <c r="BE212" s="175"/>
      <c r="BF212" s="174"/>
      <c r="BG212" s="175"/>
      <c r="BH212" s="174"/>
      <c r="BI212" s="175"/>
      <c r="BJ212" s="174"/>
      <c r="BK212" s="175"/>
      <c r="BL212" s="174"/>
      <c r="BM212" s="175"/>
      <c r="BN212" s="174"/>
      <c r="BO212" s="175"/>
      <c r="BP212" s="174"/>
      <c r="BQ212" s="175"/>
      <c r="BR212" s="174"/>
      <c r="BS212" s="175"/>
      <c r="BT212" s="174"/>
      <c r="BU212" s="175"/>
      <c r="BV212" s="174"/>
      <c r="BW212" s="175"/>
      <c r="BX212" s="174"/>
      <c r="BY212" s="171"/>
      <c r="BZ212" s="171"/>
      <c r="CA212" s="171"/>
      <c r="CB212" s="171"/>
      <c r="CC212" s="175">
        <v>1</v>
      </c>
      <c r="CD212" s="174"/>
      <c r="CE212" s="175"/>
      <c r="CF212" s="174"/>
      <c r="CG212" s="175"/>
      <c r="CH212" s="174"/>
      <c r="CI212" s="175"/>
      <c r="CJ212" s="174"/>
      <c r="CK212" s="175"/>
      <c r="CL212" s="174"/>
      <c r="CM212" s="175"/>
      <c r="CN212" s="177"/>
      <c r="CO212" s="221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83" t="s">
        <v>742</v>
      </c>
      <c r="DB212" s="149">
        <v>0.33333333333333331</v>
      </c>
      <c r="DC212" s="149">
        <v>0</v>
      </c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</row>
    <row r="213" spans="1:136" ht="15" hidden="1" x14ac:dyDescent="0.25">
      <c r="A213" s="312"/>
      <c r="B213" s="184" t="s">
        <v>742</v>
      </c>
      <c r="C213" s="187"/>
      <c r="D213" s="175"/>
      <c r="E213" s="174"/>
      <c r="F213" s="175"/>
      <c r="G213" s="174"/>
      <c r="H213" s="175">
        <v>1</v>
      </c>
      <c r="I213" s="174"/>
      <c r="J213" s="175">
        <v>1</v>
      </c>
      <c r="K213" s="174"/>
      <c r="L213" s="175"/>
      <c r="M213" s="174"/>
      <c r="N213" s="175"/>
      <c r="O213" s="174"/>
      <c r="P213" s="175"/>
      <c r="Q213" s="174"/>
      <c r="R213" s="175"/>
      <c r="S213" s="174"/>
      <c r="T213" s="175">
        <v>2</v>
      </c>
      <c r="U213" s="174"/>
      <c r="V213" s="175">
        <v>2</v>
      </c>
      <c r="W213" s="174"/>
      <c r="X213" s="175">
        <v>3</v>
      </c>
      <c r="Y213" s="174"/>
      <c r="Z213" s="175">
        <v>3</v>
      </c>
      <c r="AA213" s="174"/>
      <c r="AB213" s="175"/>
      <c r="AC213" s="174"/>
      <c r="AD213" s="175"/>
      <c r="AE213" s="174"/>
      <c r="AF213" s="175"/>
      <c r="AG213" s="174"/>
      <c r="AH213" s="175"/>
      <c r="AI213" s="174"/>
      <c r="AJ213" s="175"/>
      <c r="AK213" s="174"/>
      <c r="AL213" s="175"/>
      <c r="AM213" s="177"/>
      <c r="AN213" s="175"/>
      <c r="AO213" s="224"/>
      <c r="AP213" s="173"/>
      <c r="AQ213" s="225"/>
      <c r="AR213" s="295"/>
      <c r="AS213" s="173"/>
      <c r="AT213" s="174"/>
      <c r="AU213" s="175"/>
      <c r="AV213" s="174"/>
      <c r="AW213" s="175"/>
      <c r="AX213" s="174"/>
      <c r="AY213" s="175"/>
      <c r="AZ213" s="174"/>
      <c r="BA213" s="175"/>
      <c r="BB213" s="174"/>
      <c r="BC213" s="175"/>
      <c r="BD213" s="174"/>
      <c r="BE213" s="175"/>
      <c r="BF213" s="174"/>
      <c r="BG213" s="175"/>
      <c r="BH213" s="174"/>
      <c r="BI213" s="175"/>
      <c r="BJ213" s="174"/>
      <c r="BK213" s="175"/>
      <c r="BL213" s="174"/>
      <c r="BM213" s="175"/>
      <c r="BN213" s="174"/>
      <c r="BO213" s="175"/>
      <c r="BP213" s="174"/>
      <c r="BQ213" s="175"/>
      <c r="BR213" s="174"/>
      <c r="BS213" s="175"/>
      <c r="BT213" s="174"/>
      <c r="BU213" s="175"/>
      <c r="BV213" s="174"/>
      <c r="BW213" s="175"/>
      <c r="BX213" s="174"/>
      <c r="BY213" s="175"/>
      <c r="BZ213" s="174"/>
      <c r="CA213" s="175"/>
      <c r="CB213" s="174"/>
      <c r="CC213" s="171"/>
      <c r="CD213" s="171"/>
      <c r="CE213" s="171"/>
      <c r="CF213" s="171"/>
      <c r="CG213" s="175"/>
      <c r="CH213" s="174"/>
      <c r="CI213" s="175"/>
      <c r="CJ213" s="174"/>
      <c r="CK213" s="175"/>
      <c r="CL213" s="174"/>
      <c r="CM213" s="175"/>
      <c r="CN213" s="177"/>
      <c r="CO213" s="221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83" t="s">
        <v>743</v>
      </c>
      <c r="DB213" s="149">
        <v>9.5238095238095233E-2</v>
      </c>
      <c r="DC213" s="149">
        <v>0</v>
      </c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</row>
    <row r="214" spans="1:136" ht="15" hidden="1" x14ac:dyDescent="0.25">
      <c r="A214" s="312"/>
      <c r="B214" s="184" t="s">
        <v>743</v>
      </c>
      <c r="C214" s="187"/>
      <c r="D214" s="175"/>
      <c r="E214" s="174"/>
      <c r="F214" s="175"/>
      <c r="G214" s="174"/>
      <c r="H214" s="175"/>
      <c r="I214" s="174"/>
      <c r="J214" s="175"/>
      <c r="K214" s="174"/>
      <c r="L214" s="175"/>
      <c r="M214" s="174">
        <v>3</v>
      </c>
      <c r="N214" s="175"/>
      <c r="O214" s="174">
        <v>3</v>
      </c>
      <c r="P214" s="175"/>
      <c r="Q214" s="174"/>
      <c r="R214" s="175"/>
      <c r="S214" s="174"/>
      <c r="T214" s="175"/>
      <c r="U214" s="174">
        <v>2</v>
      </c>
      <c r="V214" s="175"/>
      <c r="W214" s="174">
        <v>2</v>
      </c>
      <c r="X214" s="175"/>
      <c r="Y214" s="174"/>
      <c r="Z214" s="175"/>
      <c r="AA214" s="174"/>
      <c r="AB214" s="175"/>
      <c r="AC214" s="174"/>
      <c r="AD214" s="175"/>
      <c r="AE214" s="174"/>
      <c r="AF214" s="175"/>
      <c r="AG214" s="174"/>
      <c r="AH214" s="175"/>
      <c r="AI214" s="174"/>
      <c r="AJ214" s="175"/>
      <c r="AK214" s="174"/>
      <c r="AL214" s="175"/>
      <c r="AM214" s="177"/>
      <c r="AN214" s="175"/>
      <c r="AO214" s="224">
        <v>1</v>
      </c>
      <c r="AP214" s="173"/>
      <c r="AQ214" s="225">
        <v>1</v>
      </c>
      <c r="AR214" s="295"/>
      <c r="AS214" s="173"/>
      <c r="AT214" s="174"/>
      <c r="AU214" s="175"/>
      <c r="AV214" s="174"/>
      <c r="AW214" s="175">
        <v>1</v>
      </c>
      <c r="AX214" s="174"/>
      <c r="AY214" s="175">
        <v>1</v>
      </c>
      <c r="AZ214" s="174"/>
      <c r="BA214" s="175"/>
      <c r="BB214" s="174"/>
      <c r="BC214" s="175"/>
      <c r="BD214" s="174"/>
      <c r="BE214" s="175"/>
      <c r="BF214" s="174"/>
      <c r="BG214" s="175"/>
      <c r="BH214" s="174"/>
      <c r="BI214" s="175">
        <v>2</v>
      </c>
      <c r="BJ214" s="174"/>
      <c r="BK214" s="175"/>
      <c r="BL214" s="174"/>
      <c r="BM214" s="175"/>
      <c r="BN214" s="174"/>
      <c r="BO214" s="175"/>
      <c r="BP214" s="174"/>
      <c r="BQ214" s="175"/>
      <c r="BR214" s="174"/>
      <c r="BS214" s="175">
        <v>3</v>
      </c>
      <c r="BT214" s="174"/>
      <c r="BU214" s="175"/>
      <c r="BV214" s="174"/>
      <c r="BW214" s="175"/>
      <c r="BX214" s="174"/>
      <c r="BY214" s="175"/>
      <c r="BZ214" s="174"/>
      <c r="CA214" s="175"/>
      <c r="CB214" s="174"/>
      <c r="CC214" s="175">
        <v>3</v>
      </c>
      <c r="CD214" s="174"/>
      <c r="CE214" s="175"/>
      <c r="CF214" s="174"/>
      <c r="CG214" s="171"/>
      <c r="CH214" s="171"/>
      <c r="CI214" s="171"/>
      <c r="CJ214" s="171"/>
      <c r="CK214" s="175">
        <v>2</v>
      </c>
      <c r="CL214" s="174"/>
      <c r="CM214" s="175"/>
      <c r="CN214" s="177"/>
      <c r="CO214" s="221"/>
      <c r="CP214" s="149"/>
      <c r="CQ214" s="149"/>
      <c r="CR214" s="149"/>
      <c r="CS214" s="149"/>
      <c r="CT214" s="149"/>
      <c r="CU214" s="149"/>
      <c r="CV214" s="149"/>
      <c r="CW214" s="149"/>
      <c r="CX214" s="149"/>
      <c r="CY214" s="149"/>
      <c r="CZ214" s="149"/>
      <c r="DA214" s="149" t="s">
        <v>744</v>
      </c>
      <c r="DB214" s="149">
        <v>0.14285714285714285</v>
      </c>
      <c r="DC214" s="149">
        <v>9.5238095238095233E-2</v>
      </c>
      <c r="DD214" s="149"/>
      <c r="DE214" s="149"/>
      <c r="DF214" s="149"/>
      <c r="DG214" s="149"/>
      <c r="DH214" s="149"/>
      <c r="DI214" s="149"/>
      <c r="DJ214" s="149"/>
      <c r="DK214" s="149"/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49"/>
      <c r="DZ214" s="149"/>
      <c r="EA214" s="149"/>
      <c r="EB214" s="149"/>
      <c r="EC214" s="149"/>
      <c r="ED214" s="149"/>
      <c r="EE214" s="149"/>
      <c r="EF214" s="149"/>
    </row>
    <row r="215" spans="1:136" ht="15" hidden="1" customHeight="1" x14ac:dyDescent="0.25">
      <c r="A215" s="312"/>
      <c r="B215" s="186" t="s">
        <v>744</v>
      </c>
      <c r="C215" s="187"/>
      <c r="D215" s="175"/>
      <c r="E215" s="174"/>
      <c r="F215" s="175"/>
      <c r="G215" s="174"/>
      <c r="H215" s="175"/>
      <c r="I215" s="174"/>
      <c r="J215" s="175"/>
      <c r="K215" s="174"/>
      <c r="L215" s="175"/>
      <c r="M215" s="174"/>
      <c r="N215" s="175"/>
      <c r="O215" s="174"/>
      <c r="P215" s="175"/>
      <c r="Q215" s="174"/>
      <c r="R215" s="175"/>
      <c r="S215" s="174"/>
      <c r="T215" s="175"/>
      <c r="U215" s="174"/>
      <c r="V215" s="175"/>
      <c r="W215" s="174"/>
      <c r="X215" s="175"/>
      <c r="Y215" s="174"/>
      <c r="Z215" s="175"/>
      <c r="AA215" s="174"/>
      <c r="AB215" s="175"/>
      <c r="AC215" s="174"/>
      <c r="AD215" s="175"/>
      <c r="AE215" s="174"/>
      <c r="AF215" s="175"/>
      <c r="AG215" s="174"/>
      <c r="AH215" s="175"/>
      <c r="AI215" s="174"/>
      <c r="AJ215" s="175"/>
      <c r="AK215" s="174"/>
      <c r="AL215" s="175"/>
      <c r="AM215" s="174"/>
      <c r="AN215" s="175"/>
      <c r="AO215" s="174"/>
      <c r="AP215" s="175"/>
      <c r="AQ215" s="177"/>
      <c r="AR215" s="295"/>
      <c r="AS215" s="175"/>
      <c r="AT215" s="174"/>
      <c r="AU215" s="175"/>
      <c r="AV215" s="174"/>
      <c r="AW215" s="175"/>
      <c r="AX215" s="174"/>
      <c r="AY215" s="175"/>
      <c r="AZ215" s="174"/>
      <c r="BA215" s="175"/>
      <c r="BB215" s="174"/>
      <c r="BC215" s="175"/>
      <c r="BD215" s="174"/>
      <c r="BE215" s="175"/>
      <c r="BF215" s="174"/>
      <c r="BG215" s="175"/>
      <c r="BH215" s="174"/>
      <c r="BI215" s="175"/>
      <c r="BJ215" s="174"/>
      <c r="BK215" s="175"/>
      <c r="BL215" s="174"/>
      <c r="BM215" s="175"/>
      <c r="BN215" s="174"/>
      <c r="BO215" s="175"/>
      <c r="BP215" s="174"/>
      <c r="BQ215" s="175"/>
      <c r="BR215" s="174"/>
      <c r="BS215" s="175"/>
      <c r="BT215" s="174"/>
      <c r="BU215" s="175"/>
      <c r="BV215" s="174"/>
      <c r="BW215" s="175"/>
      <c r="BX215" s="174"/>
      <c r="BY215" s="175"/>
      <c r="BZ215" s="174"/>
      <c r="CA215" s="175"/>
      <c r="CB215" s="174"/>
      <c r="CC215" s="175"/>
      <c r="CD215" s="174"/>
      <c r="CE215" s="175"/>
      <c r="CF215" s="174"/>
      <c r="CG215" s="175"/>
      <c r="CH215" s="174"/>
      <c r="CI215" s="175"/>
      <c r="CJ215" s="174"/>
      <c r="CK215" s="171"/>
      <c r="CL215" s="171"/>
      <c r="CM215" s="171"/>
      <c r="CN215" s="182"/>
      <c r="CO215" s="221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</row>
    <row r="216" spans="1:136" ht="15" hidden="1" x14ac:dyDescent="0.25">
      <c r="A216" s="312"/>
      <c r="B216" s="186"/>
      <c r="C216" s="227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9"/>
      <c r="AN216" s="230"/>
      <c r="AO216" s="231"/>
      <c r="AP216" s="231"/>
      <c r="AQ216" s="232"/>
      <c r="AR216" s="295"/>
      <c r="AS216" s="233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92"/>
      <c r="CO216" s="221"/>
      <c r="CP216" s="149"/>
      <c r="CQ216" s="149"/>
      <c r="CR216" s="149"/>
      <c r="CS216" s="149"/>
      <c r="CT216" s="149"/>
      <c r="CU216" s="149"/>
      <c r="CV216" s="149"/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9"/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49"/>
      <c r="DZ216" s="149"/>
      <c r="EA216" s="149"/>
      <c r="EB216" s="149"/>
      <c r="EC216" s="149"/>
      <c r="ED216" s="149"/>
      <c r="EE216" s="149"/>
      <c r="EF216" s="149"/>
    </row>
    <row r="217" spans="1:136" ht="15" hidden="1" x14ac:dyDescent="0.25">
      <c r="A217" s="312"/>
      <c r="B217" s="193" t="s">
        <v>865</v>
      </c>
      <c r="C217" s="193"/>
      <c r="D217" s="189">
        <f>COUNTIF(D193:D215,"&gt;0")</f>
        <v>0</v>
      </c>
      <c r="E217" s="189">
        <f t="shared" ref="E217:BP217" si="272">COUNTIF(E193:E215,"&gt;0")</f>
        <v>0</v>
      </c>
      <c r="F217" s="189">
        <f t="shared" si="272"/>
        <v>0</v>
      </c>
      <c r="G217" s="189">
        <f t="shared" si="272"/>
        <v>0</v>
      </c>
      <c r="H217" s="189">
        <f t="shared" si="272"/>
        <v>9</v>
      </c>
      <c r="I217" s="189">
        <f t="shared" si="272"/>
        <v>0</v>
      </c>
      <c r="J217" s="189">
        <f t="shared" si="272"/>
        <v>7</v>
      </c>
      <c r="K217" s="189">
        <f t="shared" si="272"/>
        <v>0</v>
      </c>
      <c r="L217" s="189">
        <f t="shared" si="272"/>
        <v>0</v>
      </c>
      <c r="M217" s="189">
        <f t="shared" si="272"/>
        <v>2</v>
      </c>
      <c r="N217" s="189">
        <f t="shared" si="272"/>
        <v>0</v>
      </c>
      <c r="O217" s="189">
        <f t="shared" si="272"/>
        <v>3</v>
      </c>
      <c r="P217" s="189">
        <f t="shared" si="272"/>
        <v>0</v>
      </c>
      <c r="Q217" s="189">
        <f t="shared" si="272"/>
        <v>4</v>
      </c>
      <c r="R217" s="189">
        <f t="shared" si="272"/>
        <v>0</v>
      </c>
      <c r="S217" s="189">
        <f t="shared" si="272"/>
        <v>2</v>
      </c>
      <c r="T217" s="189">
        <f t="shared" si="272"/>
        <v>1</v>
      </c>
      <c r="U217" s="189">
        <f t="shared" si="272"/>
        <v>5</v>
      </c>
      <c r="V217" s="189">
        <f t="shared" si="272"/>
        <v>1</v>
      </c>
      <c r="W217" s="189">
        <f t="shared" si="272"/>
        <v>3</v>
      </c>
      <c r="X217" s="189">
        <f t="shared" si="272"/>
        <v>4</v>
      </c>
      <c r="Y217" s="189">
        <f t="shared" si="272"/>
        <v>0</v>
      </c>
      <c r="Z217" s="189">
        <f t="shared" si="272"/>
        <v>4</v>
      </c>
      <c r="AA217" s="189">
        <f t="shared" si="272"/>
        <v>2</v>
      </c>
      <c r="AB217" s="189">
        <f t="shared" si="272"/>
        <v>2</v>
      </c>
      <c r="AC217" s="189">
        <f t="shared" si="272"/>
        <v>1</v>
      </c>
      <c r="AD217" s="189">
        <f t="shared" si="272"/>
        <v>2</v>
      </c>
      <c r="AE217" s="189">
        <f t="shared" si="272"/>
        <v>0</v>
      </c>
      <c r="AF217" s="189">
        <f t="shared" si="272"/>
        <v>3</v>
      </c>
      <c r="AG217" s="189">
        <f t="shared" si="272"/>
        <v>1</v>
      </c>
      <c r="AH217" s="189">
        <f t="shared" si="272"/>
        <v>5</v>
      </c>
      <c r="AI217" s="189">
        <f t="shared" si="272"/>
        <v>0</v>
      </c>
      <c r="AJ217" s="189">
        <f t="shared" si="272"/>
        <v>2</v>
      </c>
      <c r="AK217" s="189">
        <f t="shared" si="272"/>
        <v>2</v>
      </c>
      <c r="AL217" s="189">
        <f t="shared" si="272"/>
        <v>3</v>
      </c>
      <c r="AM217" s="189">
        <f t="shared" si="272"/>
        <v>1</v>
      </c>
      <c r="AN217" s="189">
        <f t="shared" si="272"/>
        <v>0</v>
      </c>
      <c r="AO217" s="189">
        <f t="shared" si="272"/>
        <v>5</v>
      </c>
      <c r="AP217" s="189">
        <f t="shared" si="272"/>
        <v>0</v>
      </c>
      <c r="AQ217" s="192">
        <f t="shared" si="272"/>
        <v>6</v>
      </c>
      <c r="AR217" s="295"/>
      <c r="AS217" s="189">
        <f t="shared" si="272"/>
        <v>1</v>
      </c>
      <c r="AT217" s="189">
        <f t="shared" si="272"/>
        <v>0</v>
      </c>
      <c r="AU217" s="189">
        <f t="shared" si="272"/>
        <v>1</v>
      </c>
      <c r="AV217" s="189">
        <f t="shared" si="272"/>
        <v>0</v>
      </c>
      <c r="AW217" s="189">
        <f t="shared" si="272"/>
        <v>4</v>
      </c>
      <c r="AX217" s="189">
        <f t="shared" si="272"/>
        <v>0</v>
      </c>
      <c r="AY217" s="189">
        <f t="shared" si="272"/>
        <v>6</v>
      </c>
      <c r="AZ217" s="189">
        <f t="shared" si="272"/>
        <v>2</v>
      </c>
      <c r="BA217" s="189">
        <f t="shared" si="272"/>
        <v>5</v>
      </c>
      <c r="BB217" s="189">
        <f t="shared" si="272"/>
        <v>0</v>
      </c>
      <c r="BC217" s="189">
        <f t="shared" si="272"/>
        <v>3</v>
      </c>
      <c r="BD217" s="189">
        <f t="shared" si="272"/>
        <v>0</v>
      </c>
      <c r="BE217" s="189">
        <f t="shared" si="272"/>
        <v>2</v>
      </c>
      <c r="BF217" s="189">
        <f t="shared" si="272"/>
        <v>0</v>
      </c>
      <c r="BG217" s="189">
        <f t="shared" si="272"/>
        <v>1</v>
      </c>
      <c r="BH217" s="189">
        <f t="shared" si="272"/>
        <v>1</v>
      </c>
      <c r="BI217" s="189">
        <f t="shared" si="272"/>
        <v>2</v>
      </c>
      <c r="BJ217" s="189">
        <f t="shared" si="272"/>
        <v>1</v>
      </c>
      <c r="BK217" s="189">
        <f t="shared" si="272"/>
        <v>2</v>
      </c>
      <c r="BL217" s="189">
        <f t="shared" si="272"/>
        <v>2</v>
      </c>
      <c r="BM217" s="189">
        <f t="shared" si="272"/>
        <v>2</v>
      </c>
      <c r="BN217" s="189">
        <f t="shared" si="272"/>
        <v>0</v>
      </c>
      <c r="BO217" s="189">
        <f t="shared" si="272"/>
        <v>2</v>
      </c>
      <c r="BP217" s="189">
        <f t="shared" si="272"/>
        <v>1</v>
      </c>
      <c r="BQ217" s="189">
        <f t="shared" ref="BQ217:CN217" si="273">COUNTIF(BQ193:BQ215,"&gt;0")</f>
        <v>0</v>
      </c>
      <c r="BR217" s="189">
        <f t="shared" si="273"/>
        <v>0</v>
      </c>
      <c r="BS217" s="189">
        <f t="shared" si="273"/>
        <v>1</v>
      </c>
      <c r="BT217" s="189">
        <f t="shared" si="273"/>
        <v>0</v>
      </c>
      <c r="BU217" s="189">
        <f t="shared" si="273"/>
        <v>3</v>
      </c>
      <c r="BV217" s="189">
        <f t="shared" si="273"/>
        <v>0</v>
      </c>
      <c r="BW217" s="189">
        <f t="shared" si="273"/>
        <v>3</v>
      </c>
      <c r="BX217" s="189">
        <f t="shared" si="273"/>
        <v>1</v>
      </c>
      <c r="BY217" s="189">
        <f t="shared" si="273"/>
        <v>1</v>
      </c>
      <c r="BZ217" s="189">
        <f t="shared" si="273"/>
        <v>1</v>
      </c>
      <c r="CA217" s="189">
        <f t="shared" si="273"/>
        <v>0</v>
      </c>
      <c r="CB217" s="189">
        <f t="shared" si="273"/>
        <v>1</v>
      </c>
      <c r="CC217" s="189">
        <f t="shared" si="273"/>
        <v>6</v>
      </c>
      <c r="CD217" s="189">
        <f t="shared" si="273"/>
        <v>0</v>
      </c>
      <c r="CE217" s="189">
        <f t="shared" si="273"/>
        <v>2</v>
      </c>
      <c r="CF217" s="189">
        <f t="shared" si="273"/>
        <v>0</v>
      </c>
      <c r="CG217" s="189">
        <f t="shared" si="273"/>
        <v>1</v>
      </c>
      <c r="CH217" s="189">
        <f t="shared" si="273"/>
        <v>0</v>
      </c>
      <c r="CI217" s="189">
        <f t="shared" si="273"/>
        <v>2</v>
      </c>
      <c r="CJ217" s="189">
        <f t="shared" si="273"/>
        <v>0</v>
      </c>
      <c r="CK217" s="189">
        <f t="shared" si="273"/>
        <v>3</v>
      </c>
      <c r="CL217" s="189">
        <f t="shared" si="273"/>
        <v>2</v>
      </c>
      <c r="CM217" s="189">
        <f t="shared" si="273"/>
        <v>0</v>
      </c>
      <c r="CN217" s="192">
        <f t="shared" si="273"/>
        <v>0</v>
      </c>
      <c r="CO217" s="221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</row>
    <row r="218" spans="1:136" ht="15" hidden="1" x14ac:dyDescent="0.25">
      <c r="A218" s="312"/>
      <c r="B218" s="186"/>
      <c r="C218" s="187"/>
      <c r="D218" s="212">
        <f>D217/$C$187</f>
        <v>0</v>
      </c>
      <c r="E218" s="212">
        <f t="shared" ref="E218:BP218" si="274">E217/$C$187</f>
        <v>0</v>
      </c>
      <c r="F218" s="212">
        <f t="shared" si="274"/>
        <v>0</v>
      </c>
      <c r="G218" s="212">
        <f t="shared" si="274"/>
        <v>0</v>
      </c>
      <c r="H218" s="212">
        <f t="shared" si="274"/>
        <v>0.42857142857142855</v>
      </c>
      <c r="I218" s="212">
        <f t="shared" si="274"/>
        <v>0</v>
      </c>
      <c r="J218" s="212">
        <f t="shared" si="274"/>
        <v>0.33333333333333331</v>
      </c>
      <c r="K218" s="212">
        <f t="shared" si="274"/>
        <v>0</v>
      </c>
      <c r="L218" s="212">
        <f t="shared" si="274"/>
        <v>0</v>
      </c>
      <c r="M218" s="212">
        <f t="shared" si="274"/>
        <v>9.5238095238095233E-2</v>
      </c>
      <c r="N218" s="212">
        <f t="shared" si="274"/>
        <v>0</v>
      </c>
      <c r="O218" s="212">
        <f t="shared" si="274"/>
        <v>0.14285714285714285</v>
      </c>
      <c r="P218" s="212">
        <f t="shared" si="274"/>
        <v>0</v>
      </c>
      <c r="Q218" s="212">
        <f t="shared" si="274"/>
        <v>0.19047619047619047</v>
      </c>
      <c r="R218" s="212">
        <f t="shared" si="274"/>
        <v>0</v>
      </c>
      <c r="S218" s="212">
        <f t="shared" si="274"/>
        <v>9.5238095238095233E-2</v>
      </c>
      <c r="T218" s="212">
        <f t="shared" si="274"/>
        <v>4.7619047619047616E-2</v>
      </c>
      <c r="U218" s="212">
        <f t="shared" si="274"/>
        <v>0.23809523809523808</v>
      </c>
      <c r="V218" s="212">
        <f t="shared" si="274"/>
        <v>4.7619047619047616E-2</v>
      </c>
      <c r="W218" s="212">
        <f t="shared" si="274"/>
        <v>0.14285714285714285</v>
      </c>
      <c r="X218" s="212">
        <f t="shared" si="274"/>
        <v>0.19047619047619047</v>
      </c>
      <c r="Y218" s="212">
        <f t="shared" si="274"/>
        <v>0</v>
      </c>
      <c r="Z218" s="212">
        <f t="shared" si="274"/>
        <v>0.19047619047619047</v>
      </c>
      <c r="AA218" s="212">
        <f t="shared" si="274"/>
        <v>9.5238095238095233E-2</v>
      </c>
      <c r="AB218" s="212">
        <f t="shared" si="274"/>
        <v>9.5238095238095233E-2</v>
      </c>
      <c r="AC218" s="212">
        <f t="shared" si="274"/>
        <v>4.7619047619047616E-2</v>
      </c>
      <c r="AD218" s="212">
        <f t="shared" si="274"/>
        <v>9.5238095238095233E-2</v>
      </c>
      <c r="AE218" s="212">
        <f t="shared" si="274"/>
        <v>0</v>
      </c>
      <c r="AF218" s="212">
        <f t="shared" si="274"/>
        <v>0.14285714285714285</v>
      </c>
      <c r="AG218" s="212">
        <f t="shared" si="274"/>
        <v>4.7619047619047616E-2</v>
      </c>
      <c r="AH218" s="212">
        <f t="shared" si="274"/>
        <v>0.23809523809523808</v>
      </c>
      <c r="AI218" s="212">
        <f t="shared" si="274"/>
        <v>0</v>
      </c>
      <c r="AJ218" s="212">
        <f t="shared" si="274"/>
        <v>9.5238095238095233E-2</v>
      </c>
      <c r="AK218" s="212">
        <f t="shared" si="274"/>
        <v>9.5238095238095233E-2</v>
      </c>
      <c r="AL218" s="212">
        <f t="shared" si="274"/>
        <v>0.14285714285714285</v>
      </c>
      <c r="AM218" s="212">
        <f t="shared" si="274"/>
        <v>4.7619047619047616E-2</v>
      </c>
      <c r="AN218" s="212">
        <f t="shared" si="274"/>
        <v>0</v>
      </c>
      <c r="AO218" s="212">
        <f t="shared" si="274"/>
        <v>0.23809523809523808</v>
      </c>
      <c r="AP218" s="212">
        <f t="shared" si="274"/>
        <v>0</v>
      </c>
      <c r="AQ218" s="212">
        <f t="shared" si="274"/>
        <v>0.2857142857142857</v>
      </c>
      <c r="AR218" s="295"/>
      <c r="AS218" s="212">
        <f t="shared" si="274"/>
        <v>4.7619047619047616E-2</v>
      </c>
      <c r="AT218" s="212">
        <f t="shared" si="274"/>
        <v>0</v>
      </c>
      <c r="AU218" s="212">
        <f t="shared" si="274"/>
        <v>4.7619047619047616E-2</v>
      </c>
      <c r="AV218" s="212">
        <f t="shared" si="274"/>
        <v>0</v>
      </c>
      <c r="AW218" s="212">
        <f t="shared" si="274"/>
        <v>0.19047619047619047</v>
      </c>
      <c r="AX218" s="212">
        <f t="shared" si="274"/>
        <v>0</v>
      </c>
      <c r="AY218" s="212">
        <f t="shared" si="274"/>
        <v>0.2857142857142857</v>
      </c>
      <c r="AZ218" s="212">
        <f t="shared" si="274"/>
        <v>9.5238095238095233E-2</v>
      </c>
      <c r="BA218" s="212">
        <f t="shared" si="274"/>
        <v>0.23809523809523808</v>
      </c>
      <c r="BB218" s="212">
        <f t="shared" si="274"/>
        <v>0</v>
      </c>
      <c r="BC218" s="212">
        <f t="shared" si="274"/>
        <v>0.14285714285714285</v>
      </c>
      <c r="BD218" s="212">
        <f t="shared" si="274"/>
        <v>0</v>
      </c>
      <c r="BE218" s="212">
        <f t="shared" si="274"/>
        <v>9.5238095238095233E-2</v>
      </c>
      <c r="BF218" s="212">
        <f t="shared" si="274"/>
        <v>0</v>
      </c>
      <c r="BG218" s="212">
        <f t="shared" si="274"/>
        <v>4.7619047619047616E-2</v>
      </c>
      <c r="BH218" s="212">
        <f t="shared" si="274"/>
        <v>4.7619047619047616E-2</v>
      </c>
      <c r="BI218" s="212">
        <f t="shared" si="274"/>
        <v>9.5238095238095233E-2</v>
      </c>
      <c r="BJ218" s="212">
        <f t="shared" si="274"/>
        <v>4.7619047619047616E-2</v>
      </c>
      <c r="BK218" s="212">
        <f t="shared" si="274"/>
        <v>9.5238095238095233E-2</v>
      </c>
      <c r="BL218" s="212">
        <f t="shared" si="274"/>
        <v>9.5238095238095233E-2</v>
      </c>
      <c r="BM218" s="212">
        <f t="shared" si="274"/>
        <v>9.5238095238095233E-2</v>
      </c>
      <c r="BN218" s="212">
        <f t="shared" si="274"/>
        <v>0</v>
      </c>
      <c r="BO218" s="212">
        <f t="shared" si="274"/>
        <v>9.5238095238095233E-2</v>
      </c>
      <c r="BP218" s="212">
        <f t="shared" si="274"/>
        <v>4.7619047619047616E-2</v>
      </c>
      <c r="BQ218" s="212">
        <f t="shared" ref="BQ218:CN218" si="275">BQ217/$C$187</f>
        <v>0</v>
      </c>
      <c r="BR218" s="212">
        <f t="shared" si="275"/>
        <v>0</v>
      </c>
      <c r="BS218" s="212">
        <f t="shared" si="275"/>
        <v>4.7619047619047616E-2</v>
      </c>
      <c r="BT218" s="212">
        <f t="shared" si="275"/>
        <v>0</v>
      </c>
      <c r="BU218" s="212">
        <f t="shared" si="275"/>
        <v>0.14285714285714285</v>
      </c>
      <c r="BV218" s="212">
        <f t="shared" si="275"/>
        <v>0</v>
      </c>
      <c r="BW218" s="212">
        <f t="shared" si="275"/>
        <v>0.14285714285714285</v>
      </c>
      <c r="BX218" s="212">
        <f t="shared" si="275"/>
        <v>4.7619047619047616E-2</v>
      </c>
      <c r="BY218" s="212">
        <f t="shared" si="275"/>
        <v>4.7619047619047616E-2</v>
      </c>
      <c r="BZ218" s="212">
        <f t="shared" si="275"/>
        <v>4.7619047619047616E-2</v>
      </c>
      <c r="CA218" s="212">
        <f t="shared" si="275"/>
        <v>0</v>
      </c>
      <c r="CB218" s="212">
        <f t="shared" si="275"/>
        <v>4.7619047619047616E-2</v>
      </c>
      <c r="CC218" s="212">
        <f t="shared" si="275"/>
        <v>0.2857142857142857</v>
      </c>
      <c r="CD218" s="212">
        <f t="shared" si="275"/>
        <v>0</v>
      </c>
      <c r="CE218" s="212">
        <f t="shared" si="275"/>
        <v>9.5238095238095233E-2</v>
      </c>
      <c r="CF218" s="212">
        <f t="shared" si="275"/>
        <v>0</v>
      </c>
      <c r="CG218" s="212">
        <f t="shared" si="275"/>
        <v>4.7619047619047616E-2</v>
      </c>
      <c r="CH218" s="212">
        <f t="shared" si="275"/>
        <v>0</v>
      </c>
      <c r="CI218" s="212">
        <f t="shared" si="275"/>
        <v>9.5238095238095233E-2</v>
      </c>
      <c r="CJ218" s="212">
        <f t="shared" si="275"/>
        <v>0</v>
      </c>
      <c r="CK218" s="212">
        <f t="shared" si="275"/>
        <v>0.14285714285714285</v>
      </c>
      <c r="CL218" s="212">
        <f t="shared" si="275"/>
        <v>9.5238095238095233E-2</v>
      </c>
      <c r="CM218" s="212">
        <f t="shared" si="275"/>
        <v>0</v>
      </c>
      <c r="CN218" s="212">
        <f t="shared" si="275"/>
        <v>0</v>
      </c>
      <c r="CO218" s="221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</row>
    <row r="219" spans="1:136" ht="15" hidden="1" x14ac:dyDescent="0.25">
      <c r="A219" s="312"/>
      <c r="B219" s="197" t="s">
        <v>753</v>
      </c>
      <c r="C219" s="213"/>
      <c r="D219" s="276">
        <f>+D217+F217</f>
        <v>0</v>
      </c>
      <c r="E219" s="277"/>
      <c r="F219" s="277"/>
      <c r="G219" s="278"/>
      <c r="H219" s="276">
        <f t="shared" ref="H219" si="276">+H217+J217</f>
        <v>16</v>
      </c>
      <c r="I219" s="277"/>
      <c r="J219" s="277"/>
      <c r="K219" s="278"/>
      <c r="L219" s="276">
        <f t="shared" ref="L219" si="277">+L217+N217</f>
        <v>0</v>
      </c>
      <c r="M219" s="277"/>
      <c r="N219" s="277"/>
      <c r="O219" s="278"/>
      <c r="P219" s="276">
        <f t="shared" ref="P219" si="278">+P217+R217</f>
        <v>0</v>
      </c>
      <c r="Q219" s="277"/>
      <c r="R219" s="277"/>
      <c r="S219" s="278"/>
      <c r="T219" s="276">
        <f t="shared" ref="T219" si="279">+T217+V217</f>
        <v>2</v>
      </c>
      <c r="U219" s="277"/>
      <c r="V219" s="277"/>
      <c r="W219" s="278"/>
      <c r="X219" s="276">
        <f t="shared" ref="X219" si="280">+X217+Z217</f>
        <v>8</v>
      </c>
      <c r="Y219" s="277"/>
      <c r="Z219" s="277"/>
      <c r="AA219" s="278"/>
      <c r="AB219" s="276">
        <f t="shared" ref="AB219" si="281">+AB217+AD217</f>
        <v>4</v>
      </c>
      <c r="AC219" s="277"/>
      <c r="AD219" s="277"/>
      <c r="AE219" s="278"/>
      <c r="AF219" s="276">
        <f t="shared" ref="AF219" si="282">+AF217+AH217</f>
        <v>8</v>
      </c>
      <c r="AG219" s="277"/>
      <c r="AH219" s="277"/>
      <c r="AI219" s="278"/>
      <c r="AJ219" s="276">
        <f t="shared" ref="AJ219" si="283">+AJ217+AL217</f>
        <v>5</v>
      </c>
      <c r="AK219" s="277"/>
      <c r="AL219" s="277"/>
      <c r="AM219" s="278"/>
      <c r="AN219" s="276">
        <f t="shared" ref="AN219" si="284">+AN217+AP217</f>
        <v>0</v>
      </c>
      <c r="AO219" s="277"/>
      <c r="AP219" s="277"/>
      <c r="AQ219" s="277"/>
      <c r="AR219" s="295"/>
      <c r="AS219" s="276">
        <f t="shared" ref="AS219" si="285">+AS217+AU217</f>
        <v>2</v>
      </c>
      <c r="AT219" s="277"/>
      <c r="AU219" s="277"/>
      <c r="AV219" s="278"/>
      <c r="AW219" s="276">
        <f t="shared" ref="AW219" si="286">+AW217+AY217</f>
        <v>10</v>
      </c>
      <c r="AX219" s="277"/>
      <c r="AY219" s="277"/>
      <c r="AZ219" s="278"/>
      <c r="BA219" s="276">
        <f t="shared" ref="BA219" si="287">+BA217+BC217</f>
        <v>8</v>
      </c>
      <c r="BB219" s="277"/>
      <c r="BC219" s="277"/>
      <c r="BD219" s="278"/>
      <c r="BE219" s="276">
        <f t="shared" ref="BE219" si="288">+BE217+BG217</f>
        <v>3</v>
      </c>
      <c r="BF219" s="277"/>
      <c r="BG219" s="277"/>
      <c r="BH219" s="278"/>
      <c r="BI219" s="276">
        <f t="shared" ref="BI219" si="289">+BI217+BK217</f>
        <v>4</v>
      </c>
      <c r="BJ219" s="277"/>
      <c r="BK219" s="277"/>
      <c r="BL219" s="278"/>
      <c r="BM219" s="276">
        <f t="shared" ref="BM219" si="290">+BM217+BO217</f>
        <v>4</v>
      </c>
      <c r="BN219" s="277"/>
      <c r="BO219" s="277"/>
      <c r="BP219" s="278"/>
      <c r="BQ219" s="276">
        <f t="shared" ref="BQ219" si="291">+BQ217+BS217</f>
        <v>1</v>
      </c>
      <c r="BR219" s="277"/>
      <c r="BS219" s="277"/>
      <c r="BT219" s="278"/>
      <c r="BU219" s="276">
        <f t="shared" ref="BU219" si="292">+BU217+BW217</f>
        <v>6</v>
      </c>
      <c r="BV219" s="277"/>
      <c r="BW219" s="277"/>
      <c r="BX219" s="278"/>
      <c r="BY219" s="276">
        <f t="shared" ref="BY219" si="293">+BY217+CA217</f>
        <v>1</v>
      </c>
      <c r="BZ219" s="277"/>
      <c r="CA219" s="277"/>
      <c r="CB219" s="278"/>
      <c r="CC219" s="276">
        <f t="shared" ref="CC219" si="294">+CC217+CE217</f>
        <v>8</v>
      </c>
      <c r="CD219" s="277"/>
      <c r="CE219" s="277"/>
      <c r="CF219" s="278"/>
      <c r="CG219" s="276">
        <f t="shared" ref="CG219" si="295">+CG217+CI217</f>
        <v>3</v>
      </c>
      <c r="CH219" s="277"/>
      <c r="CI219" s="277"/>
      <c r="CJ219" s="278"/>
      <c r="CK219" s="276">
        <f t="shared" ref="CK219" si="296">+CK217+CM217</f>
        <v>3</v>
      </c>
      <c r="CL219" s="277"/>
      <c r="CM219" s="277"/>
      <c r="CN219" s="277"/>
      <c r="CO219" s="221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</row>
    <row r="220" spans="1:136" ht="15" hidden="1" x14ac:dyDescent="0.25">
      <c r="A220" s="312"/>
      <c r="B220" s="199" t="s">
        <v>753</v>
      </c>
      <c r="C220" s="214"/>
      <c r="D220" s="262">
        <f>+E217+G217</f>
        <v>0</v>
      </c>
      <c r="E220" s="263"/>
      <c r="F220" s="263"/>
      <c r="G220" s="264"/>
      <c r="H220" s="262">
        <f t="shared" ref="H220" si="297">+I217+K217</f>
        <v>0</v>
      </c>
      <c r="I220" s="263"/>
      <c r="J220" s="263"/>
      <c r="K220" s="264"/>
      <c r="L220" s="262">
        <f t="shared" ref="L220" si="298">+M217+O217</f>
        <v>5</v>
      </c>
      <c r="M220" s="263"/>
      <c r="N220" s="263"/>
      <c r="O220" s="264"/>
      <c r="P220" s="262">
        <f t="shared" ref="P220" si="299">+Q217+S217</f>
        <v>6</v>
      </c>
      <c r="Q220" s="263"/>
      <c r="R220" s="263"/>
      <c r="S220" s="264"/>
      <c r="T220" s="262">
        <f t="shared" ref="T220" si="300">+U217+W217</f>
        <v>8</v>
      </c>
      <c r="U220" s="263"/>
      <c r="V220" s="263"/>
      <c r="W220" s="264"/>
      <c r="X220" s="262">
        <f t="shared" ref="X220" si="301">+Y217+AA217</f>
        <v>2</v>
      </c>
      <c r="Y220" s="263"/>
      <c r="Z220" s="263"/>
      <c r="AA220" s="264"/>
      <c r="AB220" s="262">
        <f t="shared" ref="AB220" si="302">+AC217+AE217</f>
        <v>1</v>
      </c>
      <c r="AC220" s="263"/>
      <c r="AD220" s="263"/>
      <c r="AE220" s="264"/>
      <c r="AF220" s="262">
        <f t="shared" ref="AF220" si="303">+AG217+AI217</f>
        <v>1</v>
      </c>
      <c r="AG220" s="263"/>
      <c r="AH220" s="263"/>
      <c r="AI220" s="264"/>
      <c r="AJ220" s="262">
        <f t="shared" ref="AJ220" si="304">+AK217+AM217</f>
        <v>3</v>
      </c>
      <c r="AK220" s="263"/>
      <c r="AL220" s="263"/>
      <c r="AM220" s="264"/>
      <c r="AN220" s="262">
        <f t="shared" ref="AN220" si="305">+AO217+AQ217</f>
        <v>11</v>
      </c>
      <c r="AO220" s="263"/>
      <c r="AP220" s="263"/>
      <c r="AQ220" s="263"/>
      <c r="AR220" s="295"/>
      <c r="AS220" s="262">
        <f t="shared" ref="AS220" si="306">+AT217+AV217</f>
        <v>0</v>
      </c>
      <c r="AT220" s="263"/>
      <c r="AU220" s="263"/>
      <c r="AV220" s="264"/>
      <c r="AW220" s="262">
        <f t="shared" ref="AW220" si="307">+AX217+AZ217</f>
        <v>2</v>
      </c>
      <c r="AX220" s="263"/>
      <c r="AY220" s="263"/>
      <c r="AZ220" s="264"/>
      <c r="BA220" s="262">
        <f t="shared" ref="BA220" si="308">+BB217+BD217</f>
        <v>0</v>
      </c>
      <c r="BB220" s="263"/>
      <c r="BC220" s="263"/>
      <c r="BD220" s="264"/>
      <c r="BE220" s="262">
        <f t="shared" ref="BE220" si="309">+BF217+BH217</f>
        <v>1</v>
      </c>
      <c r="BF220" s="263"/>
      <c r="BG220" s="263"/>
      <c r="BH220" s="264"/>
      <c r="BI220" s="262">
        <f t="shared" ref="BI220" si="310">+BJ217+BL217</f>
        <v>3</v>
      </c>
      <c r="BJ220" s="263"/>
      <c r="BK220" s="263"/>
      <c r="BL220" s="264"/>
      <c r="BM220" s="262">
        <f t="shared" ref="BM220" si="311">+BN217+BP217</f>
        <v>1</v>
      </c>
      <c r="BN220" s="263"/>
      <c r="BO220" s="263"/>
      <c r="BP220" s="264"/>
      <c r="BQ220" s="262">
        <f t="shared" ref="BQ220" si="312">+BR217+BT217</f>
        <v>0</v>
      </c>
      <c r="BR220" s="263"/>
      <c r="BS220" s="263"/>
      <c r="BT220" s="264"/>
      <c r="BU220" s="262">
        <f t="shared" ref="BU220" si="313">+BV217+BX217</f>
        <v>1</v>
      </c>
      <c r="BV220" s="263"/>
      <c r="BW220" s="263"/>
      <c r="BX220" s="264"/>
      <c r="BY220" s="262">
        <f t="shared" ref="BY220" si="314">+BZ217+CB217</f>
        <v>2</v>
      </c>
      <c r="BZ220" s="263"/>
      <c r="CA220" s="263"/>
      <c r="CB220" s="264"/>
      <c r="CC220" s="262">
        <f t="shared" ref="CC220" si="315">+CD217+CF217</f>
        <v>0</v>
      </c>
      <c r="CD220" s="263"/>
      <c r="CE220" s="263"/>
      <c r="CF220" s="264"/>
      <c r="CG220" s="262">
        <f t="shared" ref="CG220" si="316">+CH217+CJ217</f>
        <v>0</v>
      </c>
      <c r="CH220" s="263"/>
      <c r="CI220" s="263"/>
      <c r="CJ220" s="264"/>
      <c r="CK220" s="262">
        <f t="shared" ref="CK220" si="317">+CL217+CN217</f>
        <v>2</v>
      </c>
      <c r="CL220" s="263"/>
      <c r="CM220" s="263"/>
      <c r="CN220" s="263"/>
      <c r="CO220" s="221"/>
      <c r="CP220" s="149"/>
      <c r="CQ220" s="149"/>
      <c r="CR220" s="149"/>
      <c r="CS220" s="149"/>
      <c r="CT220" s="149"/>
      <c r="CU220" s="149"/>
      <c r="CV220" s="149"/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9"/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49"/>
      <c r="DZ220" s="149"/>
      <c r="EA220" s="149"/>
      <c r="EB220" s="149"/>
      <c r="EC220" s="149"/>
      <c r="ED220" s="149"/>
      <c r="EE220" s="149"/>
      <c r="EF220" s="149"/>
    </row>
    <row r="221" spans="1:136" ht="15" hidden="1" x14ac:dyDescent="0.25">
      <c r="A221" s="312"/>
      <c r="B221" s="284"/>
      <c r="C221" s="285"/>
      <c r="D221" s="279"/>
      <c r="E221" s="280"/>
      <c r="F221" s="280"/>
      <c r="G221" s="281"/>
      <c r="H221" s="279"/>
      <c r="I221" s="280"/>
      <c r="J221" s="280"/>
      <c r="K221" s="281"/>
      <c r="L221" s="279"/>
      <c r="M221" s="280"/>
      <c r="N221" s="280"/>
      <c r="O221" s="281"/>
      <c r="P221" s="279"/>
      <c r="Q221" s="280"/>
      <c r="R221" s="280"/>
      <c r="S221" s="281"/>
      <c r="T221" s="279"/>
      <c r="U221" s="280"/>
      <c r="V221" s="280"/>
      <c r="W221" s="281"/>
      <c r="X221" s="279"/>
      <c r="Y221" s="280"/>
      <c r="Z221" s="280"/>
      <c r="AA221" s="281"/>
      <c r="AB221" s="279"/>
      <c r="AC221" s="280"/>
      <c r="AD221" s="280"/>
      <c r="AE221" s="281"/>
      <c r="AF221" s="279"/>
      <c r="AG221" s="280"/>
      <c r="AH221" s="280"/>
      <c r="AI221" s="281"/>
      <c r="AJ221" s="279"/>
      <c r="AK221" s="280"/>
      <c r="AL221" s="280"/>
      <c r="AM221" s="281"/>
      <c r="AN221" s="282"/>
      <c r="AO221" s="283"/>
      <c r="AP221" s="283"/>
      <c r="AQ221" s="283"/>
      <c r="AR221" s="295"/>
      <c r="AS221" s="279"/>
      <c r="AT221" s="280"/>
      <c r="AU221" s="280"/>
      <c r="AV221" s="281"/>
      <c r="AW221" s="279"/>
      <c r="AX221" s="280"/>
      <c r="AY221" s="280"/>
      <c r="AZ221" s="281"/>
      <c r="BA221" s="279"/>
      <c r="BB221" s="280"/>
      <c r="BC221" s="280"/>
      <c r="BD221" s="281"/>
      <c r="BE221" s="279"/>
      <c r="BF221" s="280"/>
      <c r="BG221" s="280"/>
      <c r="BH221" s="281"/>
      <c r="BI221" s="279"/>
      <c r="BJ221" s="280"/>
      <c r="BK221" s="280"/>
      <c r="BL221" s="281"/>
      <c r="BM221" s="279"/>
      <c r="BN221" s="280"/>
      <c r="BO221" s="280"/>
      <c r="BP221" s="281"/>
      <c r="BQ221" s="279"/>
      <c r="BR221" s="280"/>
      <c r="BS221" s="280"/>
      <c r="BT221" s="281"/>
      <c r="BU221" s="279"/>
      <c r="BV221" s="280"/>
      <c r="BW221" s="280"/>
      <c r="BX221" s="281"/>
      <c r="BY221" s="279"/>
      <c r="BZ221" s="280"/>
      <c r="CA221" s="280"/>
      <c r="CB221" s="281"/>
      <c r="CC221" s="279"/>
      <c r="CD221" s="280"/>
      <c r="CE221" s="280"/>
      <c r="CF221" s="281"/>
      <c r="CG221" s="279"/>
      <c r="CH221" s="280"/>
      <c r="CI221" s="280"/>
      <c r="CJ221" s="281"/>
      <c r="CK221" s="279"/>
      <c r="CL221" s="280"/>
      <c r="CM221" s="280"/>
      <c r="CN221" s="281"/>
      <c r="CO221" s="221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</row>
    <row r="222" spans="1:136" hidden="1" x14ac:dyDescent="0.2">
      <c r="A222" s="312"/>
      <c r="B222" s="272" t="s">
        <v>863</v>
      </c>
      <c r="C222" s="273"/>
      <c r="D222" s="276">
        <v>0</v>
      </c>
      <c r="E222" s="277"/>
      <c r="F222" s="277"/>
      <c r="G222" s="278"/>
      <c r="H222" s="276">
        <v>9</v>
      </c>
      <c r="I222" s="277"/>
      <c r="J222" s="277"/>
      <c r="K222" s="278"/>
      <c r="L222" s="276">
        <v>0</v>
      </c>
      <c r="M222" s="277"/>
      <c r="N222" s="277"/>
      <c r="O222" s="278"/>
      <c r="P222" s="276">
        <v>0</v>
      </c>
      <c r="Q222" s="277"/>
      <c r="R222" s="277"/>
      <c r="S222" s="278"/>
      <c r="T222" s="276">
        <v>1</v>
      </c>
      <c r="U222" s="277"/>
      <c r="V222" s="277"/>
      <c r="W222" s="278"/>
      <c r="X222" s="276">
        <v>5</v>
      </c>
      <c r="Y222" s="277"/>
      <c r="Z222" s="277"/>
      <c r="AA222" s="278"/>
      <c r="AB222" s="276">
        <v>2</v>
      </c>
      <c r="AC222" s="277"/>
      <c r="AD222" s="277"/>
      <c r="AE222" s="278"/>
      <c r="AF222" s="276">
        <v>6</v>
      </c>
      <c r="AG222" s="277"/>
      <c r="AH222" s="277"/>
      <c r="AI222" s="278"/>
      <c r="AJ222" s="276">
        <v>3</v>
      </c>
      <c r="AK222" s="277"/>
      <c r="AL222" s="277"/>
      <c r="AM222" s="278"/>
      <c r="AN222" s="276">
        <v>0</v>
      </c>
      <c r="AO222" s="277"/>
      <c r="AP222" s="277"/>
      <c r="AQ222" s="277"/>
      <c r="AR222" s="295"/>
      <c r="AS222" s="276">
        <v>1</v>
      </c>
      <c r="AT222" s="277"/>
      <c r="AU222" s="277"/>
      <c r="AV222" s="278"/>
      <c r="AW222" s="276">
        <v>6</v>
      </c>
      <c r="AX222" s="277"/>
      <c r="AY222" s="277"/>
      <c r="AZ222" s="278"/>
      <c r="BA222" s="276">
        <v>6</v>
      </c>
      <c r="BB222" s="277"/>
      <c r="BC222" s="277"/>
      <c r="BD222" s="278"/>
      <c r="BE222" s="276">
        <v>2</v>
      </c>
      <c r="BF222" s="277"/>
      <c r="BG222" s="277"/>
      <c r="BH222" s="278"/>
      <c r="BI222" s="276">
        <v>3</v>
      </c>
      <c r="BJ222" s="277"/>
      <c r="BK222" s="277"/>
      <c r="BL222" s="278"/>
      <c r="BM222" s="276">
        <v>3</v>
      </c>
      <c r="BN222" s="277"/>
      <c r="BO222" s="277"/>
      <c r="BP222" s="278"/>
      <c r="BQ222" s="276">
        <v>1</v>
      </c>
      <c r="BR222" s="277"/>
      <c r="BS222" s="277"/>
      <c r="BT222" s="278"/>
      <c r="BU222" s="276">
        <v>4</v>
      </c>
      <c r="BV222" s="277"/>
      <c r="BW222" s="277"/>
      <c r="BX222" s="278"/>
      <c r="BY222" s="276">
        <v>1</v>
      </c>
      <c r="BZ222" s="277"/>
      <c r="CA222" s="277"/>
      <c r="CB222" s="278"/>
      <c r="CC222" s="276">
        <v>7</v>
      </c>
      <c r="CD222" s="277"/>
      <c r="CE222" s="277"/>
      <c r="CF222" s="278"/>
      <c r="CG222" s="276">
        <v>2</v>
      </c>
      <c r="CH222" s="277"/>
      <c r="CI222" s="277"/>
      <c r="CJ222" s="278"/>
      <c r="CK222" s="276">
        <v>3</v>
      </c>
      <c r="CL222" s="277"/>
      <c r="CM222" s="277"/>
      <c r="CN222" s="277"/>
      <c r="CO222" s="221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49"/>
      <c r="DZ222" s="149"/>
      <c r="EA222" s="149"/>
      <c r="EB222" s="149"/>
      <c r="EC222" s="149"/>
      <c r="ED222" s="149"/>
      <c r="EE222" s="149"/>
      <c r="EF222" s="149"/>
    </row>
    <row r="223" spans="1:136" hidden="1" x14ac:dyDescent="0.2">
      <c r="A223" s="312"/>
      <c r="B223" s="274"/>
      <c r="C223" s="275"/>
      <c r="D223" s="265">
        <f>D222/21</f>
        <v>0</v>
      </c>
      <c r="E223" s="266"/>
      <c r="F223" s="266"/>
      <c r="G223" s="267"/>
      <c r="H223" s="265">
        <f>H222/21</f>
        <v>0.42857142857142855</v>
      </c>
      <c r="I223" s="266"/>
      <c r="J223" s="266"/>
      <c r="K223" s="267"/>
      <c r="L223" s="265">
        <f>L222/21</f>
        <v>0</v>
      </c>
      <c r="M223" s="266"/>
      <c r="N223" s="266"/>
      <c r="O223" s="267"/>
      <c r="P223" s="265">
        <f>P222/21</f>
        <v>0</v>
      </c>
      <c r="Q223" s="266"/>
      <c r="R223" s="266"/>
      <c r="S223" s="267"/>
      <c r="T223" s="265">
        <f>T222/21</f>
        <v>4.7619047619047616E-2</v>
      </c>
      <c r="U223" s="266"/>
      <c r="V223" s="266"/>
      <c r="W223" s="267"/>
      <c r="X223" s="265">
        <f>X222/21</f>
        <v>0.23809523809523808</v>
      </c>
      <c r="Y223" s="266"/>
      <c r="Z223" s="266"/>
      <c r="AA223" s="267"/>
      <c r="AB223" s="265">
        <f>AB222/21</f>
        <v>9.5238095238095233E-2</v>
      </c>
      <c r="AC223" s="266"/>
      <c r="AD223" s="266"/>
      <c r="AE223" s="267"/>
      <c r="AF223" s="265">
        <f>AF222/21</f>
        <v>0.2857142857142857</v>
      </c>
      <c r="AG223" s="266"/>
      <c r="AH223" s="266"/>
      <c r="AI223" s="267"/>
      <c r="AJ223" s="265">
        <f>AJ222/21</f>
        <v>0.14285714285714285</v>
      </c>
      <c r="AK223" s="266"/>
      <c r="AL223" s="266"/>
      <c r="AM223" s="267"/>
      <c r="AN223" s="265">
        <f>AN222/21</f>
        <v>0</v>
      </c>
      <c r="AO223" s="266"/>
      <c r="AP223" s="266"/>
      <c r="AQ223" s="266"/>
      <c r="AR223" s="295"/>
      <c r="AS223" s="265">
        <f>AS222/21</f>
        <v>4.7619047619047616E-2</v>
      </c>
      <c r="AT223" s="266"/>
      <c r="AU223" s="266"/>
      <c r="AV223" s="267"/>
      <c r="AW223" s="265">
        <f>AW222/21</f>
        <v>0.2857142857142857</v>
      </c>
      <c r="AX223" s="266"/>
      <c r="AY223" s="266"/>
      <c r="AZ223" s="267"/>
      <c r="BA223" s="265">
        <f>BA222/21</f>
        <v>0.2857142857142857</v>
      </c>
      <c r="BB223" s="266"/>
      <c r="BC223" s="266"/>
      <c r="BD223" s="267"/>
      <c r="BE223" s="265">
        <f>BE222/21</f>
        <v>9.5238095238095233E-2</v>
      </c>
      <c r="BF223" s="266"/>
      <c r="BG223" s="266"/>
      <c r="BH223" s="267"/>
      <c r="BI223" s="265">
        <f>BI222/21</f>
        <v>0.14285714285714285</v>
      </c>
      <c r="BJ223" s="266"/>
      <c r="BK223" s="266"/>
      <c r="BL223" s="267"/>
      <c r="BM223" s="265">
        <f>BM222/21</f>
        <v>0.14285714285714285</v>
      </c>
      <c r="BN223" s="266"/>
      <c r="BO223" s="266"/>
      <c r="BP223" s="267"/>
      <c r="BQ223" s="265">
        <f>BQ222/21</f>
        <v>4.7619047619047616E-2</v>
      </c>
      <c r="BR223" s="266"/>
      <c r="BS223" s="266"/>
      <c r="BT223" s="267"/>
      <c r="BU223" s="265">
        <f>BU222/21</f>
        <v>0.19047619047619047</v>
      </c>
      <c r="BV223" s="266"/>
      <c r="BW223" s="266"/>
      <c r="BX223" s="267"/>
      <c r="BY223" s="265">
        <f>BY222/21</f>
        <v>4.7619047619047616E-2</v>
      </c>
      <c r="BZ223" s="266"/>
      <c r="CA223" s="266"/>
      <c r="CB223" s="267"/>
      <c r="CC223" s="265">
        <f>CC222/21</f>
        <v>0.33333333333333331</v>
      </c>
      <c r="CD223" s="266"/>
      <c r="CE223" s="266"/>
      <c r="CF223" s="267"/>
      <c r="CG223" s="265">
        <f>CG222/21</f>
        <v>9.5238095238095233E-2</v>
      </c>
      <c r="CH223" s="266"/>
      <c r="CI223" s="266"/>
      <c r="CJ223" s="267"/>
      <c r="CK223" s="265">
        <f>CK222/21</f>
        <v>0.14285714285714285</v>
      </c>
      <c r="CL223" s="266"/>
      <c r="CM223" s="266"/>
      <c r="CN223" s="266"/>
      <c r="CO223" s="221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</row>
    <row r="224" spans="1:136" hidden="1" x14ac:dyDescent="0.2">
      <c r="A224" s="312"/>
      <c r="B224" s="268" t="s">
        <v>864</v>
      </c>
      <c r="C224" s="269"/>
      <c r="D224" s="262">
        <v>0</v>
      </c>
      <c r="E224" s="263"/>
      <c r="F224" s="263"/>
      <c r="G224" s="264"/>
      <c r="H224" s="262">
        <v>0</v>
      </c>
      <c r="I224" s="263"/>
      <c r="J224" s="263"/>
      <c r="K224" s="264"/>
      <c r="L224" s="262">
        <v>3</v>
      </c>
      <c r="M224" s="263"/>
      <c r="N224" s="263"/>
      <c r="O224" s="264"/>
      <c r="P224" s="262">
        <v>5</v>
      </c>
      <c r="Q224" s="263"/>
      <c r="R224" s="263"/>
      <c r="S224" s="264"/>
      <c r="T224" s="262">
        <v>6</v>
      </c>
      <c r="U224" s="263"/>
      <c r="V224" s="263"/>
      <c r="W224" s="264"/>
      <c r="X224" s="262">
        <v>2</v>
      </c>
      <c r="Y224" s="263"/>
      <c r="Z224" s="263"/>
      <c r="AA224" s="264"/>
      <c r="AB224" s="262">
        <v>1</v>
      </c>
      <c r="AC224" s="263"/>
      <c r="AD224" s="263"/>
      <c r="AE224" s="264"/>
      <c r="AF224" s="262">
        <v>1</v>
      </c>
      <c r="AG224" s="263"/>
      <c r="AH224" s="263"/>
      <c r="AI224" s="264"/>
      <c r="AJ224" s="262">
        <v>2</v>
      </c>
      <c r="AK224" s="263"/>
      <c r="AL224" s="263"/>
      <c r="AM224" s="264"/>
      <c r="AN224" s="262">
        <v>8</v>
      </c>
      <c r="AO224" s="263"/>
      <c r="AP224" s="263"/>
      <c r="AQ224" s="263"/>
      <c r="AR224" s="295"/>
      <c r="AS224" s="262">
        <v>0</v>
      </c>
      <c r="AT224" s="263"/>
      <c r="AU224" s="263"/>
      <c r="AV224" s="264"/>
      <c r="AW224" s="262">
        <v>2</v>
      </c>
      <c r="AX224" s="263"/>
      <c r="AY224" s="263"/>
      <c r="AZ224" s="264"/>
      <c r="BA224" s="262">
        <v>0</v>
      </c>
      <c r="BB224" s="263"/>
      <c r="BC224" s="263"/>
      <c r="BD224" s="264"/>
      <c r="BE224" s="262">
        <v>1</v>
      </c>
      <c r="BF224" s="263"/>
      <c r="BG224" s="263"/>
      <c r="BH224" s="264"/>
      <c r="BI224" s="262">
        <v>2</v>
      </c>
      <c r="BJ224" s="263"/>
      <c r="BK224" s="263"/>
      <c r="BL224" s="264"/>
      <c r="BM224" s="262">
        <v>1</v>
      </c>
      <c r="BN224" s="263"/>
      <c r="BO224" s="263"/>
      <c r="BP224" s="264"/>
      <c r="BQ224" s="262">
        <v>0</v>
      </c>
      <c r="BR224" s="263"/>
      <c r="BS224" s="263"/>
      <c r="BT224" s="264"/>
      <c r="BU224" s="262">
        <v>1</v>
      </c>
      <c r="BV224" s="263"/>
      <c r="BW224" s="263"/>
      <c r="BX224" s="264"/>
      <c r="BY224" s="262">
        <v>1</v>
      </c>
      <c r="BZ224" s="263"/>
      <c r="CA224" s="263"/>
      <c r="CB224" s="264"/>
      <c r="CC224" s="262">
        <v>0</v>
      </c>
      <c r="CD224" s="263"/>
      <c r="CE224" s="263"/>
      <c r="CF224" s="264"/>
      <c r="CG224" s="262">
        <v>0</v>
      </c>
      <c r="CH224" s="263"/>
      <c r="CI224" s="263"/>
      <c r="CJ224" s="264"/>
      <c r="CK224" s="262">
        <v>2</v>
      </c>
      <c r="CL224" s="263"/>
      <c r="CM224" s="263"/>
      <c r="CN224" s="263"/>
      <c r="CO224" s="221"/>
      <c r="CP224" s="149"/>
      <c r="CQ224" s="149"/>
      <c r="CR224" s="149"/>
      <c r="CS224" s="149"/>
      <c r="CT224" s="149"/>
      <c r="CU224" s="149"/>
      <c r="CV224" s="149"/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9"/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49"/>
      <c r="DZ224" s="149"/>
      <c r="EA224" s="149"/>
      <c r="EB224" s="149"/>
      <c r="EC224" s="149"/>
      <c r="ED224" s="149"/>
      <c r="EE224" s="149"/>
      <c r="EF224" s="149"/>
    </row>
    <row r="225" spans="1:136" hidden="1" x14ac:dyDescent="0.2">
      <c r="A225" s="312"/>
      <c r="B225" s="270"/>
      <c r="C225" s="271"/>
      <c r="D225" s="259">
        <f>D224/21</f>
        <v>0</v>
      </c>
      <c r="E225" s="260"/>
      <c r="F225" s="260"/>
      <c r="G225" s="261"/>
      <c r="H225" s="259">
        <f>H224/21</f>
        <v>0</v>
      </c>
      <c r="I225" s="260"/>
      <c r="J225" s="260"/>
      <c r="K225" s="261"/>
      <c r="L225" s="259">
        <f>L224/21</f>
        <v>0.14285714285714285</v>
      </c>
      <c r="M225" s="260"/>
      <c r="N225" s="260"/>
      <c r="O225" s="261"/>
      <c r="P225" s="259">
        <f>P224/21</f>
        <v>0.23809523809523808</v>
      </c>
      <c r="Q225" s="260"/>
      <c r="R225" s="260"/>
      <c r="S225" s="261"/>
      <c r="T225" s="259">
        <f>T224/21</f>
        <v>0.2857142857142857</v>
      </c>
      <c r="U225" s="260"/>
      <c r="V225" s="260"/>
      <c r="W225" s="261"/>
      <c r="X225" s="259">
        <f>X224/21</f>
        <v>9.5238095238095233E-2</v>
      </c>
      <c r="Y225" s="260"/>
      <c r="Z225" s="260"/>
      <c r="AA225" s="261"/>
      <c r="AB225" s="259">
        <f>AB224/21</f>
        <v>4.7619047619047616E-2</v>
      </c>
      <c r="AC225" s="260"/>
      <c r="AD225" s="260"/>
      <c r="AE225" s="261"/>
      <c r="AF225" s="259">
        <f>AF224/21</f>
        <v>4.7619047619047616E-2</v>
      </c>
      <c r="AG225" s="260"/>
      <c r="AH225" s="260"/>
      <c r="AI225" s="261"/>
      <c r="AJ225" s="259">
        <f>AJ224/21</f>
        <v>9.5238095238095233E-2</v>
      </c>
      <c r="AK225" s="260"/>
      <c r="AL225" s="260"/>
      <c r="AM225" s="261"/>
      <c r="AN225" s="259">
        <f>AN224/21</f>
        <v>0.38095238095238093</v>
      </c>
      <c r="AO225" s="260"/>
      <c r="AP225" s="260"/>
      <c r="AQ225" s="260"/>
      <c r="AR225" s="297"/>
      <c r="AS225" s="259">
        <f>AS224/21</f>
        <v>0</v>
      </c>
      <c r="AT225" s="260"/>
      <c r="AU225" s="260"/>
      <c r="AV225" s="261"/>
      <c r="AW225" s="259">
        <f>AW224/21</f>
        <v>9.5238095238095233E-2</v>
      </c>
      <c r="AX225" s="260"/>
      <c r="AY225" s="260"/>
      <c r="AZ225" s="261"/>
      <c r="BA225" s="259">
        <f>BA224/21</f>
        <v>0</v>
      </c>
      <c r="BB225" s="260"/>
      <c r="BC225" s="260"/>
      <c r="BD225" s="261"/>
      <c r="BE225" s="259">
        <f>BE224/21</f>
        <v>4.7619047619047616E-2</v>
      </c>
      <c r="BF225" s="260"/>
      <c r="BG225" s="260"/>
      <c r="BH225" s="261"/>
      <c r="BI225" s="259">
        <f>BI224/21</f>
        <v>9.5238095238095233E-2</v>
      </c>
      <c r="BJ225" s="260"/>
      <c r="BK225" s="260"/>
      <c r="BL225" s="261"/>
      <c r="BM225" s="259">
        <f>BM224/21</f>
        <v>4.7619047619047616E-2</v>
      </c>
      <c r="BN225" s="260"/>
      <c r="BO225" s="260"/>
      <c r="BP225" s="261"/>
      <c r="BQ225" s="259">
        <f>BQ224/21</f>
        <v>0</v>
      </c>
      <c r="BR225" s="260"/>
      <c r="BS225" s="260"/>
      <c r="BT225" s="261"/>
      <c r="BU225" s="259">
        <f>BU224/21</f>
        <v>4.7619047619047616E-2</v>
      </c>
      <c r="BV225" s="260"/>
      <c r="BW225" s="260"/>
      <c r="BX225" s="261"/>
      <c r="BY225" s="259">
        <f>BY224/21</f>
        <v>4.7619047619047616E-2</v>
      </c>
      <c r="BZ225" s="260"/>
      <c r="CA225" s="260"/>
      <c r="CB225" s="261"/>
      <c r="CC225" s="259">
        <f>CC224/21</f>
        <v>0</v>
      </c>
      <c r="CD225" s="260"/>
      <c r="CE225" s="260"/>
      <c r="CF225" s="261"/>
      <c r="CG225" s="259">
        <f>CG224/21</f>
        <v>0</v>
      </c>
      <c r="CH225" s="260"/>
      <c r="CI225" s="260"/>
      <c r="CJ225" s="261"/>
      <c r="CK225" s="259">
        <f>CK224/21</f>
        <v>9.5238095238095233E-2</v>
      </c>
      <c r="CL225" s="260"/>
      <c r="CM225" s="260"/>
      <c r="CN225" s="260"/>
      <c r="CO225" s="221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</row>
    <row r="226" spans="1:136" x14ac:dyDescent="0.2">
      <c r="CO226" s="149"/>
      <c r="CP226" s="149"/>
      <c r="CQ226" s="149"/>
      <c r="CR226" s="149"/>
      <c r="CS226" s="149"/>
      <c r="CT226" s="149"/>
      <c r="CU226" s="149"/>
      <c r="CV226" s="149"/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9"/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49"/>
      <c r="DZ226" s="149"/>
      <c r="EA226" s="149"/>
      <c r="EB226" s="149"/>
      <c r="EC226" s="149"/>
      <c r="ED226" s="149"/>
      <c r="EE226" s="149"/>
      <c r="EF226" s="149"/>
    </row>
    <row r="227" spans="1:136" x14ac:dyDescent="0.2"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</row>
    <row r="228" spans="1:136" x14ac:dyDescent="0.2"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</row>
    <row r="229" spans="1:136" x14ac:dyDescent="0.2"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</row>
    <row r="230" spans="1:136" x14ac:dyDescent="0.2"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9"/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49"/>
      <c r="DZ230" s="149"/>
      <c r="EA230" s="149"/>
      <c r="EB230" s="149"/>
      <c r="EC230" s="149"/>
      <c r="ED230" s="149"/>
      <c r="EE230" s="149"/>
      <c r="EF230" s="149"/>
    </row>
    <row r="231" spans="1:136" x14ac:dyDescent="0.2"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</row>
    <row r="232" spans="1:136" x14ac:dyDescent="0.2">
      <c r="CO232" s="149"/>
      <c r="CP232" s="149"/>
      <c r="CQ232" s="149"/>
      <c r="CR232" s="149"/>
      <c r="CS232" s="149"/>
      <c r="CT232" s="149"/>
      <c r="CU232" s="149"/>
      <c r="CV232" s="149"/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9"/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49"/>
      <c r="DZ232" s="149"/>
      <c r="EA232" s="149"/>
      <c r="EB232" s="149"/>
      <c r="EC232" s="149"/>
      <c r="ED232" s="149"/>
      <c r="EE232" s="149"/>
      <c r="EF232" s="149"/>
    </row>
    <row r="233" spans="1:136" x14ac:dyDescent="0.2"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</row>
    <row r="234" spans="1:136" x14ac:dyDescent="0.2"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</row>
    <row r="235" spans="1:136" x14ac:dyDescent="0.2"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</row>
    <row r="236" spans="1:136" x14ac:dyDescent="0.2">
      <c r="CO236" s="149"/>
      <c r="CP236" s="149"/>
      <c r="CQ236" s="149"/>
      <c r="CR236" s="149"/>
      <c r="CS236" s="149"/>
      <c r="CT236" s="149"/>
      <c r="CU236" s="149"/>
      <c r="CV236" s="149"/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9"/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49"/>
      <c r="DZ236" s="149"/>
      <c r="EA236" s="149"/>
      <c r="EB236" s="149"/>
      <c r="EC236" s="149"/>
      <c r="ED236" s="149"/>
      <c r="EE236" s="149"/>
      <c r="EF236" s="149"/>
    </row>
    <row r="237" spans="1:136" x14ac:dyDescent="0.2"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</row>
    <row r="238" spans="1:136" x14ac:dyDescent="0.2">
      <c r="CO238" s="149"/>
      <c r="CP238" s="149"/>
      <c r="CQ238" s="149"/>
      <c r="CR238" s="149"/>
      <c r="CS238" s="149"/>
      <c r="CT238" s="149"/>
      <c r="CU238" s="149"/>
      <c r="CV238" s="149"/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9"/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49"/>
      <c r="DZ238" s="149"/>
      <c r="EA238" s="149"/>
      <c r="EB238" s="149"/>
      <c r="EC238" s="149"/>
      <c r="ED238" s="149"/>
      <c r="EE238" s="149"/>
      <c r="EF238" s="149"/>
    </row>
    <row r="239" spans="1:136" x14ac:dyDescent="0.2"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</row>
    <row r="240" spans="1:136" x14ac:dyDescent="0.2">
      <c r="CO240" s="149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</row>
    <row r="241" spans="93:136" x14ac:dyDescent="0.2"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</row>
    <row r="242" spans="93:136" x14ac:dyDescent="0.2">
      <c r="CO242" s="149"/>
      <c r="CP242" s="149"/>
      <c r="CQ242" s="149"/>
      <c r="CR242" s="149"/>
      <c r="CS242" s="149"/>
      <c r="CT242" s="149"/>
      <c r="CU242" s="149"/>
      <c r="CV242" s="149"/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9"/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49"/>
      <c r="DZ242" s="149"/>
      <c r="EA242" s="149"/>
      <c r="EB242" s="149"/>
      <c r="EC242" s="149"/>
      <c r="ED242" s="149"/>
      <c r="EE242" s="149"/>
      <c r="EF242" s="149"/>
    </row>
    <row r="243" spans="93:136" x14ac:dyDescent="0.2"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</row>
    <row r="244" spans="93:136" x14ac:dyDescent="0.2">
      <c r="CO244" s="149"/>
      <c r="CP244" s="149"/>
      <c r="CQ244" s="149"/>
      <c r="CR244" s="149"/>
      <c r="CS244" s="149"/>
      <c r="CT244" s="149"/>
      <c r="CU244" s="149"/>
      <c r="CV244" s="149"/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9"/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49"/>
      <c r="DZ244" s="149"/>
      <c r="EA244" s="149"/>
      <c r="EB244" s="149"/>
      <c r="EC244" s="149"/>
      <c r="ED244" s="149"/>
      <c r="EE244" s="149"/>
      <c r="EF244" s="149"/>
    </row>
    <row r="245" spans="93:136" x14ac:dyDescent="0.2"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</row>
    <row r="246" spans="93:136" x14ac:dyDescent="0.2">
      <c r="CO246" s="149"/>
      <c r="CP246" s="149"/>
      <c r="CQ246" s="149"/>
      <c r="CR246" s="149"/>
      <c r="CS246" s="149"/>
      <c r="CT246" s="149"/>
      <c r="CU246" s="149"/>
      <c r="CV246" s="149"/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9"/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49"/>
      <c r="DZ246" s="149"/>
      <c r="EA246" s="149"/>
      <c r="EB246" s="149"/>
      <c r="EC246" s="149"/>
      <c r="ED246" s="149"/>
      <c r="EE246" s="149"/>
      <c r="EF246" s="149"/>
    </row>
    <row r="247" spans="93:136" x14ac:dyDescent="0.2"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</row>
    <row r="248" spans="93:136" x14ac:dyDescent="0.2">
      <c r="CO248" s="149"/>
      <c r="CP248" s="149"/>
      <c r="CQ248" s="149"/>
      <c r="CR248" s="149"/>
      <c r="CS248" s="149"/>
      <c r="CT248" s="149"/>
      <c r="CU248" s="149"/>
      <c r="CV248" s="149"/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9"/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49"/>
      <c r="DZ248" s="149"/>
      <c r="EA248" s="149"/>
      <c r="EB248" s="149"/>
      <c r="EC248" s="149"/>
      <c r="ED248" s="149"/>
      <c r="EE248" s="149"/>
      <c r="EF248" s="149"/>
    </row>
    <row r="249" spans="93:136" x14ac:dyDescent="0.2"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</row>
    <row r="250" spans="93:136" x14ac:dyDescent="0.2"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</row>
    <row r="251" spans="93:136" x14ac:dyDescent="0.2"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</row>
    <row r="252" spans="93:136" x14ac:dyDescent="0.2"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</row>
    <row r="253" spans="93:136" x14ac:dyDescent="0.2"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</row>
    <row r="254" spans="93:136" x14ac:dyDescent="0.2">
      <c r="CO254" s="149"/>
      <c r="CP254" s="149"/>
      <c r="CQ254" s="149"/>
      <c r="CR254" s="149"/>
      <c r="CS254" s="149"/>
      <c r="CT254" s="149"/>
      <c r="CU254" s="149"/>
      <c r="CV254" s="149"/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9"/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49"/>
      <c r="DZ254" s="149"/>
      <c r="EA254" s="149"/>
      <c r="EB254" s="149"/>
      <c r="EC254" s="149"/>
      <c r="ED254" s="149"/>
      <c r="EE254" s="149"/>
      <c r="EF254" s="149"/>
    </row>
    <row r="255" spans="93:136" x14ac:dyDescent="0.2"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</row>
    <row r="256" spans="93:136" x14ac:dyDescent="0.2"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</row>
    <row r="257" spans="93:136" x14ac:dyDescent="0.2"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</row>
    <row r="258" spans="93:136" x14ac:dyDescent="0.2"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</row>
    <row r="259" spans="93:136" x14ac:dyDescent="0.2"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</row>
    <row r="260" spans="93:136" x14ac:dyDescent="0.2"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</row>
    <row r="261" spans="93:136" x14ac:dyDescent="0.2"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</row>
    <row r="262" spans="93:136" x14ac:dyDescent="0.2"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</row>
    <row r="263" spans="93:136" x14ac:dyDescent="0.2"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</row>
    <row r="264" spans="93:136" x14ac:dyDescent="0.2">
      <c r="CO264" s="149"/>
      <c r="CP264" s="149"/>
      <c r="CQ264" s="149"/>
      <c r="CR264" s="149"/>
      <c r="CS264" s="149"/>
      <c r="CT264" s="149"/>
      <c r="CU264" s="149"/>
      <c r="CV264" s="149"/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9"/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49"/>
      <c r="DZ264" s="149"/>
      <c r="EA264" s="149"/>
      <c r="EB264" s="149"/>
      <c r="EC264" s="149"/>
      <c r="ED264" s="149"/>
      <c r="EE264" s="149"/>
      <c r="EF264" s="149"/>
    </row>
    <row r="265" spans="93:136" x14ac:dyDescent="0.2"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</row>
  </sheetData>
  <sheetProtection password="DC53" sheet="1" objects="1" scenarios="1"/>
  <mergeCells count="973">
    <mergeCell ref="AN7:AQ11"/>
    <mergeCell ref="AR7:AU11"/>
    <mergeCell ref="A2:CO2"/>
    <mergeCell ref="A3:CO3"/>
    <mergeCell ref="A5:A47"/>
    <mergeCell ref="B5:CN5"/>
    <mergeCell ref="B6:CN6"/>
    <mergeCell ref="D7:G11"/>
    <mergeCell ref="H7:K11"/>
    <mergeCell ref="L7:O11"/>
    <mergeCell ref="P7:S11"/>
    <mergeCell ref="T7:W11"/>
    <mergeCell ref="BQ7:BT11"/>
    <mergeCell ref="BU7:BX11"/>
    <mergeCell ref="BY7:CB11"/>
    <mergeCell ref="CC7:CF11"/>
    <mergeCell ref="CG7:CJ11"/>
    <mergeCell ref="CK7:CN11"/>
    <mergeCell ref="AV7:AV11"/>
    <mergeCell ref="AW7:AZ11"/>
    <mergeCell ref="BA7:BD11"/>
    <mergeCell ref="BE7:BH11"/>
    <mergeCell ref="BI7:BL11"/>
    <mergeCell ref="BM7:BP11"/>
    <mergeCell ref="CP12:CQ12"/>
    <mergeCell ref="D24:AU24"/>
    <mergeCell ref="AW24:CN24"/>
    <mergeCell ref="D39:G39"/>
    <mergeCell ref="H39:K39"/>
    <mergeCell ref="L39:O39"/>
    <mergeCell ref="P39:S39"/>
    <mergeCell ref="T39:W39"/>
    <mergeCell ref="X39:AA39"/>
    <mergeCell ref="BY39:CB39"/>
    <mergeCell ref="CC39:CF39"/>
    <mergeCell ref="CG39:CJ39"/>
    <mergeCell ref="CK39:CN39"/>
    <mergeCell ref="BM39:BP39"/>
    <mergeCell ref="BQ39:BT39"/>
    <mergeCell ref="BU39:BX39"/>
    <mergeCell ref="BA39:BD39"/>
    <mergeCell ref="BE39:BH39"/>
    <mergeCell ref="BI39:BL39"/>
    <mergeCell ref="AN39:AQ39"/>
    <mergeCell ref="AR39:AU39"/>
    <mergeCell ref="AW39:AZ39"/>
    <mergeCell ref="AV12:AV47"/>
    <mergeCell ref="BY40:CB40"/>
    <mergeCell ref="X7:AA11"/>
    <mergeCell ref="AB7:AE11"/>
    <mergeCell ref="AF7:AI11"/>
    <mergeCell ref="AJ7:AM11"/>
    <mergeCell ref="D40:G40"/>
    <mergeCell ref="H40:K40"/>
    <mergeCell ref="L40:O40"/>
    <mergeCell ref="P40:S40"/>
    <mergeCell ref="T40:W40"/>
    <mergeCell ref="X40:AA40"/>
    <mergeCell ref="AB39:AE39"/>
    <mergeCell ref="AF39:AI39"/>
    <mergeCell ref="AJ39:AM39"/>
    <mergeCell ref="CC40:CF40"/>
    <mergeCell ref="CG40:CJ40"/>
    <mergeCell ref="CK40:CN40"/>
    <mergeCell ref="B41:C41"/>
    <mergeCell ref="D41:G41"/>
    <mergeCell ref="H41:K41"/>
    <mergeCell ref="L41:O41"/>
    <mergeCell ref="P41:S41"/>
    <mergeCell ref="T41:W41"/>
    <mergeCell ref="BA40:BD40"/>
    <mergeCell ref="BE40:BH40"/>
    <mergeCell ref="BI40:BL40"/>
    <mergeCell ref="BM40:BP40"/>
    <mergeCell ref="BQ40:BT40"/>
    <mergeCell ref="BU40:BX40"/>
    <mergeCell ref="AB40:AE40"/>
    <mergeCell ref="AF40:AI40"/>
    <mergeCell ref="AJ40:AM40"/>
    <mergeCell ref="AN40:AQ40"/>
    <mergeCell ref="AR40:AU40"/>
    <mergeCell ref="AW40:AZ40"/>
    <mergeCell ref="BU41:BX41"/>
    <mergeCell ref="BY41:CB41"/>
    <mergeCell ref="CC41:CF41"/>
    <mergeCell ref="CG41:CJ41"/>
    <mergeCell ref="CK41:CN41"/>
    <mergeCell ref="D42:G42"/>
    <mergeCell ref="H42:K42"/>
    <mergeCell ref="L42:O42"/>
    <mergeCell ref="P42:S42"/>
    <mergeCell ref="T42:W42"/>
    <mergeCell ref="AW41:AZ41"/>
    <mergeCell ref="BA41:BD41"/>
    <mergeCell ref="BE41:BH41"/>
    <mergeCell ref="BI41:BL41"/>
    <mergeCell ref="BM41:BP41"/>
    <mergeCell ref="BQ41:BT41"/>
    <mergeCell ref="X41:AA41"/>
    <mergeCell ref="AB41:AE41"/>
    <mergeCell ref="AF41:AI41"/>
    <mergeCell ref="AJ41:AM41"/>
    <mergeCell ref="AN41:AQ41"/>
    <mergeCell ref="AR41:AU41"/>
    <mergeCell ref="BU42:BX42"/>
    <mergeCell ref="BY42:CB42"/>
    <mergeCell ref="CC42:CF42"/>
    <mergeCell ref="CG42:CJ42"/>
    <mergeCell ref="CK42:CN42"/>
    <mergeCell ref="D43:G43"/>
    <mergeCell ref="H43:K43"/>
    <mergeCell ref="L43:O43"/>
    <mergeCell ref="P43:S43"/>
    <mergeCell ref="T43:W43"/>
    <mergeCell ref="AW42:AZ42"/>
    <mergeCell ref="BA42:BD42"/>
    <mergeCell ref="BE42:BH42"/>
    <mergeCell ref="BI42:BL42"/>
    <mergeCell ref="BM42:BP42"/>
    <mergeCell ref="BQ42:BT42"/>
    <mergeCell ref="X42:AA42"/>
    <mergeCell ref="AB42:AE42"/>
    <mergeCell ref="AF42:AI42"/>
    <mergeCell ref="AJ42:AM42"/>
    <mergeCell ref="AN42:AQ42"/>
    <mergeCell ref="AR42:AU42"/>
    <mergeCell ref="BU43:BX43"/>
    <mergeCell ref="AN43:AQ43"/>
    <mergeCell ref="AR43:AU43"/>
    <mergeCell ref="BY43:CB43"/>
    <mergeCell ref="CC43:CF43"/>
    <mergeCell ref="CG43:CJ43"/>
    <mergeCell ref="CK43:CN43"/>
    <mergeCell ref="BM43:BP43"/>
    <mergeCell ref="B44:C45"/>
    <mergeCell ref="D44:G44"/>
    <mergeCell ref="H44:K44"/>
    <mergeCell ref="L44:O44"/>
    <mergeCell ref="P44:S44"/>
    <mergeCell ref="AW43:AZ43"/>
    <mergeCell ref="BA43:BD43"/>
    <mergeCell ref="BE43:BH43"/>
    <mergeCell ref="BI43:BL43"/>
    <mergeCell ref="T44:W44"/>
    <mergeCell ref="L45:O45"/>
    <mergeCell ref="P45:S45"/>
    <mergeCell ref="T45:W45"/>
    <mergeCell ref="X45:AA45"/>
    <mergeCell ref="BQ43:BT43"/>
    <mergeCell ref="X43:AA43"/>
    <mergeCell ref="AB43:AE43"/>
    <mergeCell ref="AF43:AI43"/>
    <mergeCell ref="AJ43:AM43"/>
    <mergeCell ref="CK44:CN44"/>
    <mergeCell ref="AR44:AU44"/>
    <mergeCell ref="AW44:AZ44"/>
    <mergeCell ref="BA44:BD44"/>
    <mergeCell ref="BE44:BH44"/>
    <mergeCell ref="BI44:BL44"/>
    <mergeCell ref="BM44:BP44"/>
    <mergeCell ref="X44:AA44"/>
    <mergeCell ref="AB44:AE44"/>
    <mergeCell ref="AF44:AI44"/>
    <mergeCell ref="AJ44:AM44"/>
    <mergeCell ref="AN44:AQ44"/>
    <mergeCell ref="BQ44:BT44"/>
    <mergeCell ref="BU44:BX44"/>
    <mergeCell ref="BY44:CB44"/>
    <mergeCell ref="CC44:CF44"/>
    <mergeCell ref="CG44:CJ44"/>
    <mergeCell ref="BY45:CB45"/>
    <mergeCell ref="CC45:CF45"/>
    <mergeCell ref="CG45:CJ45"/>
    <mergeCell ref="CK45:CN45"/>
    <mergeCell ref="B46:C47"/>
    <mergeCell ref="D46:G46"/>
    <mergeCell ref="H46:K46"/>
    <mergeCell ref="L46:O46"/>
    <mergeCell ref="P46:S46"/>
    <mergeCell ref="T46:W46"/>
    <mergeCell ref="BA45:BD45"/>
    <mergeCell ref="BE45:BH45"/>
    <mergeCell ref="BI45:BL45"/>
    <mergeCell ref="BM45:BP45"/>
    <mergeCell ref="BQ45:BT45"/>
    <mergeCell ref="BU45:BX45"/>
    <mergeCell ref="AB45:AE45"/>
    <mergeCell ref="AF45:AI45"/>
    <mergeCell ref="AJ45:AM45"/>
    <mergeCell ref="AN45:AQ45"/>
    <mergeCell ref="AR45:AU45"/>
    <mergeCell ref="AW45:AZ45"/>
    <mergeCell ref="D45:G45"/>
    <mergeCell ref="H45:K45"/>
    <mergeCell ref="BU46:BX46"/>
    <mergeCell ref="BY46:CB46"/>
    <mergeCell ref="CC46:CF46"/>
    <mergeCell ref="CG46:CJ46"/>
    <mergeCell ref="CK46:CN46"/>
    <mergeCell ref="D47:G47"/>
    <mergeCell ref="H47:K47"/>
    <mergeCell ref="L47:O47"/>
    <mergeCell ref="P47:S47"/>
    <mergeCell ref="T47:W47"/>
    <mergeCell ref="AW46:AZ46"/>
    <mergeCell ref="BA46:BD46"/>
    <mergeCell ref="BE46:BH46"/>
    <mergeCell ref="BI46:BL46"/>
    <mergeCell ref="BM46:BP46"/>
    <mergeCell ref="BQ46:BT46"/>
    <mergeCell ref="X46:AA46"/>
    <mergeCell ref="AB46:AE46"/>
    <mergeCell ref="AF46:AI46"/>
    <mergeCell ref="AJ46:AM46"/>
    <mergeCell ref="AN46:AQ46"/>
    <mergeCell ref="AR46:AU46"/>
    <mergeCell ref="BU47:BX47"/>
    <mergeCell ref="BY47:CB47"/>
    <mergeCell ref="CC47:CF47"/>
    <mergeCell ref="CG47:CJ47"/>
    <mergeCell ref="CK47:CN47"/>
    <mergeCell ref="A49:CV49"/>
    <mergeCell ref="AW47:AZ47"/>
    <mergeCell ref="BA47:BD47"/>
    <mergeCell ref="BE47:BH47"/>
    <mergeCell ref="BI47:BL47"/>
    <mergeCell ref="BM47:BP47"/>
    <mergeCell ref="BQ47:BT47"/>
    <mergeCell ref="X47:AA47"/>
    <mergeCell ref="AB47:AE47"/>
    <mergeCell ref="AF47:AI47"/>
    <mergeCell ref="AJ47:AM47"/>
    <mergeCell ref="AN47:AQ47"/>
    <mergeCell ref="AR47:AU47"/>
    <mergeCell ref="AJ54:AM58"/>
    <mergeCell ref="AN54:AQ58"/>
    <mergeCell ref="AR54:AU58"/>
    <mergeCell ref="AV54:AV58"/>
    <mergeCell ref="A50:CV50"/>
    <mergeCell ref="A52:A94"/>
    <mergeCell ref="B52:CV52"/>
    <mergeCell ref="B53:CV53"/>
    <mergeCell ref="D54:G58"/>
    <mergeCell ref="H54:K58"/>
    <mergeCell ref="L54:O58"/>
    <mergeCell ref="P54:S58"/>
    <mergeCell ref="T54:W58"/>
    <mergeCell ref="X54:AA58"/>
    <mergeCell ref="CS54:CV58"/>
    <mergeCell ref="AV59:AV94"/>
    <mergeCell ref="D89:G89"/>
    <mergeCell ref="H89:K89"/>
    <mergeCell ref="L89:O89"/>
    <mergeCell ref="P89:S89"/>
    <mergeCell ref="T89:W89"/>
    <mergeCell ref="X89:AA89"/>
    <mergeCell ref="BM88:BP88"/>
    <mergeCell ref="BQ88:BT88"/>
    <mergeCell ref="CW59:CX59"/>
    <mergeCell ref="D71:AQ71"/>
    <mergeCell ref="AR71:AU71"/>
    <mergeCell ref="AW71:CV71"/>
    <mergeCell ref="D85:AU85"/>
    <mergeCell ref="AW85:CV85"/>
    <mergeCell ref="D88:G88"/>
    <mergeCell ref="H88:K88"/>
    <mergeCell ref="BU54:BX58"/>
    <mergeCell ref="BY54:CB58"/>
    <mergeCell ref="CC54:CF58"/>
    <mergeCell ref="CG54:CJ58"/>
    <mergeCell ref="CK54:CN58"/>
    <mergeCell ref="CO54:CR58"/>
    <mergeCell ref="AW54:AZ58"/>
    <mergeCell ref="BA54:BD58"/>
    <mergeCell ref="BE54:BH58"/>
    <mergeCell ref="BI54:BL58"/>
    <mergeCell ref="BM54:BP58"/>
    <mergeCell ref="BQ54:BT58"/>
    <mergeCell ref="AB54:AE58"/>
    <mergeCell ref="AF54:AI58"/>
    <mergeCell ref="CS88:CV88"/>
    <mergeCell ref="BI88:BL88"/>
    <mergeCell ref="L88:O88"/>
    <mergeCell ref="P88:S88"/>
    <mergeCell ref="T88:W88"/>
    <mergeCell ref="X88:AA88"/>
    <mergeCell ref="AB88:AE88"/>
    <mergeCell ref="AB89:AE89"/>
    <mergeCell ref="AF89:AI89"/>
    <mergeCell ref="AJ89:AM89"/>
    <mergeCell ref="AN89:AQ89"/>
    <mergeCell ref="AJ88:AM88"/>
    <mergeCell ref="AN88:AQ88"/>
    <mergeCell ref="CG88:CJ88"/>
    <mergeCell ref="CK88:CN88"/>
    <mergeCell ref="CO88:CR88"/>
    <mergeCell ref="AF88:AI88"/>
    <mergeCell ref="BY89:CB89"/>
    <mergeCell ref="CC89:CF89"/>
    <mergeCell ref="CG89:CJ89"/>
    <mergeCell ref="CK89:CN89"/>
    <mergeCell ref="CO89:CR89"/>
    <mergeCell ref="BU88:BX88"/>
    <mergeCell ref="BY88:CB88"/>
    <mergeCell ref="CC88:CF88"/>
    <mergeCell ref="AR88:AU88"/>
    <mergeCell ref="AW88:AZ88"/>
    <mergeCell ref="BA88:BD88"/>
    <mergeCell ref="BE88:BH88"/>
    <mergeCell ref="CS89:CV89"/>
    <mergeCell ref="BA89:BD89"/>
    <mergeCell ref="BE89:BH89"/>
    <mergeCell ref="BI89:BL89"/>
    <mergeCell ref="BM89:BP89"/>
    <mergeCell ref="BQ89:BT89"/>
    <mergeCell ref="BU89:BX89"/>
    <mergeCell ref="AF90:AI90"/>
    <mergeCell ref="AJ90:AM90"/>
    <mergeCell ref="AN90:AQ90"/>
    <mergeCell ref="AR90:AU90"/>
    <mergeCell ref="BE90:BH90"/>
    <mergeCell ref="BI90:BL90"/>
    <mergeCell ref="BM90:BP90"/>
    <mergeCell ref="BQ90:BT90"/>
    <mergeCell ref="AR89:AU89"/>
    <mergeCell ref="AW89:AZ89"/>
    <mergeCell ref="B90:C90"/>
    <mergeCell ref="D90:G90"/>
    <mergeCell ref="H90:K90"/>
    <mergeCell ref="L90:O90"/>
    <mergeCell ref="P90:S90"/>
    <mergeCell ref="T90:W90"/>
    <mergeCell ref="CS90:CV90"/>
    <mergeCell ref="B91:C92"/>
    <mergeCell ref="D91:G91"/>
    <mergeCell ref="H91:K91"/>
    <mergeCell ref="L91:O91"/>
    <mergeCell ref="P91:S91"/>
    <mergeCell ref="T91:W91"/>
    <mergeCell ref="X91:AA91"/>
    <mergeCell ref="AB91:AE91"/>
    <mergeCell ref="AF91:AI91"/>
    <mergeCell ref="BU90:BX90"/>
    <mergeCell ref="BY90:CB90"/>
    <mergeCell ref="CC90:CF90"/>
    <mergeCell ref="CG90:CJ90"/>
    <mergeCell ref="CK90:CN90"/>
    <mergeCell ref="CO90:CR90"/>
    <mergeCell ref="AW90:AZ90"/>
    <mergeCell ref="BA90:BD90"/>
    <mergeCell ref="D92:G92"/>
    <mergeCell ref="H92:K92"/>
    <mergeCell ref="L92:O92"/>
    <mergeCell ref="P92:S92"/>
    <mergeCell ref="T92:W92"/>
    <mergeCell ref="X92:AA92"/>
    <mergeCell ref="BI91:BL91"/>
    <mergeCell ref="BM91:BP91"/>
    <mergeCell ref="BQ91:BT91"/>
    <mergeCell ref="AJ91:AM91"/>
    <mergeCell ref="AN91:AQ91"/>
    <mergeCell ref="AR91:AU91"/>
    <mergeCell ref="AW91:AZ91"/>
    <mergeCell ref="BA91:BD91"/>
    <mergeCell ref="BE91:BH91"/>
    <mergeCell ref="AB92:AE92"/>
    <mergeCell ref="AF92:AI92"/>
    <mergeCell ref="AJ92:AM92"/>
    <mergeCell ref="X90:AA90"/>
    <mergeCell ref="AB90:AE90"/>
    <mergeCell ref="CS92:CV92"/>
    <mergeCell ref="BA92:BD92"/>
    <mergeCell ref="BE92:BH92"/>
    <mergeCell ref="BI92:BL92"/>
    <mergeCell ref="BM92:BP92"/>
    <mergeCell ref="BQ92:BT92"/>
    <mergeCell ref="BU92:BX92"/>
    <mergeCell ref="CS91:CV91"/>
    <mergeCell ref="BU91:BX91"/>
    <mergeCell ref="BY91:CB91"/>
    <mergeCell ref="CC91:CF91"/>
    <mergeCell ref="CG91:CJ91"/>
    <mergeCell ref="CK91:CN91"/>
    <mergeCell ref="BE93:BH93"/>
    <mergeCell ref="BI93:BL93"/>
    <mergeCell ref="BM93:BP93"/>
    <mergeCell ref="BQ93:BT93"/>
    <mergeCell ref="AN92:AQ92"/>
    <mergeCell ref="AR92:AU92"/>
    <mergeCell ref="AW92:AZ92"/>
    <mergeCell ref="CO91:CR91"/>
    <mergeCell ref="BY92:CB92"/>
    <mergeCell ref="CC92:CF92"/>
    <mergeCell ref="CG92:CJ92"/>
    <mergeCell ref="CK92:CN92"/>
    <mergeCell ref="CO92:CR92"/>
    <mergeCell ref="P93:S93"/>
    <mergeCell ref="T93:W93"/>
    <mergeCell ref="CS93:CV93"/>
    <mergeCell ref="D94:G94"/>
    <mergeCell ref="H94:K94"/>
    <mergeCell ref="L94:O94"/>
    <mergeCell ref="P94:S94"/>
    <mergeCell ref="T94:W94"/>
    <mergeCell ref="X94:AA94"/>
    <mergeCell ref="AB94:AE94"/>
    <mergeCell ref="AF94:AI94"/>
    <mergeCell ref="AJ94:AM94"/>
    <mergeCell ref="BU93:BX93"/>
    <mergeCell ref="BY93:CB93"/>
    <mergeCell ref="CC93:CF93"/>
    <mergeCell ref="CG93:CJ93"/>
    <mergeCell ref="CK93:CN93"/>
    <mergeCell ref="CO93:CR93"/>
    <mergeCell ref="AW93:AZ93"/>
    <mergeCell ref="BA93:BD93"/>
    <mergeCell ref="AF93:AI93"/>
    <mergeCell ref="AJ93:AM93"/>
    <mergeCell ref="AN93:AQ93"/>
    <mergeCell ref="AR93:AU93"/>
    <mergeCell ref="X93:AA93"/>
    <mergeCell ref="AB93:AE93"/>
    <mergeCell ref="CK94:CN94"/>
    <mergeCell ref="CO94:CR94"/>
    <mergeCell ref="CS94:CV94"/>
    <mergeCell ref="A99:A136"/>
    <mergeCell ref="D101:G105"/>
    <mergeCell ref="H101:K105"/>
    <mergeCell ref="BM94:BP94"/>
    <mergeCell ref="BQ94:BT94"/>
    <mergeCell ref="BU94:BX94"/>
    <mergeCell ref="BY94:CB94"/>
    <mergeCell ref="CC94:CF94"/>
    <mergeCell ref="CG94:CJ94"/>
    <mergeCell ref="AN94:AQ94"/>
    <mergeCell ref="AR94:AU94"/>
    <mergeCell ref="AW94:AZ94"/>
    <mergeCell ref="BA94:BD94"/>
    <mergeCell ref="BE94:BH94"/>
    <mergeCell ref="BI94:BL94"/>
    <mergeCell ref="B93:C94"/>
    <mergeCell ref="D93:G93"/>
    <mergeCell ref="H93:K93"/>
    <mergeCell ref="L93:O93"/>
    <mergeCell ref="BE101:BH105"/>
    <mergeCell ref="BI101:BL105"/>
    <mergeCell ref="BM101:BP105"/>
    <mergeCell ref="BQ101:BT105"/>
    <mergeCell ref="BU101:BX105"/>
    <mergeCell ref="BY101:CB105"/>
    <mergeCell ref="AJ101:AM105"/>
    <mergeCell ref="AN101:AQ105"/>
    <mergeCell ref="AR101:AR136"/>
    <mergeCell ref="AS101:AV105"/>
    <mergeCell ref="AW101:AZ105"/>
    <mergeCell ref="BA101:BD105"/>
    <mergeCell ref="D117:AQ117"/>
    <mergeCell ref="AS117:CB117"/>
    <mergeCell ref="D130:G130"/>
    <mergeCell ref="H130:K130"/>
    <mergeCell ref="L101:O105"/>
    <mergeCell ref="P101:S105"/>
    <mergeCell ref="T101:W105"/>
    <mergeCell ref="X101:AA105"/>
    <mergeCell ref="AB101:AE105"/>
    <mergeCell ref="AF101:AI105"/>
    <mergeCell ref="BI130:BL130"/>
    <mergeCell ref="BM130:BP130"/>
    <mergeCell ref="BQ130:BT130"/>
    <mergeCell ref="BU130:BX130"/>
    <mergeCell ref="BY130:CB130"/>
    <mergeCell ref="D131:G131"/>
    <mergeCell ref="H131:K131"/>
    <mergeCell ref="L131:O131"/>
    <mergeCell ref="P131:S131"/>
    <mergeCell ref="T131:W131"/>
    <mergeCell ref="AJ130:AM130"/>
    <mergeCell ref="AN130:AQ130"/>
    <mergeCell ref="AS130:AV130"/>
    <mergeCell ref="AW130:AZ130"/>
    <mergeCell ref="BA130:BD130"/>
    <mergeCell ref="BE130:BH130"/>
    <mergeCell ref="L130:O130"/>
    <mergeCell ref="P130:S130"/>
    <mergeCell ref="T130:W130"/>
    <mergeCell ref="X130:AA130"/>
    <mergeCell ref="AB130:AE130"/>
    <mergeCell ref="AF130:AI130"/>
    <mergeCell ref="BU131:BX131"/>
    <mergeCell ref="BY131:CB131"/>
    <mergeCell ref="BA131:BD131"/>
    <mergeCell ref="BE131:BH131"/>
    <mergeCell ref="B132:C132"/>
    <mergeCell ref="D132:G132"/>
    <mergeCell ref="H132:K132"/>
    <mergeCell ref="L132:O132"/>
    <mergeCell ref="P132:S132"/>
    <mergeCell ref="T132:W132"/>
    <mergeCell ref="X132:AA132"/>
    <mergeCell ref="AB132:AE132"/>
    <mergeCell ref="AW131:AZ131"/>
    <mergeCell ref="BI131:BL131"/>
    <mergeCell ref="BM131:BP131"/>
    <mergeCell ref="BQ131:BT131"/>
    <mergeCell ref="X131:AA131"/>
    <mergeCell ref="AB131:AE131"/>
    <mergeCell ref="AF131:AI131"/>
    <mergeCell ref="AJ131:AM131"/>
    <mergeCell ref="AN131:AQ131"/>
    <mergeCell ref="AS131:AV131"/>
    <mergeCell ref="BE132:BH132"/>
    <mergeCell ref="BI132:BL132"/>
    <mergeCell ref="BM132:BP132"/>
    <mergeCell ref="BQ132:BT132"/>
    <mergeCell ref="BU132:BX132"/>
    <mergeCell ref="BY132:CB132"/>
    <mergeCell ref="AF132:AI132"/>
    <mergeCell ref="AJ132:AM132"/>
    <mergeCell ref="AN132:AQ132"/>
    <mergeCell ref="AS132:AV132"/>
    <mergeCell ref="AW132:AZ132"/>
    <mergeCell ref="BA132:BD132"/>
    <mergeCell ref="BU133:BX133"/>
    <mergeCell ref="BY133:CB133"/>
    <mergeCell ref="D134:G134"/>
    <mergeCell ref="H134:K134"/>
    <mergeCell ref="L134:O134"/>
    <mergeCell ref="P134:S134"/>
    <mergeCell ref="T134:W134"/>
    <mergeCell ref="X134:AA134"/>
    <mergeCell ref="AB134:AE134"/>
    <mergeCell ref="AF134:AI134"/>
    <mergeCell ref="AW133:AZ133"/>
    <mergeCell ref="BA133:BD133"/>
    <mergeCell ref="BE133:BH133"/>
    <mergeCell ref="BI133:BL133"/>
    <mergeCell ref="BM133:BP133"/>
    <mergeCell ref="BQ133:BT133"/>
    <mergeCell ref="X133:AA133"/>
    <mergeCell ref="AB133:AE133"/>
    <mergeCell ref="AF133:AI133"/>
    <mergeCell ref="AJ133:AM133"/>
    <mergeCell ref="AN133:AQ133"/>
    <mergeCell ref="AS133:AV133"/>
    <mergeCell ref="D133:G133"/>
    <mergeCell ref="H133:K133"/>
    <mergeCell ref="BI134:BL134"/>
    <mergeCell ref="BM134:BP134"/>
    <mergeCell ref="BQ134:BT134"/>
    <mergeCell ref="BU134:BX134"/>
    <mergeCell ref="BY134:CB134"/>
    <mergeCell ref="B135:C136"/>
    <mergeCell ref="D135:G135"/>
    <mergeCell ref="H135:K135"/>
    <mergeCell ref="L135:O135"/>
    <mergeCell ref="P135:S135"/>
    <mergeCell ref="AJ134:AM134"/>
    <mergeCell ref="AN134:AQ134"/>
    <mergeCell ref="AS134:AV134"/>
    <mergeCell ref="AW134:AZ134"/>
    <mergeCell ref="BA134:BD134"/>
    <mergeCell ref="BE134:BH134"/>
    <mergeCell ref="B133:C134"/>
    <mergeCell ref="L133:O133"/>
    <mergeCell ref="P133:S133"/>
    <mergeCell ref="T133:W133"/>
    <mergeCell ref="BQ135:BT135"/>
    <mergeCell ref="BU135:BX135"/>
    <mergeCell ref="BY135:CB135"/>
    <mergeCell ref="D136:G136"/>
    <mergeCell ref="H136:K136"/>
    <mergeCell ref="L136:O136"/>
    <mergeCell ref="P136:S136"/>
    <mergeCell ref="T136:W136"/>
    <mergeCell ref="X136:AA136"/>
    <mergeCell ref="AB136:AE136"/>
    <mergeCell ref="AS135:AV135"/>
    <mergeCell ref="AW135:AZ135"/>
    <mergeCell ref="BA135:BD135"/>
    <mergeCell ref="BE135:BH135"/>
    <mergeCell ref="BI135:BL135"/>
    <mergeCell ref="BM135:BP135"/>
    <mergeCell ref="T135:W135"/>
    <mergeCell ref="X135:AA135"/>
    <mergeCell ref="AB135:AE135"/>
    <mergeCell ref="AF135:AI135"/>
    <mergeCell ref="AJ135:AM135"/>
    <mergeCell ref="AN135:AQ135"/>
    <mergeCell ref="BE136:BH136"/>
    <mergeCell ref="BI136:BL136"/>
    <mergeCell ref="BM136:BP136"/>
    <mergeCell ref="BQ136:BT136"/>
    <mergeCell ref="BU136:BX136"/>
    <mergeCell ref="BY136:CB136"/>
    <mergeCell ref="AF136:AI136"/>
    <mergeCell ref="AJ136:AM136"/>
    <mergeCell ref="AN136:AQ136"/>
    <mergeCell ref="AS136:AV136"/>
    <mergeCell ref="AW136:AZ136"/>
    <mergeCell ref="BA136:BD136"/>
    <mergeCell ref="CO148:CP148"/>
    <mergeCell ref="AS143:AV147"/>
    <mergeCell ref="AW143:AZ147"/>
    <mergeCell ref="BA143:BD147"/>
    <mergeCell ref="BE143:BH147"/>
    <mergeCell ref="BI143:BL147"/>
    <mergeCell ref="BM143:BP147"/>
    <mergeCell ref="AS159:CJ159"/>
    <mergeCell ref="A138:CO138"/>
    <mergeCell ref="A139:CO139"/>
    <mergeCell ref="A141:A180"/>
    <mergeCell ref="B141:CJ141"/>
    <mergeCell ref="B142:CJ142"/>
    <mergeCell ref="D143:G147"/>
    <mergeCell ref="H143:K147"/>
    <mergeCell ref="L143:O147"/>
    <mergeCell ref="P143:S147"/>
    <mergeCell ref="T143:W147"/>
    <mergeCell ref="X143:AA147"/>
    <mergeCell ref="AB143:AE147"/>
    <mergeCell ref="AF143:AI147"/>
    <mergeCell ref="AJ143:AM147"/>
    <mergeCell ref="AN143:AQ147"/>
    <mergeCell ref="AR143:AR180"/>
    <mergeCell ref="CG143:CJ147"/>
    <mergeCell ref="D159:AQ159"/>
    <mergeCell ref="AN174:AQ174"/>
    <mergeCell ref="BQ143:BT147"/>
    <mergeCell ref="BU143:BX147"/>
    <mergeCell ref="BY143:CB147"/>
    <mergeCell ref="CC143:CF147"/>
    <mergeCell ref="BQ174:BT174"/>
    <mergeCell ref="BU174:BX174"/>
    <mergeCell ref="BY174:CB174"/>
    <mergeCell ref="CC174:CF174"/>
    <mergeCell ref="CG174:CJ174"/>
    <mergeCell ref="BI174:BL174"/>
    <mergeCell ref="BM174:BP174"/>
    <mergeCell ref="D175:G175"/>
    <mergeCell ref="H175:K175"/>
    <mergeCell ref="L175:O175"/>
    <mergeCell ref="P175:S175"/>
    <mergeCell ref="T175:W175"/>
    <mergeCell ref="AS174:AV174"/>
    <mergeCell ref="AW174:AZ174"/>
    <mergeCell ref="BA174:BD174"/>
    <mergeCell ref="BE174:BH174"/>
    <mergeCell ref="AB175:AE175"/>
    <mergeCell ref="H174:K174"/>
    <mergeCell ref="L174:O174"/>
    <mergeCell ref="P174:S174"/>
    <mergeCell ref="T174:W174"/>
    <mergeCell ref="X174:AA174"/>
    <mergeCell ref="AB174:AE174"/>
    <mergeCell ref="AF174:AI174"/>
    <mergeCell ref="AJ174:AM174"/>
    <mergeCell ref="CC175:CF175"/>
    <mergeCell ref="CG175:CJ175"/>
    <mergeCell ref="BI175:BL175"/>
    <mergeCell ref="BM175:BP175"/>
    <mergeCell ref="BQ175:BT175"/>
    <mergeCell ref="BU175:BX175"/>
    <mergeCell ref="BY175:CB175"/>
    <mergeCell ref="D174:G174"/>
    <mergeCell ref="B176:C176"/>
    <mergeCell ref="D176:G176"/>
    <mergeCell ref="H176:K176"/>
    <mergeCell ref="L176:O176"/>
    <mergeCell ref="P176:S176"/>
    <mergeCell ref="T176:W176"/>
    <mergeCell ref="X176:AA176"/>
    <mergeCell ref="AB176:AE176"/>
    <mergeCell ref="BE175:BH175"/>
    <mergeCell ref="AF175:AI175"/>
    <mergeCell ref="AJ175:AM175"/>
    <mergeCell ref="AN175:AQ175"/>
    <mergeCell ref="AS175:AV175"/>
    <mergeCell ref="AW175:AZ175"/>
    <mergeCell ref="BA175:BD175"/>
    <mergeCell ref="X175:AA175"/>
    <mergeCell ref="CC176:CF176"/>
    <mergeCell ref="CG176:CJ176"/>
    <mergeCell ref="B177:C178"/>
    <mergeCell ref="D177:G177"/>
    <mergeCell ref="H177:K177"/>
    <mergeCell ref="L177:O177"/>
    <mergeCell ref="P177:S177"/>
    <mergeCell ref="T177:W177"/>
    <mergeCell ref="X177:AA177"/>
    <mergeCell ref="AB177:AE177"/>
    <mergeCell ref="BE176:BH176"/>
    <mergeCell ref="BI176:BL176"/>
    <mergeCell ref="BM176:BP176"/>
    <mergeCell ref="BQ176:BT176"/>
    <mergeCell ref="BU176:BX176"/>
    <mergeCell ref="BY176:CB176"/>
    <mergeCell ref="AF176:AI176"/>
    <mergeCell ref="AJ176:AM176"/>
    <mergeCell ref="AN176:AQ176"/>
    <mergeCell ref="AS176:AV176"/>
    <mergeCell ref="AW176:AZ176"/>
    <mergeCell ref="BA176:BD176"/>
    <mergeCell ref="CC177:CF177"/>
    <mergeCell ref="CG177:CJ177"/>
    <mergeCell ref="D178:G178"/>
    <mergeCell ref="H178:K178"/>
    <mergeCell ref="L178:O178"/>
    <mergeCell ref="P178:S178"/>
    <mergeCell ref="T178:W178"/>
    <mergeCell ref="X178:AA178"/>
    <mergeCell ref="AB178:AE178"/>
    <mergeCell ref="AF178:AI178"/>
    <mergeCell ref="BE177:BH177"/>
    <mergeCell ref="BI177:BL177"/>
    <mergeCell ref="BM177:BP177"/>
    <mergeCell ref="BQ177:BT177"/>
    <mergeCell ref="BU177:BX177"/>
    <mergeCell ref="BY177:CB177"/>
    <mergeCell ref="AF177:AI177"/>
    <mergeCell ref="AJ177:AM177"/>
    <mergeCell ref="AN177:AQ177"/>
    <mergeCell ref="AS177:AV177"/>
    <mergeCell ref="AW177:AZ177"/>
    <mergeCell ref="BA177:BD177"/>
    <mergeCell ref="CG178:CJ178"/>
    <mergeCell ref="B179:C180"/>
    <mergeCell ref="D179:G179"/>
    <mergeCell ref="H179:K179"/>
    <mergeCell ref="L179:O179"/>
    <mergeCell ref="P179:S179"/>
    <mergeCell ref="T179:W179"/>
    <mergeCell ref="X179:AA179"/>
    <mergeCell ref="AB179:AE179"/>
    <mergeCell ref="AF179:AI179"/>
    <mergeCell ref="BI178:BL178"/>
    <mergeCell ref="BM178:BP178"/>
    <mergeCell ref="BQ178:BT178"/>
    <mergeCell ref="BU178:BX178"/>
    <mergeCell ref="BY178:CB178"/>
    <mergeCell ref="CC178:CF178"/>
    <mergeCell ref="AJ178:AM178"/>
    <mergeCell ref="AN178:AQ178"/>
    <mergeCell ref="AS178:AV178"/>
    <mergeCell ref="AW178:AZ178"/>
    <mergeCell ref="BA178:BD178"/>
    <mergeCell ref="BE178:BH178"/>
    <mergeCell ref="CG179:CJ179"/>
    <mergeCell ref="D180:G180"/>
    <mergeCell ref="H180:K180"/>
    <mergeCell ref="L180:O180"/>
    <mergeCell ref="P180:S180"/>
    <mergeCell ref="T180:W180"/>
    <mergeCell ref="X180:AA180"/>
    <mergeCell ref="AB180:AE180"/>
    <mergeCell ref="AF180:AI180"/>
    <mergeCell ref="AJ180:AM180"/>
    <mergeCell ref="BI179:BL179"/>
    <mergeCell ref="BM179:BP179"/>
    <mergeCell ref="BQ179:BT179"/>
    <mergeCell ref="BU179:BX179"/>
    <mergeCell ref="BY179:CB179"/>
    <mergeCell ref="CC179:CF179"/>
    <mergeCell ref="AJ179:AM179"/>
    <mergeCell ref="AN179:AQ179"/>
    <mergeCell ref="AS179:AV179"/>
    <mergeCell ref="AW179:AZ179"/>
    <mergeCell ref="BA179:BD179"/>
    <mergeCell ref="BE179:BH179"/>
    <mergeCell ref="BM180:BP180"/>
    <mergeCell ref="BQ180:BT180"/>
    <mergeCell ref="BU180:BX180"/>
    <mergeCell ref="BY180:CB180"/>
    <mergeCell ref="CC180:CF180"/>
    <mergeCell ref="CG180:CJ180"/>
    <mergeCell ref="AN180:AQ180"/>
    <mergeCell ref="AS180:AV180"/>
    <mergeCell ref="AW180:AZ180"/>
    <mergeCell ref="BA180:BD180"/>
    <mergeCell ref="BE180:BH180"/>
    <mergeCell ref="BI180:BL180"/>
    <mergeCell ref="AF187:AI191"/>
    <mergeCell ref="AJ187:AM191"/>
    <mergeCell ref="AN187:AQ191"/>
    <mergeCell ref="AR187:AR191"/>
    <mergeCell ref="A182:CO182"/>
    <mergeCell ref="A183:CO183"/>
    <mergeCell ref="A185:A225"/>
    <mergeCell ref="B185:CN185"/>
    <mergeCell ref="B186:CN186"/>
    <mergeCell ref="D187:G191"/>
    <mergeCell ref="H187:K191"/>
    <mergeCell ref="L187:O191"/>
    <mergeCell ref="P187:S191"/>
    <mergeCell ref="T187:W191"/>
    <mergeCell ref="CO191:CP191"/>
    <mergeCell ref="AR192:AR225"/>
    <mergeCell ref="D203:AQ203"/>
    <mergeCell ref="AS203:CN203"/>
    <mergeCell ref="D219:G219"/>
    <mergeCell ref="H219:K219"/>
    <mergeCell ref="L219:O219"/>
    <mergeCell ref="P219:S219"/>
    <mergeCell ref="T219:W219"/>
    <mergeCell ref="X219:AA219"/>
    <mergeCell ref="BQ187:BT191"/>
    <mergeCell ref="BU187:BX191"/>
    <mergeCell ref="BY187:CB191"/>
    <mergeCell ref="CC187:CF191"/>
    <mergeCell ref="CG187:CJ191"/>
    <mergeCell ref="CK187:CN191"/>
    <mergeCell ref="AS187:AV191"/>
    <mergeCell ref="AW187:AZ191"/>
    <mergeCell ref="BA187:BD191"/>
    <mergeCell ref="BE187:BH191"/>
    <mergeCell ref="BI187:BL191"/>
    <mergeCell ref="BM187:BP191"/>
    <mergeCell ref="X187:AA191"/>
    <mergeCell ref="AB187:AE191"/>
    <mergeCell ref="BY219:CB219"/>
    <mergeCell ref="CC219:CF219"/>
    <mergeCell ref="CG219:CJ219"/>
    <mergeCell ref="CK219:CN219"/>
    <mergeCell ref="D220:G220"/>
    <mergeCell ref="H220:K220"/>
    <mergeCell ref="L220:O220"/>
    <mergeCell ref="P220:S220"/>
    <mergeCell ref="T220:W220"/>
    <mergeCell ref="X220:AA220"/>
    <mergeCell ref="BA219:BD219"/>
    <mergeCell ref="BE219:BH219"/>
    <mergeCell ref="BI219:BL219"/>
    <mergeCell ref="BM219:BP219"/>
    <mergeCell ref="BQ219:BT219"/>
    <mergeCell ref="BU219:BX219"/>
    <mergeCell ref="AB219:AE219"/>
    <mergeCell ref="AF219:AI219"/>
    <mergeCell ref="AJ219:AM219"/>
    <mergeCell ref="AN219:AQ219"/>
    <mergeCell ref="AS219:AV219"/>
    <mergeCell ref="AW219:AZ219"/>
    <mergeCell ref="BY220:CB220"/>
    <mergeCell ref="CC220:CF220"/>
    <mergeCell ref="CG220:CJ220"/>
    <mergeCell ref="CK220:CN220"/>
    <mergeCell ref="B221:C221"/>
    <mergeCell ref="D221:G221"/>
    <mergeCell ref="H221:K221"/>
    <mergeCell ref="L221:O221"/>
    <mergeCell ref="P221:S221"/>
    <mergeCell ref="T221:W221"/>
    <mergeCell ref="BA220:BD220"/>
    <mergeCell ref="BE220:BH220"/>
    <mergeCell ref="BI220:BL220"/>
    <mergeCell ref="BM220:BP220"/>
    <mergeCell ref="BQ220:BT220"/>
    <mergeCell ref="BU220:BX220"/>
    <mergeCell ref="AB220:AE220"/>
    <mergeCell ref="AF220:AI220"/>
    <mergeCell ref="AJ220:AM220"/>
    <mergeCell ref="AN220:AQ220"/>
    <mergeCell ref="AS220:AV220"/>
    <mergeCell ref="AW220:AZ220"/>
    <mergeCell ref="BU221:BX221"/>
    <mergeCell ref="BY221:CB221"/>
    <mergeCell ref="CC221:CF221"/>
    <mergeCell ref="CG221:CJ221"/>
    <mergeCell ref="CK221:CN221"/>
    <mergeCell ref="B222:C223"/>
    <mergeCell ref="D222:G222"/>
    <mergeCell ref="H222:K222"/>
    <mergeCell ref="L222:O222"/>
    <mergeCell ref="P222:S222"/>
    <mergeCell ref="AW221:AZ221"/>
    <mergeCell ref="BA221:BD221"/>
    <mergeCell ref="BE221:BH221"/>
    <mergeCell ref="BI221:BL221"/>
    <mergeCell ref="BM221:BP221"/>
    <mergeCell ref="BQ221:BT221"/>
    <mergeCell ref="X221:AA221"/>
    <mergeCell ref="AB221:AE221"/>
    <mergeCell ref="AF221:AI221"/>
    <mergeCell ref="AJ221:AM221"/>
    <mergeCell ref="AN221:AQ221"/>
    <mergeCell ref="AS221:AV221"/>
    <mergeCell ref="CK222:CN222"/>
    <mergeCell ref="AS222:AV222"/>
    <mergeCell ref="AW222:AZ222"/>
    <mergeCell ref="BA222:BD222"/>
    <mergeCell ref="CG222:CJ222"/>
    <mergeCell ref="BY223:CB223"/>
    <mergeCell ref="CC223:CF223"/>
    <mergeCell ref="CG223:CJ223"/>
    <mergeCell ref="BE222:BH222"/>
    <mergeCell ref="BI222:BL222"/>
    <mergeCell ref="BM222:BP222"/>
    <mergeCell ref="T222:W222"/>
    <mergeCell ref="X222:AA222"/>
    <mergeCell ref="AB222:AE222"/>
    <mergeCell ref="AF222:AI222"/>
    <mergeCell ref="AJ222:AM222"/>
    <mergeCell ref="AN222:AQ222"/>
    <mergeCell ref="D225:G225"/>
    <mergeCell ref="L223:O223"/>
    <mergeCell ref="P223:S223"/>
    <mergeCell ref="T223:W223"/>
    <mergeCell ref="X223:AA223"/>
    <mergeCell ref="BQ222:BT222"/>
    <mergeCell ref="BU222:BX222"/>
    <mergeCell ref="BY222:CB222"/>
    <mergeCell ref="CC222:CF222"/>
    <mergeCell ref="AN225:AQ225"/>
    <mergeCell ref="AS225:AV225"/>
    <mergeCell ref="CK223:CN223"/>
    <mergeCell ref="B224:C225"/>
    <mergeCell ref="D224:G224"/>
    <mergeCell ref="H224:K224"/>
    <mergeCell ref="L224:O224"/>
    <mergeCell ref="P224:S224"/>
    <mergeCell ref="T224:W224"/>
    <mergeCell ref="BA223:BD223"/>
    <mergeCell ref="BE223:BH223"/>
    <mergeCell ref="BI223:BL223"/>
    <mergeCell ref="BM223:BP223"/>
    <mergeCell ref="BQ223:BT223"/>
    <mergeCell ref="BU223:BX223"/>
    <mergeCell ref="AB223:AE223"/>
    <mergeCell ref="AF223:AI223"/>
    <mergeCell ref="AJ223:AM223"/>
    <mergeCell ref="AN223:AQ223"/>
    <mergeCell ref="AS223:AV223"/>
    <mergeCell ref="AW223:AZ223"/>
    <mergeCell ref="D223:G223"/>
    <mergeCell ref="H223:K223"/>
    <mergeCell ref="CG224:CJ224"/>
    <mergeCell ref="CG225:CJ225"/>
    <mergeCell ref="CK225:CN225"/>
    <mergeCell ref="AW225:AZ225"/>
    <mergeCell ref="BA225:BD225"/>
    <mergeCell ref="BE225:BH225"/>
    <mergeCell ref="BI225:BL225"/>
    <mergeCell ref="BM225:BP225"/>
    <mergeCell ref="BQ225:BT225"/>
    <mergeCell ref="BQ224:BT224"/>
    <mergeCell ref="AW224:AZ224"/>
    <mergeCell ref="BA224:BD224"/>
    <mergeCell ref="BE224:BH224"/>
    <mergeCell ref="BI224:BL224"/>
    <mergeCell ref="BM224:BP224"/>
    <mergeCell ref="CK224:CN224"/>
    <mergeCell ref="B96:W96"/>
    <mergeCell ref="B97:W97"/>
    <mergeCell ref="B99:W99"/>
    <mergeCell ref="B100:W100"/>
    <mergeCell ref="BU224:BX224"/>
    <mergeCell ref="BY224:CB224"/>
    <mergeCell ref="CC224:CF224"/>
    <mergeCell ref="BU225:BX225"/>
    <mergeCell ref="BY225:CB225"/>
    <mergeCell ref="CC225:CF225"/>
    <mergeCell ref="H225:K225"/>
    <mergeCell ref="L225:O225"/>
    <mergeCell ref="P225:S225"/>
    <mergeCell ref="T225:W225"/>
    <mergeCell ref="X224:AA224"/>
    <mergeCell ref="AB224:AE224"/>
    <mergeCell ref="AF224:AI224"/>
    <mergeCell ref="AJ224:AM224"/>
    <mergeCell ref="AN224:AQ224"/>
    <mergeCell ref="AS224:AV224"/>
    <mergeCell ref="X225:AA225"/>
    <mergeCell ref="AB225:AE225"/>
    <mergeCell ref="AF225:AI225"/>
    <mergeCell ref="AJ225:AM225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A265"/>
  <sheetViews>
    <sheetView showGridLines="0" showRowColHeaders="0" topLeftCell="A137" zoomScale="80" zoomScaleNormal="80" workbookViewId="0">
      <selection activeCell="N140" sqref="N140"/>
    </sheetView>
  </sheetViews>
  <sheetFormatPr defaultRowHeight="14.25" x14ac:dyDescent="0.2"/>
  <cols>
    <col min="1" max="1" width="4.42578125" style="145" bestFit="1" customWidth="1"/>
    <col min="2" max="2" width="30.7109375" style="145" bestFit="1" customWidth="1"/>
    <col min="3" max="3" width="3.7109375" style="145" bestFit="1" customWidth="1"/>
    <col min="4" max="24" width="8.7109375" style="145" bestFit="1" customWidth="1"/>
    <col min="25" max="25" width="7.42578125" style="145" bestFit="1" customWidth="1"/>
    <col min="26" max="26" width="8.7109375" style="145" bestFit="1" customWidth="1"/>
    <col min="27" max="27" width="7.42578125" style="145" bestFit="1" customWidth="1"/>
    <col min="28" max="43" width="8.7109375" style="145" bestFit="1" customWidth="1"/>
    <col min="44" max="44" width="3.140625" style="145" customWidth="1"/>
    <col min="45" max="45" width="8.7109375" style="145" bestFit="1" customWidth="1"/>
    <col min="46" max="46" width="7.42578125" style="145" bestFit="1" customWidth="1"/>
    <col min="47" max="47" width="8.7109375" style="145" bestFit="1" customWidth="1"/>
    <col min="48" max="48" width="7.42578125" style="145" bestFit="1" customWidth="1"/>
    <col min="49" max="49" width="8.7109375" style="145" bestFit="1" customWidth="1"/>
    <col min="50" max="50" width="7.42578125" style="145" bestFit="1" customWidth="1"/>
    <col min="51" max="51" width="8.7109375" style="145" bestFit="1" customWidth="1"/>
    <col min="52" max="52" width="7.42578125" style="145" bestFit="1" customWidth="1"/>
    <col min="53" max="55" width="8.7109375" style="145" bestFit="1" customWidth="1"/>
    <col min="56" max="56" width="7.42578125" style="145" bestFit="1" customWidth="1"/>
    <col min="57" max="57" width="8.7109375" style="145" bestFit="1" customWidth="1"/>
    <col min="58" max="58" width="7.42578125" style="145" bestFit="1" customWidth="1"/>
    <col min="59" max="59" width="8.7109375" style="145" bestFit="1" customWidth="1"/>
    <col min="60" max="61" width="7.42578125" style="145" bestFit="1" customWidth="1"/>
    <col min="62" max="67" width="8.7109375" style="145" bestFit="1" customWidth="1"/>
    <col min="68" max="68" width="7.42578125" style="145" bestFit="1" customWidth="1"/>
    <col min="69" max="75" width="8.7109375" style="145" bestFit="1" customWidth="1"/>
    <col min="76" max="76" width="7.42578125" style="145" bestFit="1" customWidth="1"/>
    <col min="77" max="77" width="8.7109375" style="145" bestFit="1" customWidth="1"/>
    <col min="78" max="78" width="7.42578125" style="145" bestFit="1" customWidth="1"/>
    <col min="79" max="79" width="8.7109375" style="145" bestFit="1" customWidth="1"/>
    <col min="80" max="80" width="7.42578125" style="145" bestFit="1" customWidth="1"/>
    <col min="81" max="81" width="8.7109375" style="145" bestFit="1" customWidth="1"/>
    <col min="82" max="82" width="7.42578125" style="145" bestFit="1" customWidth="1"/>
    <col min="83" max="83" width="8.7109375" style="145" bestFit="1" customWidth="1"/>
    <col min="84" max="84" width="7.42578125" style="145" bestFit="1" customWidth="1"/>
    <col min="85" max="85" width="8.7109375" style="145" bestFit="1" customWidth="1"/>
    <col min="86" max="86" width="7.42578125" style="145" bestFit="1" customWidth="1"/>
    <col min="87" max="87" width="8.7109375" style="145" bestFit="1" customWidth="1"/>
    <col min="88" max="88" width="7.42578125" style="145" bestFit="1" customWidth="1"/>
    <col min="89" max="89" width="8.7109375" style="145" bestFit="1" customWidth="1"/>
    <col min="90" max="90" width="7.42578125" style="145" bestFit="1" customWidth="1"/>
    <col min="91" max="91" width="8.7109375" style="145" bestFit="1" customWidth="1"/>
    <col min="92" max="94" width="7.42578125" style="145" bestFit="1" customWidth="1"/>
    <col min="95" max="96" width="15.140625" style="145" bestFit="1" customWidth="1"/>
    <col min="97" max="97" width="7.42578125" style="145" bestFit="1" customWidth="1"/>
    <col min="98" max="129" width="15.140625" style="145" bestFit="1" customWidth="1"/>
    <col min="130" max="130" width="9.140625" style="145"/>
    <col min="131" max="131" width="5.140625" style="145" bestFit="1" customWidth="1"/>
    <col min="132" max="133" width="15.140625" style="145" bestFit="1" customWidth="1"/>
    <col min="134" max="16384" width="9.140625" style="145"/>
  </cols>
  <sheetData>
    <row r="1" spans="1:122" hidden="1" x14ac:dyDescent="0.2"/>
    <row r="2" spans="1:122" ht="15" hidden="1" x14ac:dyDescent="0.25">
      <c r="A2" s="311" t="s">
        <v>752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</row>
    <row r="3" spans="1:122" ht="15" hidden="1" x14ac:dyDescent="0.25">
      <c r="A3" s="311" t="s">
        <v>756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</row>
    <row r="4" spans="1:122" ht="14.25" hidden="1" customHeight="1" x14ac:dyDescent="0.2"/>
    <row r="5" spans="1:122" ht="15" hidden="1" x14ac:dyDescent="0.25">
      <c r="A5" s="351" t="s">
        <v>867</v>
      </c>
      <c r="B5" s="331" t="s">
        <v>86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A5" s="331"/>
      <c r="BB5" s="331"/>
      <c r="BC5" s="331"/>
      <c r="BD5" s="331"/>
      <c r="BE5" s="331"/>
      <c r="BF5" s="331"/>
      <c r="BG5" s="331"/>
      <c r="BH5" s="331"/>
      <c r="BI5" s="331"/>
      <c r="BJ5" s="331"/>
      <c r="BK5" s="331"/>
      <c r="BL5" s="331"/>
      <c r="BM5" s="331"/>
      <c r="BN5" s="331"/>
      <c r="BO5" s="331"/>
      <c r="BP5" s="331"/>
      <c r="BQ5" s="331"/>
      <c r="BR5" s="331"/>
      <c r="BS5" s="331"/>
      <c r="BT5" s="331"/>
      <c r="BU5" s="331"/>
      <c r="BV5" s="331"/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1"/>
      <c r="CH5" s="331"/>
      <c r="CI5" s="331"/>
      <c r="CJ5" s="331"/>
      <c r="CK5" s="331"/>
      <c r="CL5" s="331"/>
      <c r="CM5" s="331"/>
      <c r="CN5" s="313"/>
      <c r="CO5" s="146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8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22" ht="15.75" hidden="1" customHeight="1" x14ac:dyDescent="0.2">
      <c r="A6" s="352"/>
      <c r="B6" s="304" t="s">
        <v>866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257"/>
      <c r="CO6" s="150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2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</row>
    <row r="7" spans="1:122" ht="15.75" hidden="1" customHeight="1" x14ac:dyDescent="0.25">
      <c r="A7" s="352"/>
      <c r="B7" s="153" t="s">
        <v>759</v>
      </c>
      <c r="C7" s="154">
        <f>+C8+C9</f>
        <v>21</v>
      </c>
      <c r="D7" s="304" t="s">
        <v>91</v>
      </c>
      <c r="E7" s="304"/>
      <c r="F7" s="304"/>
      <c r="G7" s="304"/>
      <c r="H7" s="304" t="s">
        <v>92</v>
      </c>
      <c r="I7" s="304"/>
      <c r="J7" s="304"/>
      <c r="K7" s="304"/>
      <c r="L7" s="304" t="s">
        <v>93</v>
      </c>
      <c r="M7" s="304"/>
      <c r="N7" s="304"/>
      <c r="O7" s="304"/>
      <c r="P7" s="304" t="s">
        <v>94</v>
      </c>
      <c r="Q7" s="304"/>
      <c r="R7" s="304"/>
      <c r="S7" s="304"/>
      <c r="T7" s="304" t="s">
        <v>95</v>
      </c>
      <c r="U7" s="304"/>
      <c r="V7" s="304"/>
      <c r="W7" s="304"/>
      <c r="X7" s="304" t="s">
        <v>96</v>
      </c>
      <c r="Y7" s="304"/>
      <c r="Z7" s="304"/>
      <c r="AA7" s="304"/>
      <c r="AB7" s="304" t="s">
        <v>97</v>
      </c>
      <c r="AC7" s="304"/>
      <c r="AD7" s="304"/>
      <c r="AE7" s="304"/>
      <c r="AF7" s="304" t="s">
        <v>98</v>
      </c>
      <c r="AG7" s="304"/>
      <c r="AH7" s="304"/>
      <c r="AI7" s="304"/>
      <c r="AJ7" s="304" t="s">
        <v>99</v>
      </c>
      <c r="AK7" s="304"/>
      <c r="AL7" s="304"/>
      <c r="AM7" s="304"/>
      <c r="AN7" s="286" t="s">
        <v>100</v>
      </c>
      <c r="AO7" s="287"/>
      <c r="AP7" s="287"/>
      <c r="AQ7" s="315"/>
      <c r="AR7" s="304" t="s">
        <v>101</v>
      </c>
      <c r="AS7" s="304"/>
      <c r="AT7" s="304"/>
      <c r="AU7" s="304"/>
      <c r="AV7" s="354"/>
      <c r="AW7" s="304" t="s">
        <v>107</v>
      </c>
      <c r="AX7" s="304"/>
      <c r="AY7" s="304"/>
      <c r="AZ7" s="304"/>
      <c r="BA7" s="304" t="s">
        <v>108</v>
      </c>
      <c r="BB7" s="304"/>
      <c r="BC7" s="304"/>
      <c r="BD7" s="304"/>
      <c r="BE7" s="304" t="s">
        <v>109</v>
      </c>
      <c r="BF7" s="304"/>
      <c r="BG7" s="304"/>
      <c r="BH7" s="304"/>
      <c r="BI7" s="304" t="s">
        <v>110</v>
      </c>
      <c r="BJ7" s="304"/>
      <c r="BK7" s="304"/>
      <c r="BL7" s="304"/>
      <c r="BM7" s="304" t="s">
        <v>111</v>
      </c>
      <c r="BN7" s="304"/>
      <c r="BO7" s="304"/>
      <c r="BP7" s="304"/>
      <c r="BQ7" s="304" t="s">
        <v>112</v>
      </c>
      <c r="BR7" s="304"/>
      <c r="BS7" s="304"/>
      <c r="BT7" s="304"/>
      <c r="BU7" s="304" t="s">
        <v>113</v>
      </c>
      <c r="BV7" s="304"/>
      <c r="BW7" s="304"/>
      <c r="BX7" s="304"/>
      <c r="BY7" s="304" t="s">
        <v>114</v>
      </c>
      <c r="BZ7" s="304"/>
      <c r="CA7" s="304"/>
      <c r="CB7" s="304"/>
      <c r="CC7" s="304" t="s">
        <v>115</v>
      </c>
      <c r="CD7" s="304"/>
      <c r="CE7" s="304"/>
      <c r="CF7" s="304"/>
      <c r="CG7" s="304" t="s">
        <v>116</v>
      </c>
      <c r="CH7" s="304"/>
      <c r="CI7" s="304"/>
      <c r="CJ7" s="304"/>
      <c r="CK7" s="286" t="s">
        <v>120</v>
      </c>
      <c r="CL7" s="287"/>
      <c r="CM7" s="287"/>
      <c r="CN7" s="287"/>
      <c r="CO7" s="155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</row>
    <row r="8" spans="1:122" ht="15.75" hidden="1" customHeight="1" x14ac:dyDescent="0.25">
      <c r="A8" s="352"/>
      <c r="B8" s="153" t="s">
        <v>757</v>
      </c>
      <c r="C8" s="154">
        <v>11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288"/>
      <c r="AO8" s="289"/>
      <c r="AP8" s="289"/>
      <c r="AQ8" s="300"/>
      <c r="AR8" s="304"/>
      <c r="AS8" s="304"/>
      <c r="AT8" s="304"/>
      <c r="AU8" s="304"/>
      <c r="AV8" s="355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288"/>
      <c r="CL8" s="289"/>
      <c r="CM8" s="289"/>
      <c r="CN8" s="289"/>
      <c r="CO8" s="155"/>
      <c r="DD8" s="149"/>
      <c r="DE8" s="156" t="s">
        <v>91</v>
      </c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</row>
    <row r="9" spans="1:122" ht="15.75" hidden="1" customHeight="1" x14ac:dyDescent="0.25">
      <c r="A9" s="352"/>
      <c r="B9" s="153" t="s">
        <v>758</v>
      </c>
      <c r="C9" s="154">
        <v>10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288"/>
      <c r="AO9" s="289"/>
      <c r="AP9" s="289"/>
      <c r="AQ9" s="300"/>
      <c r="AR9" s="304"/>
      <c r="AS9" s="304"/>
      <c r="AT9" s="304"/>
      <c r="AU9" s="304"/>
      <c r="AV9" s="355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288"/>
      <c r="CL9" s="289"/>
      <c r="CM9" s="289"/>
      <c r="CN9" s="289"/>
      <c r="CO9" s="155"/>
      <c r="DD9" s="149"/>
      <c r="DE9" s="156" t="s">
        <v>92</v>
      </c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</row>
    <row r="10" spans="1:122" ht="15.75" hidden="1" customHeight="1" x14ac:dyDescent="0.25">
      <c r="A10" s="352"/>
      <c r="B10" s="153"/>
      <c r="C10" s="157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288"/>
      <c r="AO10" s="289"/>
      <c r="AP10" s="289"/>
      <c r="AQ10" s="300"/>
      <c r="AR10" s="304"/>
      <c r="AS10" s="304"/>
      <c r="AT10" s="304"/>
      <c r="AU10" s="304"/>
      <c r="AV10" s="355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288"/>
      <c r="CL10" s="289"/>
      <c r="CM10" s="289"/>
      <c r="CN10" s="289"/>
      <c r="CO10" s="155"/>
      <c r="DD10" s="149"/>
      <c r="DE10" s="156" t="s">
        <v>93</v>
      </c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</row>
    <row r="11" spans="1:122" ht="15" hidden="1" customHeight="1" x14ac:dyDescent="0.25">
      <c r="A11" s="352"/>
      <c r="B11" s="158"/>
      <c r="C11" s="157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290"/>
      <c r="AO11" s="291"/>
      <c r="AP11" s="291"/>
      <c r="AQ11" s="301"/>
      <c r="AR11" s="304"/>
      <c r="AS11" s="304"/>
      <c r="AT11" s="304"/>
      <c r="AU11" s="304"/>
      <c r="AV11" s="303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290"/>
      <c r="CL11" s="291"/>
      <c r="CM11" s="291"/>
      <c r="CN11" s="291"/>
      <c r="CO11" s="155"/>
      <c r="DD11" s="149"/>
      <c r="DE11" s="156" t="s">
        <v>94</v>
      </c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</row>
    <row r="12" spans="1:122" ht="15" hidden="1" x14ac:dyDescent="0.25">
      <c r="A12" s="352"/>
      <c r="B12" s="159"/>
      <c r="C12" s="160"/>
      <c r="D12" s="161">
        <v>1</v>
      </c>
      <c r="E12" s="162">
        <v>2</v>
      </c>
      <c r="F12" s="161">
        <v>3</v>
      </c>
      <c r="G12" s="163">
        <v>4</v>
      </c>
      <c r="H12" s="164">
        <v>1</v>
      </c>
      <c r="I12" s="162">
        <v>2</v>
      </c>
      <c r="J12" s="161">
        <v>3</v>
      </c>
      <c r="K12" s="163">
        <v>4</v>
      </c>
      <c r="L12" s="164">
        <v>1</v>
      </c>
      <c r="M12" s="162">
        <v>2</v>
      </c>
      <c r="N12" s="161">
        <v>3</v>
      </c>
      <c r="O12" s="163">
        <v>4</v>
      </c>
      <c r="P12" s="164">
        <v>1</v>
      </c>
      <c r="Q12" s="162">
        <v>2</v>
      </c>
      <c r="R12" s="161">
        <v>3</v>
      </c>
      <c r="S12" s="163">
        <v>4</v>
      </c>
      <c r="T12" s="164">
        <v>1</v>
      </c>
      <c r="U12" s="162">
        <v>2</v>
      </c>
      <c r="V12" s="161">
        <v>3</v>
      </c>
      <c r="W12" s="163">
        <v>4</v>
      </c>
      <c r="X12" s="164">
        <v>1</v>
      </c>
      <c r="Y12" s="162">
        <v>2</v>
      </c>
      <c r="Z12" s="161">
        <v>3</v>
      </c>
      <c r="AA12" s="163">
        <v>4</v>
      </c>
      <c r="AB12" s="164">
        <v>1</v>
      </c>
      <c r="AC12" s="162">
        <v>2</v>
      </c>
      <c r="AD12" s="161">
        <v>3</v>
      </c>
      <c r="AE12" s="163">
        <v>4</v>
      </c>
      <c r="AF12" s="164">
        <v>1</v>
      </c>
      <c r="AG12" s="162">
        <v>2</v>
      </c>
      <c r="AH12" s="161">
        <v>3</v>
      </c>
      <c r="AI12" s="163">
        <v>4</v>
      </c>
      <c r="AJ12" s="164">
        <v>1</v>
      </c>
      <c r="AK12" s="162">
        <v>2</v>
      </c>
      <c r="AL12" s="161">
        <v>3</v>
      </c>
      <c r="AM12" s="163">
        <v>4</v>
      </c>
      <c r="AN12" s="164">
        <v>1</v>
      </c>
      <c r="AO12" s="162">
        <v>2</v>
      </c>
      <c r="AP12" s="161">
        <v>3</v>
      </c>
      <c r="AQ12" s="163">
        <v>4</v>
      </c>
      <c r="AR12" s="164">
        <v>1</v>
      </c>
      <c r="AS12" s="162">
        <v>2</v>
      </c>
      <c r="AT12" s="161">
        <v>3</v>
      </c>
      <c r="AU12" s="163">
        <v>4</v>
      </c>
      <c r="AV12" s="364"/>
      <c r="AW12" s="234">
        <v>1</v>
      </c>
      <c r="AX12" s="162">
        <v>2</v>
      </c>
      <c r="AY12" s="161">
        <v>3</v>
      </c>
      <c r="AZ12" s="163">
        <v>4</v>
      </c>
      <c r="BA12" s="164">
        <v>1</v>
      </c>
      <c r="BB12" s="162">
        <v>2</v>
      </c>
      <c r="BC12" s="161">
        <v>3</v>
      </c>
      <c r="BD12" s="163">
        <v>4</v>
      </c>
      <c r="BE12" s="164">
        <v>1</v>
      </c>
      <c r="BF12" s="162">
        <v>2</v>
      </c>
      <c r="BG12" s="161">
        <v>3</v>
      </c>
      <c r="BH12" s="163">
        <v>4</v>
      </c>
      <c r="BI12" s="164">
        <v>1</v>
      </c>
      <c r="BJ12" s="162">
        <v>2</v>
      </c>
      <c r="BK12" s="161">
        <v>3</v>
      </c>
      <c r="BL12" s="163">
        <v>4</v>
      </c>
      <c r="BM12" s="164">
        <v>1</v>
      </c>
      <c r="BN12" s="162">
        <v>2</v>
      </c>
      <c r="BO12" s="161">
        <v>3</v>
      </c>
      <c r="BP12" s="163">
        <v>4</v>
      </c>
      <c r="BQ12" s="164">
        <v>1</v>
      </c>
      <c r="BR12" s="162">
        <v>2</v>
      </c>
      <c r="BS12" s="161">
        <v>3</v>
      </c>
      <c r="BT12" s="163">
        <v>4</v>
      </c>
      <c r="BU12" s="164">
        <v>1</v>
      </c>
      <c r="BV12" s="162">
        <v>2</v>
      </c>
      <c r="BW12" s="161">
        <v>3</v>
      </c>
      <c r="BX12" s="163">
        <v>4</v>
      </c>
      <c r="BY12" s="164">
        <v>1</v>
      </c>
      <c r="BZ12" s="162">
        <v>2</v>
      </c>
      <c r="CA12" s="161">
        <v>3</v>
      </c>
      <c r="CB12" s="163">
        <v>4</v>
      </c>
      <c r="CC12" s="164">
        <v>1</v>
      </c>
      <c r="CD12" s="162">
        <v>2</v>
      </c>
      <c r="CE12" s="161">
        <v>3</v>
      </c>
      <c r="CF12" s="163">
        <v>4</v>
      </c>
      <c r="CG12" s="164">
        <v>1</v>
      </c>
      <c r="CH12" s="162">
        <v>2</v>
      </c>
      <c r="CI12" s="161">
        <v>3</v>
      </c>
      <c r="CJ12" s="163">
        <v>4</v>
      </c>
      <c r="CK12" s="166">
        <v>1</v>
      </c>
      <c r="CL12" s="167">
        <v>2</v>
      </c>
      <c r="CM12" s="161">
        <v>3</v>
      </c>
      <c r="CN12" s="165">
        <v>4</v>
      </c>
      <c r="CO12" s="155"/>
      <c r="CP12" s="330"/>
      <c r="CQ12" s="330"/>
      <c r="DD12" s="149"/>
      <c r="DE12" s="156" t="s">
        <v>95</v>
      </c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</row>
    <row r="13" spans="1:122" ht="15" hidden="1" customHeight="1" x14ac:dyDescent="0.25">
      <c r="A13" s="352"/>
      <c r="B13" s="168" t="s">
        <v>91</v>
      </c>
      <c r="C13" s="169"/>
      <c r="D13" s="170"/>
      <c r="E13" s="171"/>
      <c r="F13" s="171"/>
      <c r="G13" s="172"/>
      <c r="H13" s="173"/>
      <c r="I13" s="174">
        <v>2</v>
      </c>
      <c r="J13" s="175"/>
      <c r="K13" s="176"/>
      <c r="L13" s="173">
        <v>3</v>
      </c>
      <c r="M13" s="174"/>
      <c r="N13" s="175"/>
      <c r="O13" s="176"/>
      <c r="P13" s="173"/>
      <c r="Q13" s="174"/>
      <c r="R13" s="175"/>
      <c r="S13" s="176"/>
      <c r="T13" s="173"/>
      <c r="U13" s="174"/>
      <c r="V13" s="175"/>
      <c r="W13" s="176"/>
      <c r="X13" s="173"/>
      <c r="Y13" s="174"/>
      <c r="Z13" s="175">
        <v>2</v>
      </c>
      <c r="AA13" s="176"/>
      <c r="AB13" s="173"/>
      <c r="AC13" s="174"/>
      <c r="AD13" s="175"/>
      <c r="AE13" s="176"/>
      <c r="AF13" s="173">
        <v>1</v>
      </c>
      <c r="AG13" s="174"/>
      <c r="AH13" s="175">
        <v>1</v>
      </c>
      <c r="AI13" s="176"/>
      <c r="AJ13" s="173"/>
      <c r="AK13" s="174"/>
      <c r="AL13" s="175">
        <v>3</v>
      </c>
      <c r="AM13" s="176"/>
      <c r="AN13" s="173">
        <v>2</v>
      </c>
      <c r="AO13" s="174"/>
      <c r="AP13" s="175"/>
      <c r="AQ13" s="176"/>
      <c r="AR13" s="173"/>
      <c r="AS13" s="174">
        <v>3</v>
      </c>
      <c r="AT13" s="175"/>
      <c r="AU13" s="176"/>
      <c r="AV13" s="296"/>
      <c r="AW13" s="180"/>
      <c r="AX13" s="174"/>
      <c r="AY13" s="175"/>
      <c r="AZ13" s="176"/>
      <c r="BA13" s="173"/>
      <c r="BB13" s="174"/>
      <c r="BC13" s="175"/>
      <c r="BD13" s="176"/>
      <c r="BE13" s="173"/>
      <c r="BF13" s="174"/>
      <c r="BG13" s="175"/>
      <c r="BH13" s="176">
        <v>3</v>
      </c>
      <c r="BI13" s="173"/>
      <c r="BJ13" s="174"/>
      <c r="BK13" s="175"/>
      <c r="BL13" s="176"/>
      <c r="BM13" s="173"/>
      <c r="BN13" s="174">
        <v>1</v>
      </c>
      <c r="BO13" s="175"/>
      <c r="BP13" s="176"/>
      <c r="BQ13" s="173"/>
      <c r="BR13" s="174"/>
      <c r="BS13" s="175"/>
      <c r="BT13" s="176">
        <v>2</v>
      </c>
      <c r="BU13" s="173"/>
      <c r="BV13" s="174"/>
      <c r="BW13" s="175"/>
      <c r="BX13" s="176"/>
      <c r="BY13" s="173"/>
      <c r="BZ13" s="174"/>
      <c r="CA13" s="175"/>
      <c r="CB13" s="176"/>
      <c r="CC13" s="173"/>
      <c r="CD13" s="174"/>
      <c r="CE13" s="175"/>
      <c r="CF13" s="176">
        <v>1</v>
      </c>
      <c r="CG13" s="173"/>
      <c r="CH13" s="174"/>
      <c r="CI13" s="175"/>
      <c r="CJ13" s="176"/>
      <c r="CK13" s="178"/>
      <c r="CL13" s="179"/>
      <c r="CM13" s="175"/>
      <c r="CN13" s="177"/>
      <c r="CO13" s="155"/>
      <c r="DD13" s="149"/>
      <c r="DE13" s="156" t="s">
        <v>96</v>
      </c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</row>
    <row r="14" spans="1:122" ht="15" hidden="1" x14ac:dyDescent="0.25">
      <c r="A14" s="352"/>
      <c r="B14" s="168" t="s">
        <v>92</v>
      </c>
      <c r="C14" s="169"/>
      <c r="D14" s="180"/>
      <c r="E14" s="174"/>
      <c r="F14" s="175"/>
      <c r="G14" s="176"/>
      <c r="H14" s="181"/>
      <c r="I14" s="171"/>
      <c r="J14" s="171"/>
      <c r="K14" s="172"/>
      <c r="L14" s="173"/>
      <c r="M14" s="174"/>
      <c r="N14" s="175"/>
      <c r="O14" s="176"/>
      <c r="P14" s="173"/>
      <c r="Q14" s="174"/>
      <c r="R14" s="175"/>
      <c r="S14" s="176"/>
      <c r="T14" s="173">
        <v>2</v>
      </c>
      <c r="U14" s="174"/>
      <c r="V14" s="175">
        <v>2</v>
      </c>
      <c r="W14" s="176"/>
      <c r="X14" s="173">
        <v>3</v>
      </c>
      <c r="Y14" s="174"/>
      <c r="Z14" s="175">
        <v>3</v>
      </c>
      <c r="AA14" s="176"/>
      <c r="AB14" s="173"/>
      <c r="AC14" s="174"/>
      <c r="AD14" s="175"/>
      <c r="AE14" s="176"/>
      <c r="AF14" s="173"/>
      <c r="AG14" s="174"/>
      <c r="AH14" s="175"/>
      <c r="AI14" s="176"/>
      <c r="AJ14" s="173">
        <v>1</v>
      </c>
      <c r="AK14" s="174"/>
      <c r="AL14" s="175">
        <v>1</v>
      </c>
      <c r="AM14" s="176"/>
      <c r="AN14" s="173"/>
      <c r="AO14" s="174"/>
      <c r="AP14" s="175"/>
      <c r="AQ14" s="176"/>
      <c r="AR14" s="173"/>
      <c r="AS14" s="174"/>
      <c r="AT14" s="175"/>
      <c r="AU14" s="176"/>
      <c r="AV14" s="296"/>
      <c r="AW14" s="180"/>
      <c r="AX14" s="174"/>
      <c r="AY14" s="175"/>
      <c r="AZ14" s="176">
        <v>2</v>
      </c>
      <c r="BA14" s="173"/>
      <c r="BB14" s="174"/>
      <c r="BC14" s="175"/>
      <c r="BD14" s="176"/>
      <c r="BE14" s="173"/>
      <c r="BF14" s="174">
        <v>3</v>
      </c>
      <c r="BG14" s="175"/>
      <c r="BH14" s="176"/>
      <c r="BI14" s="173"/>
      <c r="BJ14" s="174"/>
      <c r="BK14" s="175"/>
      <c r="BL14" s="176">
        <v>3</v>
      </c>
      <c r="BM14" s="173"/>
      <c r="BN14" s="174">
        <v>2</v>
      </c>
      <c r="BO14" s="175"/>
      <c r="BP14" s="176"/>
      <c r="BQ14" s="173"/>
      <c r="BR14" s="174"/>
      <c r="BS14" s="175"/>
      <c r="BT14" s="176"/>
      <c r="BU14" s="173"/>
      <c r="BV14" s="174">
        <v>1</v>
      </c>
      <c r="BW14" s="175"/>
      <c r="BX14" s="176">
        <v>1</v>
      </c>
      <c r="BY14" s="173"/>
      <c r="BZ14" s="174"/>
      <c r="CA14" s="175"/>
      <c r="CB14" s="176"/>
      <c r="CC14" s="173"/>
      <c r="CD14" s="174"/>
      <c r="CE14" s="175"/>
      <c r="CF14" s="176"/>
      <c r="CG14" s="173"/>
      <c r="CH14" s="174"/>
      <c r="CI14" s="175"/>
      <c r="CJ14" s="176"/>
      <c r="CK14" s="178"/>
      <c r="CL14" s="179"/>
      <c r="CM14" s="175"/>
      <c r="CN14" s="177"/>
      <c r="CO14" s="155"/>
      <c r="DD14" s="149"/>
      <c r="DE14" s="156" t="s">
        <v>97</v>
      </c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</row>
    <row r="15" spans="1:122" ht="15" hidden="1" x14ac:dyDescent="0.25">
      <c r="A15" s="352"/>
      <c r="B15" s="168" t="s">
        <v>93</v>
      </c>
      <c r="C15" s="169"/>
      <c r="D15" s="180"/>
      <c r="E15" s="174"/>
      <c r="F15" s="175"/>
      <c r="G15" s="176"/>
      <c r="H15" s="173"/>
      <c r="I15" s="174"/>
      <c r="J15" s="175"/>
      <c r="K15" s="176"/>
      <c r="L15" s="181"/>
      <c r="M15" s="171"/>
      <c r="N15" s="171"/>
      <c r="O15" s="172"/>
      <c r="P15" s="173">
        <v>1</v>
      </c>
      <c r="Q15" s="174"/>
      <c r="R15" s="175">
        <v>1</v>
      </c>
      <c r="S15" s="176"/>
      <c r="T15" s="173"/>
      <c r="U15" s="174"/>
      <c r="V15" s="175"/>
      <c r="W15" s="176"/>
      <c r="X15" s="173">
        <v>2</v>
      </c>
      <c r="Y15" s="174"/>
      <c r="Z15" s="175">
        <v>2</v>
      </c>
      <c r="AA15" s="176"/>
      <c r="AB15" s="173"/>
      <c r="AC15" s="174"/>
      <c r="AD15" s="175"/>
      <c r="AE15" s="176"/>
      <c r="AF15" s="173">
        <v>3</v>
      </c>
      <c r="AG15" s="174"/>
      <c r="AH15" s="175">
        <v>3</v>
      </c>
      <c r="AI15" s="176"/>
      <c r="AJ15" s="173"/>
      <c r="AK15" s="174"/>
      <c r="AL15" s="175"/>
      <c r="AM15" s="176"/>
      <c r="AN15" s="173"/>
      <c r="AO15" s="174">
        <v>2</v>
      </c>
      <c r="AP15" s="175"/>
      <c r="AQ15" s="176"/>
      <c r="AR15" s="173"/>
      <c r="AS15" s="174">
        <v>1</v>
      </c>
      <c r="AT15" s="175"/>
      <c r="AU15" s="176">
        <v>3</v>
      </c>
      <c r="AV15" s="296"/>
      <c r="AW15" s="180"/>
      <c r="AX15" s="174"/>
      <c r="AY15" s="175"/>
      <c r="AZ15" s="176"/>
      <c r="BA15" s="173"/>
      <c r="BB15" s="174"/>
      <c r="BC15" s="175"/>
      <c r="BD15" s="176"/>
      <c r="BE15" s="173"/>
      <c r="BF15" s="174"/>
      <c r="BG15" s="175"/>
      <c r="BH15" s="176"/>
      <c r="BI15" s="173"/>
      <c r="BJ15" s="174"/>
      <c r="BK15" s="175"/>
      <c r="BL15" s="176">
        <v>1</v>
      </c>
      <c r="BM15" s="173"/>
      <c r="BN15" s="174"/>
      <c r="BO15" s="175"/>
      <c r="BP15" s="176">
        <v>2</v>
      </c>
      <c r="BQ15" s="173"/>
      <c r="BR15" s="174"/>
      <c r="BS15" s="175"/>
      <c r="BT15" s="176"/>
      <c r="BU15" s="173"/>
      <c r="BV15" s="174">
        <v>3</v>
      </c>
      <c r="BW15" s="175"/>
      <c r="BX15" s="176"/>
      <c r="BY15" s="173"/>
      <c r="BZ15" s="174"/>
      <c r="CA15" s="175"/>
      <c r="CB15" s="176"/>
      <c r="CC15" s="173"/>
      <c r="CD15" s="174"/>
      <c r="CE15" s="175"/>
      <c r="CF15" s="176"/>
      <c r="CG15" s="173"/>
      <c r="CH15" s="174"/>
      <c r="CI15" s="175"/>
      <c r="CJ15" s="176"/>
      <c r="CK15" s="178"/>
      <c r="CL15" s="179"/>
      <c r="CM15" s="175"/>
      <c r="CN15" s="177"/>
      <c r="CO15" s="155"/>
      <c r="DD15" s="149"/>
      <c r="DE15" s="156" t="s">
        <v>98</v>
      </c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</row>
    <row r="16" spans="1:122" ht="15" hidden="1" x14ac:dyDescent="0.25">
      <c r="A16" s="352"/>
      <c r="B16" s="168" t="s">
        <v>94</v>
      </c>
      <c r="C16" s="169"/>
      <c r="D16" s="180"/>
      <c r="E16" s="174">
        <v>2</v>
      </c>
      <c r="F16" s="175"/>
      <c r="G16" s="176"/>
      <c r="H16" s="173"/>
      <c r="I16" s="174">
        <v>1</v>
      </c>
      <c r="J16" s="175"/>
      <c r="K16" s="176"/>
      <c r="L16" s="173"/>
      <c r="M16" s="174"/>
      <c r="N16" s="175"/>
      <c r="O16" s="176"/>
      <c r="P16" s="181"/>
      <c r="Q16" s="171"/>
      <c r="R16" s="171"/>
      <c r="S16" s="172"/>
      <c r="T16" s="173"/>
      <c r="U16" s="174"/>
      <c r="V16" s="175"/>
      <c r="W16" s="176"/>
      <c r="X16" s="173">
        <v>2</v>
      </c>
      <c r="Y16" s="174"/>
      <c r="Z16" s="175"/>
      <c r="AA16" s="176"/>
      <c r="AB16" s="173"/>
      <c r="AC16" s="174"/>
      <c r="AD16" s="175"/>
      <c r="AE16" s="176"/>
      <c r="AF16" s="173">
        <v>3</v>
      </c>
      <c r="AG16" s="174"/>
      <c r="AH16" s="175">
        <v>3</v>
      </c>
      <c r="AI16" s="176"/>
      <c r="AJ16" s="173">
        <v>1</v>
      </c>
      <c r="AK16" s="174"/>
      <c r="AL16" s="175"/>
      <c r="AM16" s="176"/>
      <c r="AN16" s="173"/>
      <c r="AO16" s="174"/>
      <c r="AP16" s="175"/>
      <c r="AQ16" s="176">
        <v>3</v>
      </c>
      <c r="AR16" s="173"/>
      <c r="AS16" s="174">
        <v>3</v>
      </c>
      <c r="AT16" s="175"/>
      <c r="AU16" s="176">
        <v>2</v>
      </c>
      <c r="AV16" s="296"/>
      <c r="AW16" s="180"/>
      <c r="AX16" s="174"/>
      <c r="AY16" s="175">
        <v>1</v>
      </c>
      <c r="AZ16" s="176"/>
      <c r="BA16" s="173"/>
      <c r="BB16" s="174"/>
      <c r="BC16" s="175"/>
      <c r="BD16" s="176"/>
      <c r="BE16" s="173"/>
      <c r="BF16" s="174"/>
      <c r="BG16" s="175"/>
      <c r="BH16" s="176"/>
      <c r="BI16" s="173"/>
      <c r="BJ16" s="174"/>
      <c r="BK16" s="175"/>
      <c r="BL16" s="176"/>
      <c r="BM16" s="173"/>
      <c r="BN16" s="174"/>
      <c r="BO16" s="175"/>
      <c r="BP16" s="176"/>
      <c r="BQ16" s="173"/>
      <c r="BR16" s="174"/>
      <c r="BS16" s="175"/>
      <c r="BT16" s="176">
        <v>1</v>
      </c>
      <c r="BU16" s="173"/>
      <c r="BV16" s="174"/>
      <c r="BW16" s="175"/>
      <c r="BX16" s="176"/>
      <c r="BY16" s="173"/>
      <c r="BZ16" s="174"/>
      <c r="CA16" s="175">
        <v>2</v>
      </c>
      <c r="CB16" s="176"/>
      <c r="CC16" s="173"/>
      <c r="CD16" s="174"/>
      <c r="CE16" s="175"/>
      <c r="CF16" s="176"/>
      <c r="CG16" s="173"/>
      <c r="CH16" s="174"/>
      <c r="CI16" s="175"/>
      <c r="CJ16" s="176"/>
      <c r="CK16" s="178"/>
      <c r="CL16" s="179"/>
      <c r="CM16" s="175"/>
      <c r="CN16" s="177"/>
      <c r="CO16" s="155"/>
      <c r="DD16" s="149"/>
      <c r="DE16" s="156" t="s">
        <v>99</v>
      </c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</row>
    <row r="17" spans="1:122" ht="15" hidden="1" x14ac:dyDescent="0.25">
      <c r="A17" s="352"/>
      <c r="B17" s="168" t="s">
        <v>95</v>
      </c>
      <c r="C17" s="169"/>
      <c r="D17" s="180"/>
      <c r="E17" s="174"/>
      <c r="F17" s="175"/>
      <c r="G17" s="176"/>
      <c r="H17" s="173"/>
      <c r="I17" s="174"/>
      <c r="J17" s="175"/>
      <c r="K17" s="176"/>
      <c r="L17" s="173"/>
      <c r="M17" s="174"/>
      <c r="N17" s="175"/>
      <c r="O17" s="176"/>
      <c r="P17" s="173"/>
      <c r="Q17" s="174"/>
      <c r="R17" s="175"/>
      <c r="S17" s="176"/>
      <c r="T17" s="181"/>
      <c r="U17" s="171"/>
      <c r="V17" s="171"/>
      <c r="W17" s="172"/>
      <c r="X17" s="173">
        <v>2</v>
      </c>
      <c r="Y17" s="174"/>
      <c r="Z17" s="175">
        <v>3</v>
      </c>
      <c r="AA17" s="176"/>
      <c r="AB17" s="173"/>
      <c r="AC17" s="174"/>
      <c r="AD17" s="175"/>
      <c r="AE17" s="176"/>
      <c r="AF17" s="173"/>
      <c r="AG17" s="174"/>
      <c r="AH17" s="175"/>
      <c r="AI17" s="176"/>
      <c r="AJ17" s="173"/>
      <c r="AK17" s="174"/>
      <c r="AL17" s="175">
        <v>1</v>
      </c>
      <c r="AM17" s="176"/>
      <c r="AN17" s="173"/>
      <c r="AO17" s="174">
        <v>3</v>
      </c>
      <c r="AP17" s="175"/>
      <c r="AQ17" s="176">
        <v>1</v>
      </c>
      <c r="AR17" s="173"/>
      <c r="AS17" s="174">
        <v>2</v>
      </c>
      <c r="AT17" s="175"/>
      <c r="AU17" s="176">
        <v>2</v>
      </c>
      <c r="AV17" s="296"/>
      <c r="AW17" s="180">
        <v>1</v>
      </c>
      <c r="AX17" s="174"/>
      <c r="AY17" s="175">
        <v>2</v>
      </c>
      <c r="AZ17" s="176"/>
      <c r="BA17" s="173"/>
      <c r="BB17" s="174"/>
      <c r="BC17" s="175"/>
      <c r="BD17" s="176"/>
      <c r="BE17" s="173"/>
      <c r="BF17" s="174"/>
      <c r="BG17" s="175"/>
      <c r="BH17" s="176"/>
      <c r="BI17" s="173"/>
      <c r="BJ17" s="174">
        <v>1</v>
      </c>
      <c r="BK17" s="175"/>
      <c r="BL17" s="176">
        <v>3</v>
      </c>
      <c r="BM17" s="173"/>
      <c r="BN17" s="174"/>
      <c r="BO17" s="175"/>
      <c r="BP17" s="176"/>
      <c r="BQ17" s="173"/>
      <c r="BR17" s="174"/>
      <c r="BS17" s="175"/>
      <c r="BT17" s="176"/>
      <c r="BU17" s="173"/>
      <c r="BV17" s="174"/>
      <c r="BW17" s="175"/>
      <c r="BX17" s="176"/>
      <c r="BY17" s="173"/>
      <c r="BZ17" s="174"/>
      <c r="CA17" s="175"/>
      <c r="CB17" s="176"/>
      <c r="CC17" s="173"/>
      <c r="CD17" s="174"/>
      <c r="CE17" s="175"/>
      <c r="CF17" s="176"/>
      <c r="CG17" s="173"/>
      <c r="CH17" s="174"/>
      <c r="CI17" s="175"/>
      <c r="CJ17" s="176"/>
      <c r="CK17" s="178"/>
      <c r="CL17" s="179"/>
      <c r="CM17" s="175"/>
      <c r="CN17" s="177"/>
      <c r="CO17" s="155"/>
      <c r="DD17" s="149"/>
      <c r="DE17" s="156" t="s">
        <v>100</v>
      </c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</row>
    <row r="18" spans="1:122" ht="15" hidden="1" x14ac:dyDescent="0.25">
      <c r="A18" s="352"/>
      <c r="B18" s="168" t="s">
        <v>96</v>
      </c>
      <c r="C18" s="169"/>
      <c r="D18" s="180"/>
      <c r="E18" s="174"/>
      <c r="F18" s="175"/>
      <c r="G18" s="176"/>
      <c r="H18" s="173"/>
      <c r="I18" s="174"/>
      <c r="J18" s="175"/>
      <c r="K18" s="176"/>
      <c r="L18" s="173"/>
      <c r="M18" s="174"/>
      <c r="N18" s="175"/>
      <c r="O18" s="176"/>
      <c r="P18" s="173"/>
      <c r="Q18" s="174"/>
      <c r="R18" s="175"/>
      <c r="S18" s="176"/>
      <c r="T18" s="173"/>
      <c r="U18" s="174"/>
      <c r="V18" s="175">
        <v>2</v>
      </c>
      <c r="W18" s="176"/>
      <c r="X18" s="181"/>
      <c r="Y18" s="171"/>
      <c r="Z18" s="171"/>
      <c r="AA18" s="172"/>
      <c r="AB18" s="173">
        <v>2</v>
      </c>
      <c r="AC18" s="174"/>
      <c r="AD18" s="175"/>
      <c r="AE18" s="176"/>
      <c r="AF18" s="173">
        <v>3</v>
      </c>
      <c r="AG18" s="174"/>
      <c r="AH18" s="175">
        <v>3</v>
      </c>
      <c r="AI18" s="176"/>
      <c r="AJ18" s="173">
        <v>1</v>
      </c>
      <c r="AK18" s="174"/>
      <c r="AL18" s="175">
        <v>1</v>
      </c>
      <c r="AM18" s="176"/>
      <c r="AN18" s="173"/>
      <c r="AO18" s="174">
        <v>2</v>
      </c>
      <c r="AP18" s="175"/>
      <c r="AQ18" s="176"/>
      <c r="AR18" s="173"/>
      <c r="AS18" s="174">
        <v>1</v>
      </c>
      <c r="AT18" s="175"/>
      <c r="AU18" s="176"/>
      <c r="AV18" s="296"/>
      <c r="AW18" s="180"/>
      <c r="AX18" s="174"/>
      <c r="AY18" s="175"/>
      <c r="AZ18" s="176"/>
      <c r="BA18" s="173"/>
      <c r="BB18" s="174"/>
      <c r="BC18" s="175"/>
      <c r="BD18" s="176"/>
      <c r="BE18" s="173"/>
      <c r="BF18" s="174"/>
      <c r="BG18" s="175"/>
      <c r="BH18" s="176"/>
      <c r="BI18" s="173"/>
      <c r="BJ18" s="174">
        <v>3</v>
      </c>
      <c r="BK18" s="175"/>
      <c r="BL18" s="176">
        <v>1</v>
      </c>
      <c r="BM18" s="173"/>
      <c r="BN18" s="174"/>
      <c r="BO18" s="175"/>
      <c r="BP18" s="176"/>
      <c r="BQ18" s="173"/>
      <c r="BR18" s="174"/>
      <c r="BS18" s="175"/>
      <c r="BT18" s="176">
        <v>3</v>
      </c>
      <c r="BU18" s="173"/>
      <c r="BV18" s="174"/>
      <c r="BW18" s="175"/>
      <c r="BX18" s="176"/>
      <c r="BY18" s="173"/>
      <c r="BZ18" s="174"/>
      <c r="CA18" s="175"/>
      <c r="CB18" s="176"/>
      <c r="CC18" s="173"/>
      <c r="CD18" s="174"/>
      <c r="CE18" s="175"/>
      <c r="CF18" s="176">
        <v>2</v>
      </c>
      <c r="CG18" s="173"/>
      <c r="CH18" s="174"/>
      <c r="CI18" s="175"/>
      <c r="CJ18" s="176"/>
      <c r="CK18" s="178"/>
      <c r="CL18" s="179"/>
      <c r="CM18" s="175"/>
      <c r="CN18" s="177"/>
      <c r="CO18" s="155"/>
      <c r="DD18" s="149"/>
      <c r="DE18" s="156" t="s">
        <v>101</v>
      </c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</row>
    <row r="19" spans="1:122" ht="15" hidden="1" x14ac:dyDescent="0.25">
      <c r="A19" s="352"/>
      <c r="B19" s="168" t="s">
        <v>97</v>
      </c>
      <c r="C19" s="169"/>
      <c r="D19" s="180"/>
      <c r="E19" s="174"/>
      <c r="F19" s="175"/>
      <c r="G19" s="176"/>
      <c r="H19" s="173"/>
      <c r="I19" s="174"/>
      <c r="J19" s="175"/>
      <c r="K19" s="176"/>
      <c r="L19" s="173"/>
      <c r="M19" s="174"/>
      <c r="N19" s="175"/>
      <c r="O19" s="176">
        <v>2</v>
      </c>
      <c r="P19" s="173"/>
      <c r="Q19" s="174"/>
      <c r="R19" s="175"/>
      <c r="S19" s="176"/>
      <c r="T19" s="173">
        <v>2</v>
      </c>
      <c r="U19" s="174"/>
      <c r="V19" s="175">
        <v>2</v>
      </c>
      <c r="W19" s="176"/>
      <c r="X19" s="173"/>
      <c r="Y19" s="174"/>
      <c r="Z19" s="175"/>
      <c r="AA19" s="176"/>
      <c r="AB19" s="181"/>
      <c r="AC19" s="171"/>
      <c r="AD19" s="171"/>
      <c r="AE19" s="172"/>
      <c r="AF19" s="173">
        <v>3</v>
      </c>
      <c r="AG19" s="174"/>
      <c r="AH19" s="175">
        <v>3</v>
      </c>
      <c r="AI19" s="176"/>
      <c r="AJ19" s="173">
        <v>1</v>
      </c>
      <c r="AK19" s="174"/>
      <c r="AL19" s="175">
        <v>1</v>
      </c>
      <c r="AM19" s="176"/>
      <c r="AN19" s="173"/>
      <c r="AO19" s="174"/>
      <c r="AP19" s="175"/>
      <c r="AQ19" s="176">
        <v>3</v>
      </c>
      <c r="AR19" s="173"/>
      <c r="AS19" s="174">
        <v>2</v>
      </c>
      <c r="AT19" s="175"/>
      <c r="AU19" s="176">
        <v>1</v>
      </c>
      <c r="AV19" s="296"/>
      <c r="AW19" s="180"/>
      <c r="AX19" s="174"/>
      <c r="AY19" s="175"/>
      <c r="AZ19" s="176"/>
      <c r="BA19" s="173"/>
      <c r="BB19" s="174"/>
      <c r="BC19" s="175"/>
      <c r="BD19" s="176"/>
      <c r="BE19" s="173"/>
      <c r="BF19" s="174"/>
      <c r="BG19" s="175"/>
      <c r="BH19" s="176"/>
      <c r="BI19" s="173"/>
      <c r="BJ19" s="174">
        <v>1</v>
      </c>
      <c r="BK19" s="175"/>
      <c r="BL19" s="176"/>
      <c r="BM19" s="173"/>
      <c r="BN19" s="174">
        <v>3</v>
      </c>
      <c r="BO19" s="175"/>
      <c r="BP19" s="176"/>
      <c r="BQ19" s="173"/>
      <c r="BR19" s="174"/>
      <c r="BS19" s="175"/>
      <c r="BT19" s="176"/>
      <c r="BU19" s="173"/>
      <c r="BV19" s="174"/>
      <c r="BW19" s="175"/>
      <c r="BX19" s="176"/>
      <c r="BY19" s="173"/>
      <c r="BZ19" s="174"/>
      <c r="CA19" s="175"/>
      <c r="CB19" s="176"/>
      <c r="CC19" s="173"/>
      <c r="CD19" s="174"/>
      <c r="CE19" s="175"/>
      <c r="CF19" s="176"/>
      <c r="CG19" s="173"/>
      <c r="CH19" s="174"/>
      <c r="CI19" s="175"/>
      <c r="CJ19" s="176"/>
      <c r="CK19" s="178"/>
      <c r="CL19" s="179"/>
      <c r="CM19" s="175"/>
      <c r="CN19" s="177"/>
      <c r="CO19" s="155"/>
      <c r="DD19" s="149"/>
      <c r="DE19" s="156" t="s">
        <v>107</v>
      </c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</row>
    <row r="20" spans="1:122" ht="15" hidden="1" x14ac:dyDescent="0.25">
      <c r="A20" s="352"/>
      <c r="B20" s="168" t="s">
        <v>98</v>
      </c>
      <c r="C20" s="169"/>
      <c r="D20" s="180">
        <v>3</v>
      </c>
      <c r="E20" s="174"/>
      <c r="F20" s="175">
        <v>1</v>
      </c>
      <c r="G20" s="176"/>
      <c r="H20" s="173"/>
      <c r="I20" s="174"/>
      <c r="J20" s="175">
        <v>2</v>
      </c>
      <c r="K20" s="176"/>
      <c r="L20" s="173"/>
      <c r="M20" s="174"/>
      <c r="N20" s="175"/>
      <c r="O20" s="176"/>
      <c r="P20" s="173"/>
      <c r="Q20" s="174"/>
      <c r="R20" s="175"/>
      <c r="S20" s="176"/>
      <c r="T20" s="173"/>
      <c r="U20" s="174"/>
      <c r="V20" s="175"/>
      <c r="W20" s="176"/>
      <c r="X20" s="173"/>
      <c r="Y20" s="174"/>
      <c r="Z20" s="175">
        <v>3</v>
      </c>
      <c r="AA20" s="176"/>
      <c r="AB20" s="173">
        <v>2</v>
      </c>
      <c r="AC20" s="174"/>
      <c r="AD20" s="175"/>
      <c r="AE20" s="176"/>
      <c r="AF20" s="181"/>
      <c r="AG20" s="171"/>
      <c r="AH20" s="171"/>
      <c r="AI20" s="172"/>
      <c r="AJ20" s="173">
        <v>1</v>
      </c>
      <c r="AK20" s="174"/>
      <c r="AL20" s="175"/>
      <c r="AM20" s="176"/>
      <c r="AN20" s="173"/>
      <c r="AO20" s="174"/>
      <c r="AP20" s="175"/>
      <c r="AQ20" s="176"/>
      <c r="AR20" s="173"/>
      <c r="AS20" s="174">
        <v>1</v>
      </c>
      <c r="AT20" s="175"/>
      <c r="AU20" s="176"/>
      <c r="AV20" s="296"/>
      <c r="AW20" s="180"/>
      <c r="AX20" s="174"/>
      <c r="AY20" s="175"/>
      <c r="AZ20" s="176"/>
      <c r="BA20" s="173"/>
      <c r="BB20" s="174"/>
      <c r="BC20" s="175"/>
      <c r="BD20" s="176"/>
      <c r="BE20" s="173"/>
      <c r="BF20" s="174"/>
      <c r="BG20" s="175"/>
      <c r="BH20" s="176"/>
      <c r="BI20" s="173"/>
      <c r="BJ20" s="174"/>
      <c r="BK20" s="175"/>
      <c r="BL20" s="176"/>
      <c r="BM20" s="173"/>
      <c r="BN20" s="174">
        <v>3</v>
      </c>
      <c r="BO20" s="175"/>
      <c r="BP20" s="176"/>
      <c r="BQ20" s="173"/>
      <c r="BR20" s="174"/>
      <c r="BS20" s="175"/>
      <c r="BT20" s="176"/>
      <c r="BU20" s="173"/>
      <c r="BV20" s="174">
        <v>2</v>
      </c>
      <c r="BW20" s="175"/>
      <c r="BX20" s="176"/>
      <c r="BY20" s="173"/>
      <c r="BZ20" s="174"/>
      <c r="CA20" s="175"/>
      <c r="CB20" s="176"/>
      <c r="CC20" s="173"/>
      <c r="CD20" s="174"/>
      <c r="CE20" s="175"/>
      <c r="CF20" s="176"/>
      <c r="CG20" s="173"/>
      <c r="CH20" s="174"/>
      <c r="CI20" s="175"/>
      <c r="CJ20" s="176"/>
      <c r="CK20" s="178"/>
      <c r="CL20" s="179"/>
      <c r="CM20" s="175"/>
      <c r="CN20" s="177"/>
      <c r="CO20" s="155"/>
      <c r="DD20" s="149"/>
      <c r="DE20" s="156" t="s">
        <v>108</v>
      </c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</row>
    <row r="21" spans="1:122" ht="15" hidden="1" x14ac:dyDescent="0.25">
      <c r="A21" s="352"/>
      <c r="B21" s="168" t="s">
        <v>99</v>
      </c>
      <c r="C21" s="169"/>
      <c r="D21" s="180"/>
      <c r="E21" s="174"/>
      <c r="F21" s="175"/>
      <c r="G21" s="176"/>
      <c r="H21" s="173"/>
      <c r="I21" s="174"/>
      <c r="J21" s="175"/>
      <c r="K21" s="176"/>
      <c r="L21" s="173"/>
      <c r="M21" s="174"/>
      <c r="N21" s="175"/>
      <c r="O21" s="176"/>
      <c r="P21" s="173">
        <v>3</v>
      </c>
      <c r="Q21" s="174"/>
      <c r="R21" s="175"/>
      <c r="S21" s="176"/>
      <c r="T21" s="173">
        <v>2</v>
      </c>
      <c r="U21" s="174">
        <v>1</v>
      </c>
      <c r="V21" s="175"/>
      <c r="W21" s="176"/>
      <c r="X21" s="173">
        <v>1</v>
      </c>
      <c r="Y21" s="174"/>
      <c r="Z21" s="175"/>
      <c r="AA21" s="176"/>
      <c r="AB21" s="173"/>
      <c r="AC21" s="174"/>
      <c r="AD21" s="175">
        <v>3</v>
      </c>
      <c r="AE21" s="176"/>
      <c r="AF21" s="173"/>
      <c r="AG21" s="174"/>
      <c r="AH21" s="175"/>
      <c r="AI21" s="176"/>
      <c r="AJ21" s="181"/>
      <c r="AK21" s="171"/>
      <c r="AL21" s="171"/>
      <c r="AM21" s="172"/>
      <c r="AN21" s="173"/>
      <c r="AO21" s="174"/>
      <c r="AP21" s="175"/>
      <c r="AQ21" s="176"/>
      <c r="AR21" s="173"/>
      <c r="AS21" s="174">
        <v>3</v>
      </c>
      <c r="AT21" s="175"/>
      <c r="AU21" s="176">
        <v>1</v>
      </c>
      <c r="AV21" s="296"/>
      <c r="AW21" s="180"/>
      <c r="AX21" s="174"/>
      <c r="AY21" s="175"/>
      <c r="AZ21" s="176"/>
      <c r="BA21" s="173"/>
      <c r="BB21" s="174"/>
      <c r="BC21" s="175"/>
      <c r="BD21" s="176"/>
      <c r="BE21" s="173"/>
      <c r="BF21" s="174"/>
      <c r="BG21" s="175"/>
      <c r="BH21" s="176"/>
      <c r="BI21" s="173"/>
      <c r="BJ21" s="174">
        <v>2</v>
      </c>
      <c r="BK21" s="175"/>
      <c r="BL21" s="176">
        <v>2</v>
      </c>
      <c r="BM21" s="173"/>
      <c r="BN21" s="174"/>
      <c r="BO21" s="175"/>
      <c r="BP21" s="176"/>
      <c r="BQ21" s="173"/>
      <c r="BR21" s="174"/>
      <c r="BS21" s="175"/>
      <c r="BT21" s="176"/>
      <c r="BU21" s="173"/>
      <c r="BV21" s="174">
        <v>1</v>
      </c>
      <c r="BW21" s="175"/>
      <c r="BX21" s="176"/>
      <c r="BY21" s="173"/>
      <c r="BZ21" s="174"/>
      <c r="CA21" s="175"/>
      <c r="CB21" s="176"/>
      <c r="CC21" s="173"/>
      <c r="CD21" s="174"/>
      <c r="CE21" s="175"/>
      <c r="CF21" s="176"/>
      <c r="CG21" s="173"/>
      <c r="CH21" s="174"/>
      <c r="CI21" s="175"/>
      <c r="CJ21" s="176"/>
      <c r="CK21" s="178">
        <v>2</v>
      </c>
      <c r="CL21" s="179"/>
      <c r="CM21" s="175"/>
      <c r="CN21" s="177"/>
      <c r="CO21" s="155"/>
      <c r="DD21" s="149"/>
      <c r="DE21" s="156" t="s">
        <v>109</v>
      </c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</row>
    <row r="22" spans="1:122" ht="15" hidden="1" x14ac:dyDescent="0.25">
      <c r="A22" s="352"/>
      <c r="B22" s="168" t="s">
        <v>100</v>
      </c>
      <c r="C22" s="169"/>
      <c r="D22" s="180"/>
      <c r="E22" s="174">
        <v>2</v>
      </c>
      <c r="F22" s="175"/>
      <c r="G22" s="176"/>
      <c r="H22" s="173"/>
      <c r="I22" s="174"/>
      <c r="J22" s="175"/>
      <c r="K22" s="176"/>
      <c r="L22" s="173"/>
      <c r="M22" s="174">
        <v>3</v>
      </c>
      <c r="N22" s="175"/>
      <c r="O22" s="176"/>
      <c r="P22" s="173"/>
      <c r="Q22" s="174"/>
      <c r="R22" s="175"/>
      <c r="S22" s="176"/>
      <c r="T22" s="173"/>
      <c r="U22" s="174"/>
      <c r="V22" s="175"/>
      <c r="W22" s="176"/>
      <c r="X22" s="173"/>
      <c r="Y22" s="174"/>
      <c r="Z22" s="175"/>
      <c r="AA22" s="176"/>
      <c r="AB22" s="173">
        <v>3</v>
      </c>
      <c r="AC22" s="174"/>
      <c r="AD22" s="175">
        <v>3</v>
      </c>
      <c r="AE22" s="176"/>
      <c r="AF22" s="173"/>
      <c r="AG22" s="174"/>
      <c r="AH22" s="175"/>
      <c r="AI22" s="176"/>
      <c r="AJ22" s="173">
        <v>1</v>
      </c>
      <c r="AK22" s="174"/>
      <c r="AL22" s="175">
        <v>1</v>
      </c>
      <c r="AM22" s="176"/>
      <c r="AN22" s="181"/>
      <c r="AO22" s="171"/>
      <c r="AP22" s="171"/>
      <c r="AQ22" s="172"/>
      <c r="AR22" s="173"/>
      <c r="AS22" s="174">
        <v>1</v>
      </c>
      <c r="AT22" s="175"/>
      <c r="AU22" s="176"/>
      <c r="AV22" s="296"/>
      <c r="AW22" s="180"/>
      <c r="AX22" s="174"/>
      <c r="AY22" s="175"/>
      <c r="AZ22" s="176"/>
      <c r="BA22" s="173"/>
      <c r="BB22" s="174"/>
      <c r="BC22" s="175"/>
      <c r="BD22" s="176"/>
      <c r="BE22" s="173"/>
      <c r="BF22" s="174"/>
      <c r="BG22" s="175"/>
      <c r="BH22" s="176"/>
      <c r="BI22" s="173"/>
      <c r="BJ22" s="174"/>
      <c r="BK22" s="175"/>
      <c r="BL22" s="176"/>
      <c r="BM22" s="173"/>
      <c r="BN22" s="174"/>
      <c r="BO22" s="175"/>
      <c r="BP22" s="176"/>
      <c r="BQ22" s="173"/>
      <c r="BR22" s="174"/>
      <c r="BS22" s="175"/>
      <c r="BT22" s="176"/>
      <c r="BU22" s="173"/>
      <c r="BV22" s="174"/>
      <c r="BW22" s="175"/>
      <c r="BX22" s="176"/>
      <c r="BY22" s="173"/>
      <c r="BZ22" s="174"/>
      <c r="CA22" s="175"/>
      <c r="CB22" s="176"/>
      <c r="CC22" s="173"/>
      <c r="CD22" s="174"/>
      <c r="CE22" s="175"/>
      <c r="CF22" s="176"/>
      <c r="CG22" s="173"/>
      <c r="CH22" s="174"/>
      <c r="CI22" s="175"/>
      <c r="CJ22" s="176"/>
      <c r="CK22" s="178">
        <v>1</v>
      </c>
      <c r="CL22" s="179">
        <v>2</v>
      </c>
      <c r="CM22" s="175"/>
      <c r="CN22" s="177"/>
      <c r="CO22" s="155"/>
      <c r="DD22" s="149"/>
      <c r="DE22" s="156" t="s">
        <v>110</v>
      </c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</row>
    <row r="23" spans="1:122" ht="15" hidden="1" x14ac:dyDescent="0.25">
      <c r="A23" s="352"/>
      <c r="B23" s="168" t="s">
        <v>101</v>
      </c>
      <c r="C23" s="169"/>
      <c r="D23" s="180"/>
      <c r="E23" s="174"/>
      <c r="F23" s="175"/>
      <c r="G23" s="176"/>
      <c r="H23" s="173"/>
      <c r="I23" s="174"/>
      <c r="J23" s="175"/>
      <c r="K23" s="176"/>
      <c r="L23" s="173"/>
      <c r="M23" s="174"/>
      <c r="N23" s="175"/>
      <c r="O23" s="176"/>
      <c r="P23" s="173"/>
      <c r="Q23" s="174"/>
      <c r="R23" s="175"/>
      <c r="S23" s="176"/>
      <c r="T23" s="173"/>
      <c r="U23" s="174">
        <v>2</v>
      </c>
      <c r="V23" s="175"/>
      <c r="W23" s="176"/>
      <c r="X23" s="173">
        <v>2</v>
      </c>
      <c r="Y23" s="174"/>
      <c r="Z23" s="175"/>
      <c r="AA23" s="176"/>
      <c r="AB23" s="173"/>
      <c r="AC23" s="174"/>
      <c r="AD23" s="175">
        <v>3</v>
      </c>
      <c r="AE23" s="176"/>
      <c r="AF23" s="173"/>
      <c r="AG23" s="174"/>
      <c r="AH23" s="175"/>
      <c r="AI23" s="176"/>
      <c r="AJ23" s="173">
        <v>1</v>
      </c>
      <c r="AK23" s="174"/>
      <c r="AL23" s="175">
        <v>1</v>
      </c>
      <c r="AM23" s="176"/>
      <c r="AN23" s="173"/>
      <c r="AO23" s="174"/>
      <c r="AP23" s="175"/>
      <c r="AQ23" s="176"/>
      <c r="AR23" s="181"/>
      <c r="AS23" s="171"/>
      <c r="AT23" s="171"/>
      <c r="AU23" s="172"/>
      <c r="AV23" s="296"/>
      <c r="AW23" s="180"/>
      <c r="AX23" s="174"/>
      <c r="AY23" s="175"/>
      <c r="AZ23" s="176"/>
      <c r="BA23" s="173"/>
      <c r="BB23" s="174"/>
      <c r="BC23" s="175"/>
      <c r="BD23" s="176"/>
      <c r="BE23" s="173"/>
      <c r="BF23" s="174"/>
      <c r="BG23" s="175"/>
      <c r="BH23" s="176"/>
      <c r="BI23" s="173"/>
      <c r="BJ23" s="174">
        <v>1</v>
      </c>
      <c r="BK23" s="175"/>
      <c r="BL23" s="176"/>
      <c r="BM23" s="173"/>
      <c r="BN23" s="174"/>
      <c r="BO23" s="175"/>
      <c r="BP23" s="176"/>
      <c r="BQ23" s="173"/>
      <c r="BR23" s="174"/>
      <c r="BS23" s="175"/>
      <c r="BT23" s="176"/>
      <c r="BU23" s="173"/>
      <c r="BV23" s="174"/>
      <c r="BW23" s="175"/>
      <c r="BX23" s="176"/>
      <c r="BY23" s="173"/>
      <c r="BZ23" s="174"/>
      <c r="CA23" s="175"/>
      <c r="CB23" s="176"/>
      <c r="CC23" s="173"/>
      <c r="CD23" s="174"/>
      <c r="CE23" s="175"/>
      <c r="CF23" s="176"/>
      <c r="CG23" s="173"/>
      <c r="CH23" s="174"/>
      <c r="CI23" s="175"/>
      <c r="CJ23" s="176"/>
      <c r="CK23" s="178">
        <v>3</v>
      </c>
      <c r="CL23" s="179">
        <v>2</v>
      </c>
      <c r="CM23" s="175"/>
      <c r="CN23" s="177"/>
      <c r="CO23" s="155"/>
      <c r="DD23" s="149"/>
      <c r="DE23" s="183" t="s">
        <v>111</v>
      </c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</row>
    <row r="24" spans="1:122" ht="15" hidden="1" x14ac:dyDescent="0.25">
      <c r="A24" s="352"/>
      <c r="B24" s="168"/>
      <c r="C24" s="169"/>
      <c r="D24" s="282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96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  <c r="BJ24" s="283"/>
      <c r="BK24" s="283"/>
      <c r="BL24" s="283"/>
      <c r="BM24" s="283"/>
      <c r="BN24" s="283"/>
      <c r="BO24" s="283"/>
      <c r="BP24" s="283"/>
      <c r="BQ24" s="283"/>
      <c r="BR24" s="283"/>
      <c r="BS24" s="283"/>
      <c r="BT24" s="283"/>
      <c r="BU24" s="283"/>
      <c r="BV24" s="283"/>
      <c r="BW24" s="283"/>
      <c r="BX24" s="283"/>
      <c r="BY24" s="283"/>
      <c r="BZ24" s="283"/>
      <c r="CA24" s="283"/>
      <c r="CB24" s="283"/>
      <c r="CC24" s="283"/>
      <c r="CD24" s="283"/>
      <c r="CE24" s="283"/>
      <c r="CF24" s="283"/>
      <c r="CG24" s="283"/>
      <c r="CH24" s="283"/>
      <c r="CI24" s="283"/>
      <c r="CJ24" s="283"/>
      <c r="CK24" s="283"/>
      <c r="CL24" s="283"/>
      <c r="CM24" s="283"/>
      <c r="CN24" s="327"/>
      <c r="CO24" s="155"/>
      <c r="DD24" s="149"/>
      <c r="DE24" s="183" t="s">
        <v>112</v>
      </c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</row>
    <row r="25" spans="1:122" ht="15" hidden="1" x14ac:dyDescent="0.25">
      <c r="A25" s="352"/>
      <c r="B25" s="168" t="s">
        <v>107</v>
      </c>
      <c r="C25" s="169"/>
      <c r="D25" s="180"/>
      <c r="E25" s="174"/>
      <c r="F25" s="175"/>
      <c r="G25" s="176"/>
      <c r="H25" s="173"/>
      <c r="I25" s="174"/>
      <c r="J25" s="175"/>
      <c r="K25" s="176"/>
      <c r="L25" s="173"/>
      <c r="M25" s="174"/>
      <c r="N25" s="175"/>
      <c r="O25" s="176"/>
      <c r="P25" s="173"/>
      <c r="Q25" s="174"/>
      <c r="R25" s="175">
        <v>1</v>
      </c>
      <c r="S25" s="176"/>
      <c r="T25" s="173"/>
      <c r="U25" s="174"/>
      <c r="V25" s="175"/>
      <c r="W25" s="176"/>
      <c r="X25" s="173"/>
      <c r="Y25" s="174"/>
      <c r="Z25" s="175"/>
      <c r="AA25" s="176"/>
      <c r="AB25" s="173"/>
      <c r="AC25" s="174"/>
      <c r="AD25" s="175"/>
      <c r="AE25" s="176"/>
      <c r="AF25" s="173"/>
      <c r="AG25" s="174"/>
      <c r="AH25" s="175"/>
      <c r="AI25" s="176"/>
      <c r="AJ25" s="173"/>
      <c r="AK25" s="174"/>
      <c r="AL25" s="175"/>
      <c r="AM25" s="176"/>
      <c r="AN25" s="173"/>
      <c r="AO25" s="174">
        <v>2</v>
      </c>
      <c r="AP25" s="175"/>
      <c r="AQ25" s="176">
        <v>2</v>
      </c>
      <c r="AR25" s="173"/>
      <c r="AS25" s="174">
        <v>1</v>
      </c>
      <c r="AT25" s="175"/>
      <c r="AU25" s="176">
        <v>1</v>
      </c>
      <c r="AV25" s="296"/>
      <c r="AW25" s="170"/>
      <c r="AX25" s="171"/>
      <c r="AY25" s="171"/>
      <c r="AZ25" s="172"/>
      <c r="BA25" s="173"/>
      <c r="BB25" s="174"/>
      <c r="BC25" s="175"/>
      <c r="BD25" s="176"/>
      <c r="BE25" s="173"/>
      <c r="BF25" s="174"/>
      <c r="BG25" s="175"/>
      <c r="BH25" s="176"/>
      <c r="BI25" s="173"/>
      <c r="BJ25" s="174">
        <v>3</v>
      </c>
      <c r="BK25" s="175"/>
      <c r="BL25" s="176">
        <v>3</v>
      </c>
      <c r="BM25" s="173"/>
      <c r="BN25" s="174"/>
      <c r="BO25" s="175"/>
      <c r="BP25" s="176"/>
      <c r="BQ25" s="173">
        <v>2</v>
      </c>
      <c r="BR25" s="174"/>
      <c r="BS25" s="175">
        <v>3</v>
      </c>
      <c r="BT25" s="176"/>
      <c r="BU25" s="173"/>
      <c r="BV25" s="174"/>
      <c r="BW25" s="175"/>
      <c r="BX25" s="176"/>
      <c r="BY25" s="173">
        <v>3</v>
      </c>
      <c r="BZ25" s="174">
        <v>2</v>
      </c>
      <c r="CA25" s="175"/>
      <c r="CB25" s="176"/>
      <c r="CC25" s="173"/>
      <c r="CD25" s="174"/>
      <c r="CE25" s="175"/>
      <c r="CF25" s="176"/>
      <c r="CG25" s="173">
        <v>1</v>
      </c>
      <c r="CH25" s="174"/>
      <c r="CI25" s="175"/>
      <c r="CJ25" s="176"/>
      <c r="CK25" s="178"/>
      <c r="CL25" s="179"/>
      <c r="CM25" s="175"/>
      <c r="CN25" s="177"/>
      <c r="CO25" s="155"/>
      <c r="DD25" s="149"/>
      <c r="DE25" s="183" t="s">
        <v>113</v>
      </c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</row>
    <row r="26" spans="1:122" ht="15" hidden="1" x14ac:dyDescent="0.25">
      <c r="A26" s="352"/>
      <c r="B26" s="168" t="s">
        <v>108</v>
      </c>
      <c r="C26" s="169"/>
      <c r="D26" s="180"/>
      <c r="E26" s="174">
        <v>3</v>
      </c>
      <c r="F26" s="175"/>
      <c r="G26" s="176"/>
      <c r="H26" s="173"/>
      <c r="I26" s="174"/>
      <c r="J26" s="175"/>
      <c r="K26" s="176"/>
      <c r="L26" s="173"/>
      <c r="M26" s="174"/>
      <c r="N26" s="175"/>
      <c r="O26" s="176"/>
      <c r="P26" s="173"/>
      <c r="Q26" s="174"/>
      <c r="R26" s="175"/>
      <c r="S26" s="176"/>
      <c r="T26" s="173"/>
      <c r="U26" s="174"/>
      <c r="V26" s="175"/>
      <c r="W26" s="176">
        <v>3</v>
      </c>
      <c r="X26" s="173">
        <v>3</v>
      </c>
      <c r="Y26" s="174"/>
      <c r="Z26" s="175"/>
      <c r="AA26" s="176"/>
      <c r="AB26" s="173"/>
      <c r="AC26" s="174"/>
      <c r="AD26" s="175"/>
      <c r="AE26" s="176"/>
      <c r="AF26" s="173"/>
      <c r="AG26" s="174"/>
      <c r="AH26" s="175"/>
      <c r="AI26" s="176"/>
      <c r="AJ26" s="173"/>
      <c r="AK26" s="174"/>
      <c r="AL26" s="175"/>
      <c r="AM26" s="176"/>
      <c r="AN26" s="173"/>
      <c r="AO26" s="174">
        <v>1</v>
      </c>
      <c r="AP26" s="175"/>
      <c r="AQ26" s="176">
        <v>2</v>
      </c>
      <c r="AR26" s="173"/>
      <c r="AS26" s="174">
        <v>2</v>
      </c>
      <c r="AT26" s="175"/>
      <c r="AU26" s="176">
        <v>1</v>
      </c>
      <c r="AV26" s="296"/>
      <c r="AW26" s="180">
        <v>1</v>
      </c>
      <c r="AX26" s="174"/>
      <c r="AY26" s="175"/>
      <c r="AZ26" s="176"/>
      <c r="BA26" s="181"/>
      <c r="BB26" s="171"/>
      <c r="BC26" s="171"/>
      <c r="BD26" s="172"/>
      <c r="BE26" s="173"/>
      <c r="BF26" s="174"/>
      <c r="BG26" s="175">
        <v>2</v>
      </c>
      <c r="BH26" s="176"/>
      <c r="BI26" s="173"/>
      <c r="BJ26" s="174"/>
      <c r="BK26" s="175"/>
      <c r="BL26" s="176"/>
      <c r="BM26" s="173"/>
      <c r="BN26" s="174"/>
      <c r="BO26" s="175">
        <v>3</v>
      </c>
      <c r="BP26" s="176"/>
      <c r="BQ26" s="173"/>
      <c r="BR26" s="174"/>
      <c r="BS26" s="175"/>
      <c r="BT26" s="176"/>
      <c r="BU26" s="173"/>
      <c r="BV26" s="174"/>
      <c r="BW26" s="175"/>
      <c r="BX26" s="176"/>
      <c r="BY26" s="173"/>
      <c r="BZ26" s="174"/>
      <c r="CA26" s="175"/>
      <c r="CB26" s="176"/>
      <c r="CC26" s="173"/>
      <c r="CD26" s="174"/>
      <c r="CE26" s="175"/>
      <c r="CF26" s="176"/>
      <c r="CG26" s="173">
        <v>2</v>
      </c>
      <c r="CH26" s="174"/>
      <c r="CI26" s="175">
        <v>1</v>
      </c>
      <c r="CJ26" s="176"/>
      <c r="CK26" s="178"/>
      <c r="CL26" s="179"/>
      <c r="CM26" s="175"/>
      <c r="CN26" s="177"/>
      <c r="CO26" s="155"/>
      <c r="DD26" s="149"/>
      <c r="DE26" s="183" t="s">
        <v>114</v>
      </c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</row>
    <row r="27" spans="1:122" ht="15" hidden="1" x14ac:dyDescent="0.25">
      <c r="A27" s="352"/>
      <c r="B27" s="168" t="s">
        <v>109</v>
      </c>
      <c r="C27" s="169"/>
      <c r="D27" s="180"/>
      <c r="E27" s="174">
        <v>1</v>
      </c>
      <c r="F27" s="175"/>
      <c r="G27" s="176">
        <v>1</v>
      </c>
      <c r="H27" s="173"/>
      <c r="I27" s="174">
        <v>2</v>
      </c>
      <c r="J27" s="175"/>
      <c r="K27" s="176"/>
      <c r="L27" s="173"/>
      <c r="M27" s="174"/>
      <c r="N27" s="175"/>
      <c r="O27" s="176"/>
      <c r="P27" s="173"/>
      <c r="Q27" s="174"/>
      <c r="R27" s="175"/>
      <c r="S27" s="176"/>
      <c r="T27" s="173"/>
      <c r="U27" s="174"/>
      <c r="V27" s="175"/>
      <c r="W27" s="176"/>
      <c r="X27" s="173"/>
      <c r="Y27" s="174"/>
      <c r="Z27" s="175"/>
      <c r="AA27" s="176"/>
      <c r="AB27" s="173"/>
      <c r="AC27" s="174"/>
      <c r="AD27" s="175"/>
      <c r="AE27" s="176"/>
      <c r="AF27" s="173"/>
      <c r="AG27" s="174"/>
      <c r="AH27" s="175"/>
      <c r="AI27" s="176"/>
      <c r="AJ27" s="173"/>
      <c r="AK27" s="174"/>
      <c r="AL27" s="175"/>
      <c r="AM27" s="176"/>
      <c r="AN27" s="173"/>
      <c r="AO27" s="174">
        <v>3</v>
      </c>
      <c r="AP27" s="175"/>
      <c r="AQ27" s="176">
        <v>2</v>
      </c>
      <c r="AR27" s="173"/>
      <c r="AS27" s="174"/>
      <c r="AT27" s="175"/>
      <c r="AU27" s="176">
        <v>3</v>
      </c>
      <c r="AV27" s="296"/>
      <c r="AW27" s="180">
        <v>2</v>
      </c>
      <c r="AX27" s="174"/>
      <c r="AY27" s="175">
        <v>3</v>
      </c>
      <c r="AZ27" s="176"/>
      <c r="BA27" s="173"/>
      <c r="BB27" s="174"/>
      <c r="BC27" s="175"/>
      <c r="BD27" s="176"/>
      <c r="BE27" s="181"/>
      <c r="BF27" s="171"/>
      <c r="BG27" s="171"/>
      <c r="BH27" s="172"/>
      <c r="BI27" s="173"/>
      <c r="BJ27" s="174"/>
      <c r="BK27" s="175"/>
      <c r="BL27" s="176"/>
      <c r="BM27" s="173"/>
      <c r="BN27" s="174"/>
      <c r="BO27" s="175"/>
      <c r="BP27" s="176"/>
      <c r="BQ27" s="173"/>
      <c r="BR27" s="174"/>
      <c r="BS27" s="175"/>
      <c r="BT27" s="176"/>
      <c r="BU27" s="173"/>
      <c r="BV27" s="174"/>
      <c r="BW27" s="175">
        <v>2</v>
      </c>
      <c r="BX27" s="176"/>
      <c r="BY27" s="173">
        <v>3</v>
      </c>
      <c r="BZ27" s="174"/>
      <c r="CA27" s="175"/>
      <c r="CB27" s="176"/>
      <c r="CC27" s="173"/>
      <c r="CD27" s="174"/>
      <c r="CE27" s="175"/>
      <c r="CF27" s="176"/>
      <c r="CG27" s="173">
        <v>1</v>
      </c>
      <c r="CH27" s="174"/>
      <c r="CI27" s="175">
        <v>1</v>
      </c>
      <c r="CJ27" s="176"/>
      <c r="CK27" s="178"/>
      <c r="CL27" s="179"/>
      <c r="CM27" s="175"/>
      <c r="CN27" s="177"/>
      <c r="CO27" s="155"/>
      <c r="DD27" s="149"/>
      <c r="DE27" s="183" t="s">
        <v>115</v>
      </c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</row>
    <row r="28" spans="1:122" ht="15" hidden="1" x14ac:dyDescent="0.25">
      <c r="A28" s="352"/>
      <c r="B28" s="168" t="s">
        <v>110</v>
      </c>
      <c r="C28" s="169"/>
      <c r="D28" s="180"/>
      <c r="E28" s="174">
        <v>1</v>
      </c>
      <c r="F28" s="175"/>
      <c r="G28" s="176">
        <v>1</v>
      </c>
      <c r="H28" s="173"/>
      <c r="I28" s="174"/>
      <c r="J28" s="175"/>
      <c r="K28" s="176"/>
      <c r="L28" s="173"/>
      <c r="M28" s="174"/>
      <c r="N28" s="175"/>
      <c r="O28" s="176"/>
      <c r="P28" s="173"/>
      <c r="Q28" s="174"/>
      <c r="R28" s="175"/>
      <c r="S28" s="176"/>
      <c r="T28" s="173"/>
      <c r="U28" s="174"/>
      <c r="V28" s="175"/>
      <c r="W28" s="176"/>
      <c r="X28" s="173"/>
      <c r="Y28" s="174"/>
      <c r="Z28" s="175"/>
      <c r="AA28" s="176"/>
      <c r="AB28" s="173"/>
      <c r="AC28" s="174"/>
      <c r="AD28" s="175"/>
      <c r="AE28" s="176"/>
      <c r="AF28" s="173"/>
      <c r="AG28" s="174"/>
      <c r="AH28" s="175"/>
      <c r="AI28" s="176"/>
      <c r="AJ28" s="173"/>
      <c r="AK28" s="174"/>
      <c r="AL28" s="175"/>
      <c r="AM28" s="176"/>
      <c r="AN28" s="173"/>
      <c r="AO28" s="174">
        <v>3</v>
      </c>
      <c r="AP28" s="175"/>
      <c r="AQ28" s="176">
        <v>3</v>
      </c>
      <c r="AR28" s="173"/>
      <c r="AS28" s="174">
        <v>2</v>
      </c>
      <c r="AT28" s="175"/>
      <c r="AU28" s="176">
        <v>2</v>
      </c>
      <c r="AV28" s="296"/>
      <c r="AW28" s="180"/>
      <c r="AX28" s="174"/>
      <c r="AY28" s="175"/>
      <c r="AZ28" s="176"/>
      <c r="BA28" s="173">
        <v>2</v>
      </c>
      <c r="BB28" s="174"/>
      <c r="BC28" s="175">
        <v>3</v>
      </c>
      <c r="BD28" s="176"/>
      <c r="BE28" s="173"/>
      <c r="BF28" s="174"/>
      <c r="BG28" s="175"/>
      <c r="BH28" s="176"/>
      <c r="BI28" s="181"/>
      <c r="BJ28" s="171"/>
      <c r="BK28" s="171"/>
      <c r="BL28" s="172"/>
      <c r="BM28" s="173"/>
      <c r="BN28" s="174"/>
      <c r="BO28" s="175"/>
      <c r="BP28" s="176"/>
      <c r="BQ28" s="173"/>
      <c r="BR28" s="174"/>
      <c r="BS28" s="175"/>
      <c r="BT28" s="176"/>
      <c r="BU28" s="173"/>
      <c r="BV28" s="174"/>
      <c r="BW28" s="175"/>
      <c r="BX28" s="176"/>
      <c r="BY28" s="173"/>
      <c r="BZ28" s="174"/>
      <c r="CA28" s="175"/>
      <c r="CB28" s="176"/>
      <c r="CC28" s="173">
        <v>1</v>
      </c>
      <c r="CD28" s="174"/>
      <c r="CE28" s="175">
        <v>1</v>
      </c>
      <c r="CF28" s="176"/>
      <c r="CG28" s="173">
        <v>3</v>
      </c>
      <c r="CH28" s="174"/>
      <c r="CI28" s="175">
        <v>2</v>
      </c>
      <c r="CJ28" s="176"/>
      <c r="CK28" s="178"/>
      <c r="CL28" s="179"/>
      <c r="CM28" s="175"/>
      <c r="CN28" s="177"/>
      <c r="CO28" s="155"/>
      <c r="DD28" s="149"/>
      <c r="DE28" s="183" t="s">
        <v>116</v>
      </c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</row>
    <row r="29" spans="1:122" ht="15" hidden="1" x14ac:dyDescent="0.25">
      <c r="A29" s="352"/>
      <c r="B29" s="184" t="s">
        <v>111</v>
      </c>
      <c r="C29" s="185"/>
      <c r="D29" s="180"/>
      <c r="E29" s="174"/>
      <c r="F29" s="175"/>
      <c r="G29" s="176"/>
      <c r="H29" s="173"/>
      <c r="I29" s="174"/>
      <c r="J29" s="175"/>
      <c r="K29" s="176">
        <v>1</v>
      </c>
      <c r="L29" s="173"/>
      <c r="M29" s="174"/>
      <c r="N29" s="175"/>
      <c r="O29" s="176"/>
      <c r="P29" s="173"/>
      <c r="Q29" s="174"/>
      <c r="R29" s="175"/>
      <c r="S29" s="176"/>
      <c r="T29" s="173"/>
      <c r="U29" s="174"/>
      <c r="V29" s="175"/>
      <c r="W29" s="176">
        <v>3</v>
      </c>
      <c r="X29" s="173"/>
      <c r="Y29" s="174"/>
      <c r="Z29" s="175"/>
      <c r="AA29" s="176"/>
      <c r="AB29" s="173"/>
      <c r="AC29" s="174"/>
      <c r="AD29" s="175"/>
      <c r="AE29" s="176"/>
      <c r="AF29" s="173"/>
      <c r="AG29" s="174"/>
      <c r="AH29" s="175"/>
      <c r="AI29" s="176"/>
      <c r="AJ29" s="173"/>
      <c r="AK29" s="174"/>
      <c r="AL29" s="175"/>
      <c r="AM29" s="176"/>
      <c r="AN29" s="173"/>
      <c r="AO29" s="174">
        <v>1</v>
      </c>
      <c r="AP29" s="175"/>
      <c r="AQ29" s="176"/>
      <c r="AR29" s="173"/>
      <c r="AS29" s="174"/>
      <c r="AT29" s="175"/>
      <c r="AU29" s="176">
        <v>2</v>
      </c>
      <c r="AV29" s="296"/>
      <c r="AW29" s="180"/>
      <c r="AX29" s="174"/>
      <c r="AY29" s="175"/>
      <c r="AZ29" s="176"/>
      <c r="BA29" s="173">
        <v>2</v>
      </c>
      <c r="BB29" s="174"/>
      <c r="BC29" s="175">
        <v>3</v>
      </c>
      <c r="BD29" s="176"/>
      <c r="BE29" s="173">
        <v>3</v>
      </c>
      <c r="BF29" s="174"/>
      <c r="BG29" s="175">
        <v>2</v>
      </c>
      <c r="BH29" s="176"/>
      <c r="BI29" s="173"/>
      <c r="BJ29" s="174"/>
      <c r="BK29" s="175"/>
      <c r="BL29" s="176"/>
      <c r="BM29" s="181"/>
      <c r="BN29" s="171"/>
      <c r="BO29" s="171"/>
      <c r="BP29" s="172"/>
      <c r="BQ29" s="173"/>
      <c r="BR29" s="174"/>
      <c r="BS29" s="175"/>
      <c r="BT29" s="176"/>
      <c r="BU29" s="173"/>
      <c r="BV29" s="174"/>
      <c r="BW29" s="175"/>
      <c r="BX29" s="176"/>
      <c r="BY29" s="173"/>
      <c r="BZ29" s="174"/>
      <c r="CA29" s="175"/>
      <c r="CB29" s="176"/>
      <c r="CC29" s="173"/>
      <c r="CD29" s="174"/>
      <c r="CE29" s="175"/>
      <c r="CF29" s="176"/>
      <c r="CG29" s="173">
        <v>1</v>
      </c>
      <c r="CH29" s="174"/>
      <c r="CI29" s="175">
        <v>1</v>
      </c>
      <c r="CJ29" s="176"/>
      <c r="CK29" s="178"/>
      <c r="CL29" s="179"/>
      <c r="CM29" s="175"/>
      <c r="CN29" s="177"/>
      <c r="CO29" s="155"/>
      <c r="DD29" s="149"/>
      <c r="DE29" s="183" t="s">
        <v>120</v>
      </c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</row>
    <row r="30" spans="1:122" ht="15" hidden="1" x14ac:dyDescent="0.25">
      <c r="A30" s="352"/>
      <c r="B30" s="184" t="s">
        <v>112</v>
      </c>
      <c r="C30" s="185"/>
      <c r="D30" s="180"/>
      <c r="E30" s="174"/>
      <c r="F30" s="175"/>
      <c r="G30" s="176"/>
      <c r="H30" s="173"/>
      <c r="I30" s="174"/>
      <c r="J30" s="175"/>
      <c r="K30" s="176"/>
      <c r="L30" s="173"/>
      <c r="M30" s="174"/>
      <c r="N30" s="175"/>
      <c r="O30" s="176"/>
      <c r="P30" s="173"/>
      <c r="Q30" s="174"/>
      <c r="R30" s="175"/>
      <c r="S30" s="176"/>
      <c r="T30" s="173"/>
      <c r="U30" s="174"/>
      <c r="V30" s="175"/>
      <c r="W30" s="176">
        <v>2</v>
      </c>
      <c r="X30" s="173"/>
      <c r="Y30" s="174"/>
      <c r="Z30" s="175"/>
      <c r="AA30" s="176"/>
      <c r="AB30" s="173"/>
      <c r="AC30" s="174"/>
      <c r="AD30" s="175"/>
      <c r="AE30" s="176"/>
      <c r="AF30" s="173"/>
      <c r="AG30" s="174"/>
      <c r="AH30" s="175"/>
      <c r="AI30" s="176"/>
      <c r="AJ30" s="173"/>
      <c r="AK30" s="174"/>
      <c r="AL30" s="175"/>
      <c r="AM30" s="176"/>
      <c r="AN30" s="173"/>
      <c r="AO30" s="174">
        <v>1</v>
      </c>
      <c r="AP30" s="175"/>
      <c r="AQ30" s="176">
        <v>3</v>
      </c>
      <c r="AR30" s="173"/>
      <c r="AS30" s="174">
        <v>2</v>
      </c>
      <c r="AT30" s="175"/>
      <c r="AU30" s="176">
        <v>1</v>
      </c>
      <c r="AV30" s="296"/>
      <c r="AW30" s="180">
        <v>2</v>
      </c>
      <c r="AX30" s="174"/>
      <c r="AY30" s="175">
        <v>2</v>
      </c>
      <c r="AZ30" s="176"/>
      <c r="BA30" s="173"/>
      <c r="BB30" s="174"/>
      <c r="BC30" s="175"/>
      <c r="BD30" s="176"/>
      <c r="BE30" s="173"/>
      <c r="BF30" s="174"/>
      <c r="BG30" s="175"/>
      <c r="BH30" s="176"/>
      <c r="BI30" s="173"/>
      <c r="BJ30" s="174"/>
      <c r="BK30" s="175"/>
      <c r="BL30" s="176"/>
      <c r="BM30" s="173"/>
      <c r="BN30" s="174"/>
      <c r="BO30" s="175"/>
      <c r="BP30" s="176"/>
      <c r="BQ30" s="181"/>
      <c r="BR30" s="171"/>
      <c r="BS30" s="171"/>
      <c r="BT30" s="172"/>
      <c r="BU30" s="173"/>
      <c r="BV30" s="174"/>
      <c r="BW30" s="175">
        <v>1</v>
      </c>
      <c r="BX30" s="176"/>
      <c r="BY30" s="173">
        <v>1</v>
      </c>
      <c r="BZ30" s="174"/>
      <c r="CA30" s="175"/>
      <c r="CB30" s="176"/>
      <c r="CC30" s="173"/>
      <c r="CD30" s="174"/>
      <c r="CE30" s="175"/>
      <c r="CF30" s="176"/>
      <c r="CG30" s="173"/>
      <c r="CH30" s="174"/>
      <c r="CI30" s="175"/>
      <c r="CJ30" s="176"/>
      <c r="CK30" s="178"/>
      <c r="CL30" s="179"/>
      <c r="CM30" s="175"/>
      <c r="CN30" s="177"/>
      <c r="CO30" s="155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</row>
    <row r="31" spans="1:122" ht="15" hidden="1" x14ac:dyDescent="0.25">
      <c r="A31" s="352"/>
      <c r="B31" s="184" t="s">
        <v>113</v>
      </c>
      <c r="C31" s="185"/>
      <c r="D31" s="180"/>
      <c r="E31" s="174"/>
      <c r="F31" s="175"/>
      <c r="G31" s="176"/>
      <c r="H31" s="173"/>
      <c r="I31" s="174"/>
      <c r="J31" s="175"/>
      <c r="K31" s="176"/>
      <c r="L31" s="173"/>
      <c r="M31" s="174"/>
      <c r="N31" s="175"/>
      <c r="O31" s="176"/>
      <c r="P31" s="173">
        <v>3</v>
      </c>
      <c r="Q31" s="174"/>
      <c r="R31" s="175"/>
      <c r="S31" s="176"/>
      <c r="T31" s="173"/>
      <c r="U31" s="174"/>
      <c r="V31" s="175"/>
      <c r="W31" s="176"/>
      <c r="X31" s="173"/>
      <c r="Y31" s="174"/>
      <c r="Z31" s="175"/>
      <c r="AA31" s="176"/>
      <c r="AB31" s="173"/>
      <c r="AC31" s="174"/>
      <c r="AD31" s="175"/>
      <c r="AE31" s="176"/>
      <c r="AF31" s="173"/>
      <c r="AG31" s="174"/>
      <c r="AH31" s="175"/>
      <c r="AI31" s="176"/>
      <c r="AJ31" s="173"/>
      <c r="AK31" s="174">
        <v>3</v>
      </c>
      <c r="AL31" s="175"/>
      <c r="AM31" s="176">
        <v>1</v>
      </c>
      <c r="AN31" s="173"/>
      <c r="AO31" s="174">
        <v>2</v>
      </c>
      <c r="AP31" s="175"/>
      <c r="AQ31" s="176"/>
      <c r="AR31" s="173"/>
      <c r="AS31" s="174">
        <v>1</v>
      </c>
      <c r="AT31" s="175"/>
      <c r="AU31" s="176"/>
      <c r="AV31" s="296"/>
      <c r="AW31" s="180">
        <v>1</v>
      </c>
      <c r="AX31" s="174"/>
      <c r="AY31" s="175">
        <v>1</v>
      </c>
      <c r="AZ31" s="176"/>
      <c r="BA31" s="173"/>
      <c r="BB31" s="174"/>
      <c r="BC31" s="175"/>
      <c r="BD31" s="176"/>
      <c r="BE31" s="173"/>
      <c r="BF31" s="174"/>
      <c r="BG31" s="175"/>
      <c r="BH31" s="176"/>
      <c r="BI31" s="173"/>
      <c r="BJ31" s="174"/>
      <c r="BK31" s="175"/>
      <c r="BL31" s="176"/>
      <c r="BM31" s="173"/>
      <c r="BN31" s="174"/>
      <c r="BO31" s="175"/>
      <c r="BP31" s="176"/>
      <c r="BQ31" s="173"/>
      <c r="BR31" s="174"/>
      <c r="BS31" s="175">
        <v>3</v>
      </c>
      <c r="BT31" s="176"/>
      <c r="BU31" s="181"/>
      <c r="BV31" s="171"/>
      <c r="BW31" s="171"/>
      <c r="BX31" s="172"/>
      <c r="BY31" s="173">
        <v>2</v>
      </c>
      <c r="BZ31" s="174"/>
      <c r="CA31" s="175">
        <v>2</v>
      </c>
      <c r="CB31" s="176"/>
      <c r="CC31" s="173"/>
      <c r="CD31" s="174"/>
      <c r="CE31" s="175"/>
      <c r="CF31" s="176"/>
      <c r="CG31" s="173"/>
      <c r="CH31" s="174"/>
      <c r="CI31" s="175"/>
      <c r="CJ31" s="176"/>
      <c r="CK31" s="178"/>
      <c r="CL31" s="179"/>
      <c r="CM31" s="175"/>
      <c r="CN31" s="177"/>
      <c r="CO31" s="155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</row>
    <row r="32" spans="1:122" ht="15" hidden="1" x14ac:dyDescent="0.25">
      <c r="A32" s="352"/>
      <c r="B32" s="184" t="s">
        <v>114</v>
      </c>
      <c r="C32" s="185"/>
      <c r="D32" s="180"/>
      <c r="E32" s="174"/>
      <c r="F32" s="175"/>
      <c r="G32" s="176"/>
      <c r="H32" s="173"/>
      <c r="I32" s="174"/>
      <c r="J32" s="175"/>
      <c r="K32" s="176"/>
      <c r="L32" s="173"/>
      <c r="M32" s="174"/>
      <c r="N32" s="175"/>
      <c r="O32" s="176"/>
      <c r="P32" s="173">
        <v>3</v>
      </c>
      <c r="Q32" s="174"/>
      <c r="R32" s="175">
        <v>3</v>
      </c>
      <c r="S32" s="176"/>
      <c r="T32" s="173"/>
      <c r="U32" s="174">
        <v>3</v>
      </c>
      <c r="V32" s="175"/>
      <c r="W32" s="176">
        <v>3</v>
      </c>
      <c r="X32" s="173"/>
      <c r="Y32" s="174"/>
      <c r="Z32" s="175"/>
      <c r="AA32" s="176"/>
      <c r="AB32" s="173"/>
      <c r="AC32" s="174"/>
      <c r="AD32" s="175"/>
      <c r="AE32" s="176"/>
      <c r="AF32" s="173"/>
      <c r="AG32" s="174"/>
      <c r="AH32" s="175"/>
      <c r="AI32" s="176"/>
      <c r="AJ32" s="173"/>
      <c r="AK32" s="174"/>
      <c r="AL32" s="175"/>
      <c r="AM32" s="176"/>
      <c r="AN32" s="173"/>
      <c r="AO32" s="174">
        <v>1</v>
      </c>
      <c r="AP32" s="175"/>
      <c r="AQ32" s="176">
        <v>1</v>
      </c>
      <c r="AR32" s="173"/>
      <c r="AS32" s="174">
        <v>2</v>
      </c>
      <c r="AT32" s="175"/>
      <c r="AU32" s="176">
        <v>2</v>
      </c>
      <c r="AV32" s="296"/>
      <c r="AW32" s="180">
        <v>1</v>
      </c>
      <c r="AX32" s="174"/>
      <c r="AY32" s="175">
        <v>1</v>
      </c>
      <c r="AZ32" s="176"/>
      <c r="BA32" s="173"/>
      <c r="BB32" s="174"/>
      <c r="BC32" s="175"/>
      <c r="BD32" s="176"/>
      <c r="BE32" s="173"/>
      <c r="BF32" s="174"/>
      <c r="BG32" s="175"/>
      <c r="BH32" s="176"/>
      <c r="BI32" s="173"/>
      <c r="BJ32" s="174"/>
      <c r="BK32" s="175"/>
      <c r="BL32" s="176"/>
      <c r="BM32" s="173"/>
      <c r="BN32" s="174"/>
      <c r="BO32" s="175"/>
      <c r="BP32" s="176"/>
      <c r="BQ32" s="173">
        <v>2</v>
      </c>
      <c r="BR32" s="174"/>
      <c r="BS32" s="175">
        <v>2</v>
      </c>
      <c r="BT32" s="176"/>
      <c r="BU32" s="173"/>
      <c r="BV32" s="174"/>
      <c r="BW32" s="175"/>
      <c r="BX32" s="176"/>
      <c r="BY32" s="181"/>
      <c r="BZ32" s="171"/>
      <c r="CA32" s="171"/>
      <c r="CB32" s="172"/>
      <c r="CC32" s="173"/>
      <c r="CD32" s="174"/>
      <c r="CE32" s="175"/>
      <c r="CF32" s="176"/>
      <c r="CG32" s="173"/>
      <c r="CH32" s="174"/>
      <c r="CI32" s="175"/>
      <c r="CJ32" s="176"/>
      <c r="CK32" s="178"/>
      <c r="CL32" s="179"/>
      <c r="CM32" s="175"/>
      <c r="CN32" s="177"/>
      <c r="CO32" s="155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</row>
    <row r="33" spans="1:135" ht="15" hidden="1" x14ac:dyDescent="0.25">
      <c r="A33" s="352"/>
      <c r="B33" s="184" t="s">
        <v>115</v>
      </c>
      <c r="C33" s="185"/>
      <c r="D33" s="180"/>
      <c r="E33" s="174"/>
      <c r="F33" s="175"/>
      <c r="G33" s="176"/>
      <c r="H33" s="173"/>
      <c r="I33" s="174"/>
      <c r="J33" s="175"/>
      <c r="K33" s="176"/>
      <c r="L33" s="173"/>
      <c r="M33" s="174"/>
      <c r="N33" s="175"/>
      <c r="O33" s="176"/>
      <c r="P33" s="173"/>
      <c r="Q33" s="174"/>
      <c r="R33" s="175"/>
      <c r="S33" s="176"/>
      <c r="T33" s="173"/>
      <c r="U33" s="174"/>
      <c r="V33" s="175"/>
      <c r="W33" s="176"/>
      <c r="X33" s="173"/>
      <c r="Y33" s="174"/>
      <c r="Z33" s="175"/>
      <c r="AA33" s="176"/>
      <c r="AB33" s="173"/>
      <c r="AC33" s="174"/>
      <c r="AD33" s="175"/>
      <c r="AE33" s="176"/>
      <c r="AF33" s="173"/>
      <c r="AG33" s="174"/>
      <c r="AH33" s="175"/>
      <c r="AI33" s="176"/>
      <c r="AJ33" s="173"/>
      <c r="AK33" s="174"/>
      <c r="AL33" s="175"/>
      <c r="AM33" s="176"/>
      <c r="AN33" s="173"/>
      <c r="AO33" s="174"/>
      <c r="AP33" s="175"/>
      <c r="AQ33" s="176"/>
      <c r="AR33" s="173"/>
      <c r="AS33" s="174"/>
      <c r="AT33" s="175"/>
      <c r="AU33" s="176"/>
      <c r="AV33" s="296"/>
      <c r="AW33" s="180"/>
      <c r="AX33" s="174">
        <v>3</v>
      </c>
      <c r="AY33" s="175"/>
      <c r="AZ33" s="176"/>
      <c r="BA33" s="173"/>
      <c r="BB33" s="174"/>
      <c r="BC33" s="175"/>
      <c r="BD33" s="176"/>
      <c r="BE33" s="173">
        <v>1</v>
      </c>
      <c r="BF33" s="174"/>
      <c r="BG33" s="175">
        <v>1</v>
      </c>
      <c r="BH33" s="176"/>
      <c r="BI33" s="173">
        <v>3</v>
      </c>
      <c r="BJ33" s="174"/>
      <c r="BK33" s="175">
        <v>3</v>
      </c>
      <c r="BL33" s="176"/>
      <c r="BM33" s="173"/>
      <c r="BN33" s="174"/>
      <c r="BO33" s="175"/>
      <c r="BP33" s="176">
        <v>3</v>
      </c>
      <c r="BQ33" s="173"/>
      <c r="BR33" s="174">
        <v>2</v>
      </c>
      <c r="BS33" s="175"/>
      <c r="BT33" s="176">
        <v>2</v>
      </c>
      <c r="BU33" s="173"/>
      <c r="BV33" s="174">
        <v>1</v>
      </c>
      <c r="BW33" s="175"/>
      <c r="BX33" s="176">
        <v>1</v>
      </c>
      <c r="BY33" s="173"/>
      <c r="BZ33" s="174"/>
      <c r="CA33" s="175"/>
      <c r="CB33" s="176"/>
      <c r="CC33" s="181"/>
      <c r="CD33" s="171"/>
      <c r="CE33" s="171"/>
      <c r="CF33" s="172"/>
      <c r="CG33" s="173">
        <v>2</v>
      </c>
      <c r="CH33" s="174"/>
      <c r="CI33" s="175">
        <v>2</v>
      </c>
      <c r="CJ33" s="176"/>
      <c r="CK33" s="178"/>
      <c r="CL33" s="179"/>
      <c r="CM33" s="175"/>
      <c r="CN33" s="177"/>
      <c r="CO33" s="155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</row>
    <row r="34" spans="1:135" ht="15" hidden="1" x14ac:dyDescent="0.25">
      <c r="A34" s="352"/>
      <c r="B34" s="184" t="s">
        <v>116</v>
      </c>
      <c r="C34" s="185"/>
      <c r="D34" s="180"/>
      <c r="E34" s="174"/>
      <c r="F34" s="175"/>
      <c r="G34" s="176"/>
      <c r="H34" s="173"/>
      <c r="I34" s="174"/>
      <c r="J34" s="175"/>
      <c r="K34" s="176"/>
      <c r="L34" s="173"/>
      <c r="M34" s="174"/>
      <c r="N34" s="175"/>
      <c r="O34" s="176"/>
      <c r="P34" s="173"/>
      <c r="Q34" s="174"/>
      <c r="R34" s="175"/>
      <c r="S34" s="176"/>
      <c r="T34" s="173"/>
      <c r="U34" s="174"/>
      <c r="V34" s="175"/>
      <c r="W34" s="176">
        <v>3</v>
      </c>
      <c r="X34" s="173">
        <v>1</v>
      </c>
      <c r="Y34" s="174"/>
      <c r="Z34" s="175"/>
      <c r="AA34" s="176"/>
      <c r="AB34" s="173"/>
      <c r="AC34" s="174"/>
      <c r="AD34" s="175"/>
      <c r="AE34" s="176"/>
      <c r="AF34" s="173"/>
      <c r="AG34" s="174"/>
      <c r="AH34" s="175"/>
      <c r="AI34" s="176"/>
      <c r="AJ34" s="173"/>
      <c r="AK34" s="174"/>
      <c r="AL34" s="175"/>
      <c r="AM34" s="176"/>
      <c r="AN34" s="173"/>
      <c r="AO34" s="174">
        <v>2</v>
      </c>
      <c r="AP34" s="175"/>
      <c r="AQ34" s="176">
        <v>2</v>
      </c>
      <c r="AR34" s="173"/>
      <c r="AS34" s="174">
        <v>1</v>
      </c>
      <c r="AT34" s="175"/>
      <c r="AU34" s="176">
        <v>1</v>
      </c>
      <c r="AV34" s="296"/>
      <c r="AW34" s="180"/>
      <c r="AX34" s="174"/>
      <c r="AY34" s="175">
        <v>2</v>
      </c>
      <c r="AZ34" s="176"/>
      <c r="BA34" s="173"/>
      <c r="BB34" s="174"/>
      <c r="BC34" s="175"/>
      <c r="BD34" s="176"/>
      <c r="BE34" s="173">
        <v>2</v>
      </c>
      <c r="BF34" s="174"/>
      <c r="BG34" s="175">
        <v>1</v>
      </c>
      <c r="BH34" s="176"/>
      <c r="BI34" s="173"/>
      <c r="BJ34" s="174"/>
      <c r="BK34" s="175"/>
      <c r="BL34" s="176"/>
      <c r="BM34" s="173"/>
      <c r="BN34" s="174">
        <v>3</v>
      </c>
      <c r="BO34" s="175"/>
      <c r="BP34" s="176"/>
      <c r="BQ34" s="173"/>
      <c r="BR34" s="174"/>
      <c r="BS34" s="175"/>
      <c r="BT34" s="176"/>
      <c r="BU34" s="173">
        <v>3</v>
      </c>
      <c r="BV34" s="174"/>
      <c r="BW34" s="175">
        <v>3</v>
      </c>
      <c r="BX34" s="176"/>
      <c r="BY34" s="173"/>
      <c r="BZ34" s="174"/>
      <c r="CA34" s="175"/>
      <c r="CB34" s="176"/>
      <c r="CC34" s="173"/>
      <c r="CD34" s="174"/>
      <c r="CE34" s="175"/>
      <c r="CF34" s="176"/>
      <c r="CG34" s="181"/>
      <c r="CH34" s="171"/>
      <c r="CI34" s="171"/>
      <c r="CJ34" s="172"/>
      <c r="CK34" s="178"/>
      <c r="CL34" s="179"/>
      <c r="CM34" s="175"/>
      <c r="CN34" s="177"/>
      <c r="CO34" s="155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</row>
    <row r="35" spans="1:135" ht="15" hidden="1" customHeight="1" x14ac:dyDescent="0.25">
      <c r="A35" s="352"/>
      <c r="B35" s="186" t="s">
        <v>120</v>
      </c>
      <c r="C35" s="187"/>
      <c r="D35" s="175"/>
      <c r="E35" s="174"/>
      <c r="F35" s="175"/>
      <c r="G35" s="176"/>
      <c r="H35" s="173"/>
      <c r="I35" s="174"/>
      <c r="J35" s="175"/>
      <c r="K35" s="176"/>
      <c r="L35" s="173"/>
      <c r="M35" s="174"/>
      <c r="N35" s="175"/>
      <c r="O35" s="176"/>
      <c r="P35" s="173"/>
      <c r="Q35" s="174"/>
      <c r="R35" s="175"/>
      <c r="S35" s="176"/>
      <c r="T35" s="173"/>
      <c r="U35" s="174"/>
      <c r="V35" s="175"/>
      <c r="W35" s="176"/>
      <c r="X35" s="173"/>
      <c r="Y35" s="174"/>
      <c r="Z35" s="175"/>
      <c r="AA35" s="176"/>
      <c r="AB35" s="173"/>
      <c r="AC35" s="174"/>
      <c r="AD35" s="175"/>
      <c r="AE35" s="174"/>
      <c r="AF35" s="175"/>
      <c r="AG35" s="174"/>
      <c r="AH35" s="175"/>
      <c r="AI35" s="174"/>
      <c r="AJ35" s="175"/>
      <c r="AK35" s="174"/>
      <c r="AL35" s="175"/>
      <c r="AM35" s="174"/>
      <c r="AN35" s="175"/>
      <c r="AO35" s="174"/>
      <c r="AP35" s="175"/>
      <c r="AQ35" s="174"/>
      <c r="AR35" s="175"/>
      <c r="AS35" s="174"/>
      <c r="AT35" s="175"/>
      <c r="AU35" s="174"/>
      <c r="AV35" s="296"/>
      <c r="AW35" s="175"/>
      <c r="AX35" s="174"/>
      <c r="AY35" s="175"/>
      <c r="AZ35" s="174"/>
      <c r="BA35" s="175"/>
      <c r="BB35" s="174"/>
      <c r="BC35" s="175"/>
      <c r="BD35" s="174"/>
      <c r="BE35" s="175"/>
      <c r="BF35" s="174"/>
      <c r="BG35" s="175"/>
      <c r="BH35" s="174"/>
      <c r="BI35" s="175"/>
      <c r="BJ35" s="174"/>
      <c r="BK35" s="175"/>
      <c r="BL35" s="174"/>
      <c r="BM35" s="175"/>
      <c r="BN35" s="174"/>
      <c r="BO35" s="175"/>
      <c r="BP35" s="174"/>
      <c r="BQ35" s="175"/>
      <c r="BR35" s="174"/>
      <c r="BS35" s="175"/>
      <c r="BT35" s="177"/>
      <c r="BU35" s="175"/>
      <c r="BV35" s="174"/>
      <c r="BW35" s="175"/>
      <c r="BX35" s="174"/>
      <c r="BY35" s="175"/>
      <c r="BZ35" s="174"/>
      <c r="CA35" s="175"/>
      <c r="CB35" s="174"/>
      <c r="CC35" s="175"/>
      <c r="CD35" s="174"/>
      <c r="CE35" s="175"/>
      <c r="CF35" s="174"/>
      <c r="CG35" s="175"/>
      <c r="CH35" s="174"/>
      <c r="CI35" s="175"/>
      <c r="CJ35" s="179"/>
      <c r="CK35" s="171"/>
      <c r="CL35" s="171"/>
      <c r="CM35" s="171"/>
      <c r="CN35" s="182"/>
      <c r="CO35" s="155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</row>
    <row r="36" spans="1:135" ht="15" hidden="1" x14ac:dyDescent="0.25">
      <c r="A36" s="352"/>
      <c r="B36" s="186"/>
      <c r="C36" s="185"/>
      <c r="D36" s="188"/>
      <c r="E36" s="189"/>
      <c r="F36" s="189"/>
      <c r="G36" s="190"/>
      <c r="H36" s="191"/>
      <c r="I36" s="189"/>
      <c r="J36" s="189"/>
      <c r="K36" s="190"/>
      <c r="L36" s="191"/>
      <c r="M36" s="189"/>
      <c r="N36" s="189"/>
      <c r="O36" s="190"/>
      <c r="P36" s="191"/>
      <c r="Q36" s="189"/>
      <c r="R36" s="189"/>
      <c r="S36" s="190"/>
      <c r="T36" s="191"/>
      <c r="U36" s="189"/>
      <c r="V36" s="189"/>
      <c r="W36" s="190"/>
      <c r="X36" s="191"/>
      <c r="Y36" s="189"/>
      <c r="Z36" s="189"/>
      <c r="AA36" s="190"/>
      <c r="AB36" s="191"/>
      <c r="AC36" s="189"/>
      <c r="AD36" s="189"/>
      <c r="AE36" s="190"/>
      <c r="AF36" s="191"/>
      <c r="AG36" s="189"/>
      <c r="AH36" s="189"/>
      <c r="AI36" s="190"/>
      <c r="AJ36" s="191"/>
      <c r="AK36" s="189"/>
      <c r="AL36" s="189"/>
      <c r="AM36" s="190"/>
      <c r="AN36" s="191"/>
      <c r="AO36" s="189"/>
      <c r="AP36" s="189"/>
      <c r="AQ36" s="190"/>
      <c r="AR36" s="191"/>
      <c r="AS36" s="189"/>
      <c r="AT36" s="189"/>
      <c r="AU36" s="190"/>
      <c r="AV36" s="296"/>
      <c r="AW36" s="188"/>
      <c r="AX36" s="189"/>
      <c r="AY36" s="189"/>
      <c r="AZ36" s="190"/>
      <c r="BA36" s="191"/>
      <c r="BB36" s="189"/>
      <c r="BC36" s="189"/>
      <c r="BD36" s="190"/>
      <c r="BE36" s="191"/>
      <c r="BF36" s="189"/>
      <c r="BG36" s="189"/>
      <c r="BH36" s="190"/>
      <c r="BI36" s="191"/>
      <c r="BJ36" s="189"/>
      <c r="BK36" s="189"/>
      <c r="BL36" s="190"/>
      <c r="BM36" s="191"/>
      <c r="BN36" s="189"/>
      <c r="BO36" s="189"/>
      <c r="BP36" s="190"/>
      <c r="BQ36" s="191"/>
      <c r="BR36" s="189"/>
      <c r="BS36" s="189"/>
      <c r="BT36" s="190"/>
      <c r="BU36" s="191"/>
      <c r="BV36" s="189"/>
      <c r="BW36" s="189"/>
      <c r="BX36" s="190"/>
      <c r="BY36" s="191"/>
      <c r="BZ36" s="189"/>
      <c r="CA36" s="189"/>
      <c r="CB36" s="190"/>
      <c r="CC36" s="191"/>
      <c r="CD36" s="189"/>
      <c r="CE36" s="189"/>
      <c r="CF36" s="190"/>
      <c r="CG36" s="191"/>
      <c r="CH36" s="189"/>
      <c r="CI36" s="189"/>
      <c r="CJ36" s="190"/>
      <c r="CK36" s="191"/>
      <c r="CL36" s="189"/>
      <c r="CM36" s="189"/>
      <c r="CN36" s="192"/>
      <c r="CO36" s="155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</row>
    <row r="37" spans="1:135" ht="15" hidden="1" x14ac:dyDescent="0.25">
      <c r="A37" s="352"/>
      <c r="B37" s="193" t="s">
        <v>865</v>
      </c>
      <c r="C37" s="186"/>
      <c r="D37" s="188">
        <f>COUNTIF(D14:D35,"&gt;0")</f>
        <v>1</v>
      </c>
      <c r="E37" s="189">
        <f t="shared" ref="E37:AU37" si="0">COUNTIF(E14:E35,"&gt;0")</f>
        <v>5</v>
      </c>
      <c r="F37" s="189">
        <f t="shared" si="0"/>
        <v>1</v>
      </c>
      <c r="G37" s="190">
        <f t="shared" si="0"/>
        <v>2</v>
      </c>
      <c r="H37" s="191">
        <f t="shared" si="0"/>
        <v>0</v>
      </c>
      <c r="I37" s="189">
        <f t="shared" si="0"/>
        <v>2</v>
      </c>
      <c r="J37" s="189">
        <f t="shared" si="0"/>
        <v>1</v>
      </c>
      <c r="K37" s="190">
        <f t="shared" si="0"/>
        <v>1</v>
      </c>
      <c r="L37" s="191">
        <f t="shared" si="0"/>
        <v>0</v>
      </c>
      <c r="M37" s="189">
        <f t="shared" si="0"/>
        <v>1</v>
      </c>
      <c r="N37" s="189">
        <f t="shared" si="0"/>
        <v>0</v>
      </c>
      <c r="O37" s="190">
        <f t="shared" si="0"/>
        <v>1</v>
      </c>
      <c r="P37" s="191">
        <f t="shared" si="0"/>
        <v>4</v>
      </c>
      <c r="Q37" s="189">
        <f t="shared" si="0"/>
        <v>0</v>
      </c>
      <c r="R37" s="189">
        <f t="shared" si="0"/>
        <v>3</v>
      </c>
      <c r="S37" s="190">
        <f t="shared" si="0"/>
        <v>0</v>
      </c>
      <c r="T37" s="191">
        <f t="shared" si="0"/>
        <v>3</v>
      </c>
      <c r="U37" s="189">
        <f t="shared" si="0"/>
        <v>3</v>
      </c>
      <c r="V37" s="189">
        <f t="shared" si="0"/>
        <v>3</v>
      </c>
      <c r="W37" s="190">
        <f t="shared" si="0"/>
        <v>5</v>
      </c>
      <c r="X37" s="191">
        <f t="shared" si="0"/>
        <v>8</v>
      </c>
      <c r="Y37" s="189">
        <f t="shared" si="0"/>
        <v>0</v>
      </c>
      <c r="Z37" s="189">
        <f t="shared" si="0"/>
        <v>4</v>
      </c>
      <c r="AA37" s="190">
        <f t="shared" si="0"/>
        <v>0</v>
      </c>
      <c r="AB37" s="191">
        <f t="shared" si="0"/>
        <v>3</v>
      </c>
      <c r="AC37" s="189">
        <f t="shared" si="0"/>
        <v>0</v>
      </c>
      <c r="AD37" s="189">
        <f t="shared" si="0"/>
        <v>3</v>
      </c>
      <c r="AE37" s="190">
        <f t="shared" si="0"/>
        <v>0</v>
      </c>
      <c r="AF37" s="191">
        <f t="shared" si="0"/>
        <v>4</v>
      </c>
      <c r="AG37" s="189">
        <f t="shared" si="0"/>
        <v>0</v>
      </c>
      <c r="AH37" s="189">
        <f t="shared" si="0"/>
        <v>4</v>
      </c>
      <c r="AI37" s="190">
        <f t="shared" si="0"/>
        <v>0</v>
      </c>
      <c r="AJ37" s="191">
        <f t="shared" si="0"/>
        <v>7</v>
      </c>
      <c r="AK37" s="189">
        <f t="shared" si="0"/>
        <v>1</v>
      </c>
      <c r="AL37" s="189">
        <f t="shared" si="0"/>
        <v>6</v>
      </c>
      <c r="AM37" s="190">
        <f t="shared" si="0"/>
        <v>1</v>
      </c>
      <c r="AN37" s="191">
        <f t="shared" si="0"/>
        <v>0</v>
      </c>
      <c r="AO37" s="189">
        <f t="shared" si="0"/>
        <v>12</v>
      </c>
      <c r="AP37" s="189">
        <f t="shared" si="0"/>
        <v>0</v>
      </c>
      <c r="AQ37" s="190">
        <f t="shared" si="0"/>
        <v>10</v>
      </c>
      <c r="AR37" s="191">
        <f t="shared" si="0"/>
        <v>0</v>
      </c>
      <c r="AS37" s="189">
        <f t="shared" si="0"/>
        <v>15</v>
      </c>
      <c r="AT37" s="189">
        <f t="shared" si="0"/>
        <v>0</v>
      </c>
      <c r="AU37" s="190">
        <f t="shared" si="0"/>
        <v>13</v>
      </c>
      <c r="AV37" s="296"/>
      <c r="AW37" s="188">
        <f>COUNTIF(AW14:AW35,"&gt;0")</f>
        <v>6</v>
      </c>
      <c r="AX37" s="189">
        <f t="shared" ref="AX37:CN37" si="1">COUNTIF(AX14:AX35,"&gt;0")</f>
        <v>1</v>
      </c>
      <c r="AY37" s="189">
        <f t="shared" si="1"/>
        <v>7</v>
      </c>
      <c r="AZ37" s="190">
        <f t="shared" si="1"/>
        <v>1</v>
      </c>
      <c r="BA37" s="191">
        <f t="shared" si="1"/>
        <v>2</v>
      </c>
      <c r="BB37" s="189">
        <f t="shared" si="1"/>
        <v>0</v>
      </c>
      <c r="BC37" s="189">
        <f t="shared" si="1"/>
        <v>2</v>
      </c>
      <c r="BD37" s="190">
        <f t="shared" si="1"/>
        <v>0</v>
      </c>
      <c r="BE37" s="191">
        <f t="shared" si="1"/>
        <v>3</v>
      </c>
      <c r="BF37" s="189">
        <f t="shared" si="1"/>
        <v>1</v>
      </c>
      <c r="BG37" s="189">
        <f t="shared" si="1"/>
        <v>4</v>
      </c>
      <c r="BH37" s="190">
        <f t="shared" si="1"/>
        <v>0</v>
      </c>
      <c r="BI37" s="191">
        <f t="shared" si="1"/>
        <v>1</v>
      </c>
      <c r="BJ37" s="189">
        <f t="shared" si="1"/>
        <v>6</v>
      </c>
      <c r="BK37" s="189">
        <f t="shared" si="1"/>
        <v>1</v>
      </c>
      <c r="BL37" s="190">
        <f t="shared" si="1"/>
        <v>6</v>
      </c>
      <c r="BM37" s="191">
        <f t="shared" si="1"/>
        <v>0</v>
      </c>
      <c r="BN37" s="189">
        <f t="shared" si="1"/>
        <v>4</v>
      </c>
      <c r="BO37" s="189">
        <f t="shared" si="1"/>
        <v>1</v>
      </c>
      <c r="BP37" s="190">
        <f t="shared" si="1"/>
        <v>2</v>
      </c>
      <c r="BQ37" s="191">
        <f t="shared" si="1"/>
        <v>2</v>
      </c>
      <c r="BR37" s="189">
        <f t="shared" si="1"/>
        <v>1</v>
      </c>
      <c r="BS37" s="189">
        <f t="shared" si="1"/>
        <v>3</v>
      </c>
      <c r="BT37" s="190">
        <f t="shared" si="1"/>
        <v>3</v>
      </c>
      <c r="BU37" s="191">
        <f t="shared" si="1"/>
        <v>1</v>
      </c>
      <c r="BV37" s="189">
        <f t="shared" si="1"/>
        <v>5</v>
      </c>
      <c r="BW37" s="189">
        <f t="shared" si="1"/>
        <v>3</v>
      </c>
      <c r="BX37" s="190">
        <f t="shared" si="1"/>
        <v>2</v>
      </c>
      <c r="BY37" s="191">
        <f t="shared" si="1"/>
        <v>4</v>
      </c>
      <c r="BZ37" s="189">
        <f t="shared" si="1"/>
        <v>1</v>
      </c>
      <c r="CA37" s="189">
        <f t="shared" si="1"/>
        <v>2</v>
      </c>
      <c r="CB37" s="190">
        <f t="shared" si="1"/>
        <v>0</v>
      </c>
      <c r="CC37" s="191">
        <f t="shared" si="1"/>
        <v>1</v>
      </c>
      <c r="CD37" s="189">
        <f t="shared" si="1"/>
        <v>0</v>
      </c>
      <c r="CE37" s="189">
        <f t="shared" si="1"/>
        <v>1</v>
      </c>
      <c r="CF37" s="190">
        <f t="shared" si="1"/>
        <v>1</v>
      </c>
      <c r="CG37" s="191">
        <f t="shared" si="1"/>
        <v>6</v>
      </c>
      <c r="CH37" s="189">
        <f t="shared" si="1"/>
        <v>0</v>
      </c>
      <c r="CI37" s="189">
        <f t="shared" si="1"/>
        <v>5</v>
      </c>
      <c r="CJ37" s="190">
        <f t="shared" si="1"/>
        <v>0</v>
      </c>
      <c r="CK37" s="191">
        <f t="shared" si="1"/>
        <v>3</v>
      </c>
      <c r="CL37" s="189">
        <f t="shared" si="1"/>
        <v>2</v>
      </c>
      <c r="CM37" s="189">
        <f t="shared" si="1"/>
        <v>0</v>
      </c>
      <c r="CN37" s="192">
        <f t="shared" si="1"/>
        <v>0</v>
      </c>
      <c r="CO37" s="155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</row>
    <row r="38" spans="1:135" ht="15" hidden="1" x14ac:dyDescent="0.25">
      <c r="A38" s="352"/>
      <c r="B38" s="186"/>
      <c r="C38" s="194"/>
      <c r="D38" s="195">
        <f>D37/$C$7</f>
        <v>4.7619047619047616E-2</v>
      </c>
      <c r="E38" s="195">
        <f t="shared" ref="E38:BP38" si="2">E37/$C$7</f>
        <v>0.23809523809523808</v>
      </c>
      <c r="F38" s="195">
        <f t="shared" si="2"/>
        <v>4.7619047619047616E-2</v>
      </c>
      <c r="G38" s="195">
        <f t="shared" si="2"/>
        <v>9.5238095238095233E-2</v>
      </c>
      <c r="H38" s="195">
        <f t="shared" si="2"/>
        <v>0</v>
      </c>
      <c r="I38" s="195">
        <f t="shared" si="2"/>
        <v>9.5238095238095233E-2</v>
      </c>
      <c r="J38" s="195">
        <f t="shared" si="2"/>
        <v>4.7619047619047616E-2</v>
      </c>
      <c r="K38" s="195">
        <f t="shared" si="2"/>
        <v>4.7619047619047616E-2</v>
      </c>
      <c r="L38" s="195">
        <f t="shared" si="2"/>
        <v>0</v>
      </c>
      <c r="M38" s="195">
        <f t="shared" si="2"/>
        <v>4.7619047619047616E-2</v>
      </c>
      <c r="N38" s="195">
        <f t="shared" si="2"/>
        <v>0</v>
      </c>
      <c r="O38" s="195">
        <f t="shared" si="2"/>
        <v>4.7619047619047616E-2</v>
      </c>
      <c r="P38" s="195">
        <f t="shared" si="2"/>
        <v>0.19047619047619047</v>
      </c>
      <c r="Q38" s="195">
        <f t="shared" si="2"/>
        <v>0</v>
      </c>
      <c r="R38" s="195">
        <f t="shared" si="2"/>
        <v>0.14285714285714285</v>
      </c>
      <c r="S38" s="195">
        <f t="shared" si="2"/>
        <v>0</v>
      </c>
      <c r="T38" s="195">
        <f t="shared" si="2"/>
        <v>0.14285714285714285</v>
      </c>
      <c r="U38" s="195">
        <f t="shared" si="2"/>
        <v>0.14285714285714285</v>
      </c>
      <c r="V38" s="195">
        <f t="shared" si="2"/>
        <v>0.14285714285714285</v>
      </c>
      <c r="W38" s="195">
        <f t="shared" si="2"/>
        <v>0.23809523809523808</v>
      </c>
      <c r="X38" s="195">
        <f t="shared" si="2"/>
        <v>0.38095238095238093</v>
      </c>
      <c r="Y38" s="195">
        <f t="shared" si="2"/>
        <v>0</v>
      </c>
      <c r="Z38" s="195">
        <f t="shared" si="2"/>
        <v>0.19047619047619047</v>
      </c>
      <c r="AA38" s="195">
        <f t="shared" si="2"/>
        <v>0</v>
      </c>
      <c r="AB38" s="195">
        <f t="shared" si="2"/>
        <v>0.14285714285714285</v>
      </c>
      <c r="AC38" s="195">
        <f t="shared" si="2"/>
        <v>0</v>
      </c>
      <c r="AD38" s="195">
        <f t="shared" si="2"/>
        <v>0.14285714285714285</v>
      </c>
      <c r="AE38" s="195">
        <f t="shared" si="2"/>
        <v>0</v>
      </c>
      <c r="AF38" s="195">
        <f t="shared" si="2"/>
        <v>0.19047619047619047</v>
      </c>
      <c r="AG38" s="195">
        <f t="shared" si="2"/>
        <v>0</v>
      </c>
      <c r="AH38" s="195">
        <f t="shared" si="2"/>
        <v>0.19047619047619047</v>
      </c>
      <c r="AI38" s="195">
        <f t="shared" si="2"/>
        <v>0</v>
      </c>
      <c r="AJ38" s="195">
        <f t="shared" si="2"/>
        <v>0.33333333333333331</v>
      </c>
      <c r="AK38" s="195">
        <f t="shared" si="2"/>
        <v>4.7619047619047616E-2</v>
      </c>
      <c r="AL38" s="195">
        <f t="shared" si="2"/>
        <v>0.2857142857142857</v>
      </c>
      <c r="AM38" s="195">
        <f t="shared" si="2"/>
        <v>4.7619047619047616E-2</v>
      </c>
      <c r="AN38" s="195">
        <f t="shared" si="2"/>
        <v>0</v>
      </c>
      <c r="AO38" s="195">
        <f t="shared" si="2"/>
        <v>0.5714285714285714</v>
      </c>
      <c r="AP38" s="195">
        <f t="shared" si="2"/>
        <v>0</v>
      </c>
      <c r="AQ38" s="195">
        <f t="shared" si="2"/>
        <v>0.47619047619047616</v>
      </c>
      <c r="AR38" s="195">
        <f t="shared" si="2"/>
        <v>0</v>
      </c>
      <c r="AS38" s="195">
        <f t="shared" si="2"/>
        <v>0.7142857142857143</v>
      </c>
      <c r="AT38" s="195">
        <f t="shared" si="2"/>
        <v>0</v>
      </c>
      <c r="AU38" s="195">
        <f t="shared" si="2"/>
        <v>0.61904761904761907</v>
      </c>
      <c r="AV38" s="296"/>
      <c r="AW38" s="195">
        <f t="shared" si="2"/>
        <v>0.2857142857142857</v>
      </c>
      <c r="AX38" s="195">
        <f t="shared" si="2"/>
        <v>4.7619047619047616E-2</v>
      </c>
      <c r="AY38" s="195">
        <f t="shared" si="2"/>
        <v>0.33333333333333331</v>
      </c>
      <c r="AZ38" s="195">
        <f t="shared" si="2"/>
        <v>4.7619047619047616E-2</v>
      </c>
      <c r="BA38" s="195">
        <f t="shared" si="2"/>
        <v>9.5238095238095233E-2</v>
      </c>
      <c r="BB38" s="195">
        <f t="shared" si="2"/>
        <v>0</v>
      </c>
      <c r="BC38" s="195">
        <f t="shared" si="2"/>
        <v>9.5238095238095233E-2</v>
      </c>
      <c r="BD38" s="195">
        <f t="shared" si="2"/>
        <v>0</v>
      </c>
      <c r="BE38" s="195">
        <f t="shared" si="2"/>
        <v>0.14285714285714285</v>
      </c>
      <c r="BF38" s="195">
        <f t="shared" si="2"/>
        <v>4.7619047619047616E-2</v>
      </c>
      <c r="BG38" s="195">
        <f t="shared" si="2"/>
        <v>0.19047619047619047</v>
      </c>
      <c r="BH38" s="195">
        <f t="shared" si="2"/>
        <v>0</v>
      </c>
      <c r="BI38" s="195">
        <f t="shared" si="2"/>
        <v>4.7619047619047616E-2</v>
      </c>
      <c r="BJ38" s="195">
        <f t="shared" si="2"/>
        <v>0.2857142857142857</v>
      </c>
      <c r="BK38" s="195">
        <f t="shared" si="2"/>
        <v>4.7619047619047616E-2</v>
      </c>
      <c r="BL38" s="195">
        <f t="shared" si="2"/>
        <v>0.2857142857142857</v>
      </c>
      <c r="BM38" s="195">
        <f t="shared" si="2"/>
        <v>0</v>
      </c>
      <c r="BN38" s="195">
        <f t="shared" si="2"/>
        <v>0.19047619047619047</v>
      </c>
      <c r="BO38" s="195">
        <f t="shared" si="2"/>
        <v>4.7619047619047616E-2</v>
      </c>
      <c r="BP38" s="195">
        <f t="shared" si="2"/>
        <v>9.5238095238095233E-2</v>
      </c>
      <c r="BQ38" s="195">
        <f t="shared" ref="BQ38:CN38" si="3">BQ37/$C$7</f>
        <v>9.5238095238095233E-2</v>
      </c>
      <c r="BR38" s="195">
        <f t="shared" si="3"/>
        <v>4.7619047619047616E-2</v>
      </c>
      <c r="BS38" s="195">
        <f t="shared" si="3"/>
        <v>0.14285714285714285</v>
      </c>
      <c r="BT38" s="195">
        <f t="shared" si="3"/>
        <v>0.14285714285714285</v>
      </c>
      <c r="BU38" s="195">
        <f t="shared" si="3"/>
        <v>4.7619047619047616E-2</v>
      </c>
      <c r="BV38" s="195">
        <f t="shared" si="3"/>
        <v>0.23809523809523808</v>
      </c>
      <c r="BW38" s="195">
        <f t="shared" si="3"/>
        <v>0.14285714285714285</v>
      </c>
      <c r="BX38" s="195">
        <f t="shared" si="3"/>
        <v>9.5238095238095233E-2</v>
      </c>
      <c r="BY38" s="195">
        <f t="shared" si="3"/>
        <v>0.19047619047619047</v>
      </c>
      <c r="BZ38" s="195">
        <f t="shared" si="3"/>
        <v>4.7619047619047616E-2</v>
      </c>
      <c r="CA38" s="195">
        <f t="shared" si="3"/>
        <v>9.5238095238095233E-2</v>
      </c>
      <c r="CB38" s="195">
        <f t="shared" si="3"/>
        <v>0</v>
      </c>
      <c r="CC38" s="195">
        <f t="shared" si="3"/>
        <v>4.7619047619047616E-2</v>
      </c>
      <c r="CD38" s="195">
        <f t="shared" si="3"/>
        <v>0</v>
      </c>
      <c r="CE38" s="195">
        <f t="shared" si="3"/>
        <v>4.7619047619047616E-2</v>
      </c>
      <c r="CF38" s="195">
        <f t="shared" si="3"/>
        <v>4.7619047619047616E-2</v>
      </c>
      <c r="CG38" s="195">
        <f t="shared" si="3"/>
        <v>0.2857142857142857</v>
      </c>
      <c r="CH38" s="195">
        <f t="shared" si="3"/>
        <v>0</v>
      </c>
      <c r="CI38" s="195">
        <f t="shared" si="3"/>
        <v>0.23809523809523808</v>
      </c>
      <c r="CJ38" s="195">
        <f t="shared" si="3"/>
        <v>0</v>
      </c>
      <c r="CK38" s="195">
        <f t="shared" si="3"/>
        <v>0.14285714285714285</v>
      </c>
      <c r="CL38" s="195">
        <f t="shared" si="3"/>
        <v>9.5238095238095233E-2</v>
      </c>
      <c r="CM38" s="195">
        <f t="shared" si="3"/>
        <v>0</v>
      </c>
      <c r="CN38" s="195">
        <f t="shared" si="3"/>
        <v>0</v>
      </c>
      <c r="CO38" s="155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</row>
    <row r="39" spans="1:135" ht="15" hidden="1" x14ac:dyDescent="0.25">
      <c r="A39" s="352"/>
      <c r="B39" s="197" t="s">
        <v>753</v>
      </c>
      <c r="C39" s="198"/>
      <c r="D39" s="340">
        <f>+D37+F37</f>
        <v>2</v>
      </c>
      <c r="E39" s="277"/>
      <c r="F39" s="277"/>
      <c r="G39" s="341"/>
      <c r="H39" s="340">
        <f t="shared" ref="H39" si="4">+H37+J37</f>
        <v>1</v>
      </c>
      <c r="I39" s="277"/>
      <c r="J39" s="277"/>
      <c r="K39" s="341"/>
      <c r="L39" s="340">
        <f t="shared" ref="L39" si="5">+L37+N37</f>
        <v>0</v>
      </c>
      <c r="M39" s="277"/>
      <c r="N39" s="277"/>
      <c r="O39" s="341"/>
      <c r="P39" s="340">
        <f t="shared" ref="P39" si="6">+P37+R37</f>
        <v>7</v>
      </c>
      <c r="Q39" s="277"/>
      <c r="R39" s="277"/>
      <c r="S39" s="349"/>
      <c r="T39" s="350">
        <f t="shared" ref="T39" si="7">+T37+V37</f>
        <v>6</v>
      </c>
      <c r="U39" s="277"/>
      <c r="V39" s="277"/>
      <c r="W39" s="341"/>
      <c r="X39" s="340">
        <f t="shared" ref="X39" si="8">+X37+Z37</f>
        <v>12</v>
      </c>
      <c r="Y39" s="277"/>
      <c r="Z39" s="277"/>
      <c r="AA39" s="341"/>
      <c r="AB39" s="340">
        <f t="shared" ref="AB39" si="9">+AB37+AD37</f>
        <v>6</v>
      </c>
      <c r="AC39" s="277"/>
      <c r="AD39" s="277"/>
      <c r="AE39" s="341"/>
      <c r="AF39" s="340">
        <f t="shared" ref="AF39" si="10">+AF37+AH37</f>
        <v>8</v>
      </c>
      <c r="AG39" s="277"/>
      <c r="AH39" s="277"/>
      <c r="AI39" s="341"/>
      <c r="AJ39" s="340">
        <f t="shared" ref="AJ39" si="11">+AJ37+AL37</f>
        <v>13</v>
      </c>
      <c r="AK39" s="277"/>
      <c r="AL39" s="277"/>
      <c r="AM39" s="341"/>
      <c r="AN39" s="340">
        <f t="shared" ref="AN39" si="12">+AN37+AP37</f>
        <v>0</v>
      </c>
      <c r="AO39" s="277"/>
      <c r="AP39" s="277"/>
      <c r="AQ39" s="341"/>
      <c r="AR39" s="340">
        <f t="shared" ref="AR39" si="13">+AR37+AT37</f>
        <v>0</v>
      </c>
      <c r="AS39" s="277"/>
      <c r="AT39" s="277"/>
      <c r="AU39" s="341"/>
      <c r="AV39" s="296"/>
      <c r="AW39" s="340">
        <f t="shared" ref="AW39" si="14">+AW37+AY37</f>
        <v>13</v>
      </c>
      <c r="AX39" s="277"/>
      <c r="AY39" s="277"/>
      <c r="AZ39" s="341"/>
      <c r="BA39" s="340">
        <f t="shared" ref="BA39" si="15">+BA37+BC37</f>
        <v>4</v>
      </c>
      <c r="BB39" s="277"/>
      <c r="BC39" s="277"/>
      <c r="BD39" s="341"/>
      <c r="BE39" s="340">
        <f t="shared" ref="BE39" si="16">+BE37+BG37</f>
        <v>7</v>
      </c>
      <c r="BF39" s="277"/>
      <c r="BG39" s="277"/>
      <c r="BH39" s="341"/>
      <c r="BI39" s="340">
        <f t="shared" ref="BI39" si="17">+BI37+BK37</f>
        <v>2</v>
      </c>
      <c r="BJ39" s="277"/>
      <c r="BK39" s="277"/>
      <c r="BL39" s="341"/>
      <c r="BM39" s="340">
        <f t="shared" ref="BM39" si="18">+BM37+BO37</f>
        <v>1</v>
      </c>
      <c r="BN39" s="277"/>
      <c r="BO39" s="277"/>
      <c r="BP39" s="341"/>
      <c r="BQ39" s="340">
        <f t="shared" ref="BQ39" si="19">+BQ37+BS37</f>
        <v>5</v>
      </c>
      <c r="BR39" s="277"/>
      <c r="BS39" s="277"/>
      <c r="BT39" s="341"/>
      <c r="BU39" s="340">
        <f t="shared" ref="BU39" si="20">+BU37+BW37</f>
        <v>4</v>
      </c>
      <c r="BV39" s="277"/>
      <c r="BW39" s="277"/>
      <c r="BX39" s="341"/>
      <c r="BY39" s="340">
        <f t="shared" ref="BY39" si="21">+BY37+CA37</f>
        <v>6</v>
      </c>
      <c r="BZ39" s="277"/>
      <c r="CA39" s="277"/>
      <c r="CB39" s="341"/>
      <c r="CC39" s="340">
        <f t="shared" ref="CC39" si="22">+CC37+CE37</f>
        <v>2</v>
      </c>
      <c r="CD39" s="277"/>
      <c r="CE39" s="277"/>
      <c r="CF39" s="341"/>
      <c r="CG39" s="340">
        <f t="shared" ref="CG39" si="23">+CG37+CI37</f>
        <v>11</v>
      </c>
      <c r="CH39" s="277"/>
      <c r="CI39" s="277"/>
      <c r="CJ39" s="341"/>
      <c r="CK39" s="340">
        <f t="shared" ref="CK39" si="24">+CK37+CM37</f>
        <v>3</v>
      </c>
      <c r="CL39" s="277"/>
      <c r="CM39" s="277"/>
      <c r="CN39" s="277"/>
      <c r="CO39" s="155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</row>
    <row r="40" spans="1:135" ht="15" hidden="1" x14ac:dyDescent="0.25">
      <c r="A40" s="352"/>
      <c r="B40" s="199" t="s">
        <v>753</v>
      </c>
      <c r="C40" s="200"/>
      <c r="D40" s="334">
        <f>+E37+G37</f>
        <v>7</v>
      </c>
      <c r="E40" s="263"/>
      <c r="F40" s="263"/>
      <c r="G40" s="335"/>
      <c r="H40" s="334">
        <f t="shared" ref="H40" si="25">+I37+K37</f>
        <v>3</v>
      </c>
      <c r="I40" s="263"/>
      <c r="J40" s="263"/>
      <c r="K40" s="335"/>
      <c r="L40" s="334">
        <f t="shared" ref="L40" si="26">+M37+O37</f>
        <v>2</v>
      </c>
      <c r="M40" s="263"/>
      <c r="N40" s="263"/>
      <c r="O40" s="335"/>
      <c r="P40" s="334">
        <f t="shared" ref="P40" si="27">+Q37+S37</f>
        <v>0</v>
      </c>
      <c r="Q40" s="263"/>
      <c r="R40" s="263"/>
      <c r="S40" s="347"/>
      <c r="T40" s="348">
        <f t="shared" ref="T40" si="28">+U37+W37</f>
        <v>8</v>
      </c>
      <c r="U40" s="263"/>
      <c r="V40" s="263"/>
      <c r="W40" s="335"/>
      <c r="X40" s="334">
        <f t="shared" ref="X40" si="29">+Y37+AA37</f>
        <v>0</v>
      </c>
      <c r="Y40" s="263"/>
      <c r="Z40" s="263"/>
      <c r="AA40" s="335"/>
      <c r="AB40" s="334">
        <f t="shared" ref="AB40" si="30">+AC37+AE37</f>
        <v>0</v>
      </c>
      <c r="AC40" s="263"/>
      <c r="AD40" s="263"/>
      <c r="AE40" s="335"/>
      <c r="AF40" s="334">
        <f t="shared" ref="AF40" si="31">+AG37+AI37</f>
        <v>0</v>
      </c>
      <c r="AG40" s="263"/>
      <c r="AH40" s="263"/>
      <c r="AI40" s="335"/>
      <c r="AJ40" s="334">
        <f t="shared" ref="AJ40" si="32">+AK37+AM37</f>
        <v>2</v>
      </c>
      <c r="AK40" s="263"/>
      <c r="AL40" s="263"/>
      <c r="AM40" s="335"/>
      <c r="AN40" s="334">
        <f t="shared" ref="AN40" si="33">+AO37+AQ37</f>
        <v>22</v>
      </c>
      <c r="AO40" s="263"/>
      <c r="AP40" s="263"/>
      <c r="AQ40" s="335"/>
      <c r="AR40" s="334">
        <f t="shared" ref="AR40" si="34">+AS37+AU37</f>
        <v>28</v>
      </c>
      <c r="AS40" s="263"/>
      <c r="AT40" s="263"/>
      <c r="AU40" s="335"/>
      <c r="AV40" s="296"/>
      <c r="AW40" s="334">
        <f t="shared" ref="AW40" si="35">+AX37+AZ37</f>
        <v>2</v>
      </c>
      <c r="AX40" s="263"/>
      <c r="AY40" s="263"/>
      <c r="AZ40" s="335"/>
      <c r="BA40" s="334">
        <f t="shared" ref="BA40" si="36">+BB37+BD37</f>
        <v>0</v>
      </c>
      <c r="BB40" s="263"/>
      <c r="BC40" s="263"/>
      <c r="BD40" s="335"/>
      <c r="BE40" s="334">
        <f t="shared" ref="BE40" si="37">+BF37+BH37</f>
        <v>1</v>
      </c>
      <c r="BF40" s="263"/>
      <c r="BG40" s="263"/>
      <c r="BH40" s="335"/>
      <c r="BI40" s="334">
        <f t="shared" ref="BI40" si="38">+BJ37+BL37</f>
        <v>12</v>
      </c>
      <c r="BJ40" s="263"/>
      <c r="BK40" s="263"/>
      <c r="BL40" s="335"/>
      <c r="BM40" s="334">
        <f t="shared" ref="BM40" si="39">+BN37+BP37</f>
        <v>6</v>
      </c>
      <c r="BN40" s="263"/>
      <c r="BO40" s="263"/>
      <c r="BP40" s="335"/>
      <c r="BQ40" s="334">
        <f t="shared" ref="BQ40" si="40">+BR37+BT37</f>
        <v>4</v>
      </c>
      <c r="BR40" s="263"/>
      <c r="BS40" s="263"/>
      <c r="BT40" s="335"/>
      <c r="BU40" s="334">
        <f t="shared" ref="BU40" si="41">+BV37+BX37</f>
        <v>7</v>
      </c>
      <c r="BV40" s="263"/>
      <c r="BW40" s="263"/>
      <c r="BX40" s="335"/>
      <c r="BY40" s="334">
        <f t="shared" ref="BY40" si="42">+BZ37+CB37</f>
        <v>1</v>
      </c>
      <c r="BZ40" s="263"/>
      <c r="CA40" s="263"/>
      <c r="CB40" s="335"/>
      <c r="CC40" s="334">
        <f t="shared" ref="CC40" si="43">+CD37+CF37</f>
        <v>1</v>
      </c>
      <c r="CD40" s="263"/>
      <c r="CE40" s="263"/>
      <c r="CF40" s="335"/>
      <c r="CG40" s="334">
        <f t="shared" ref="CG40" si="44">+CH37+CJ37</f>
        <v>0</v>
      </c>
      <c r="CH40" s="263"/>
      <c r="CI40" s="263"/>
      <c r="CJ40" s="335"/>
      <c r="CK40" s="334">
        <f t="shared" ref="CK40" si="45">+CL37+CN37</f>
        <v>2</v>
      </c>
      <c r="CL40" s="263"/>
      <c r="CM40" s="263"/>
      <c r="CN40" s="263"/>
      <c r="CO40" s="155"/>
    </row>
    <row r="41" spans="1:135" ht="15" hidden="1" x14ac:dyDescent="0.25">
      <c r="A41" s="352"/>
      <c r="B41" s="284"/>
      <c r="C41" s="346"/>
      <c r="D41" s="344"/>
      <c r="E41" s="280"/>
      <c r="F41" s="280"/>
      <c r="G41" s="345"/>
      <c r="H41" s="344"/>
      <c r="I41" s="280"/>
      <c r="J41" s="280"/>
      <c r="K41" s="345"/>
      <c r="L41" s="344"/>
      <c r="M41" s="280"/>
      <c r="N41" s="280"/>
      <c r="O41" s="345"/>
      <c r="P41" s="344"/>
      <c r="Q41" s="280"/>
      <c r="R41" s="280"/>
      <c r="S41" s="345"/>
      <c r="T41" s="344"/>
      <c r="U41" s="280"/>
      <c r="V41" s="280"/>
      <c r="W41" s="345"/>
      <c r="X41" s="344"/>
      <c r="Y41" s="280"/>
      <c r="Z41" s="280"/>
      <c r="AA41" s="345"/>
      <c r="AB41" s="344"/>
      <c r="AC41" s="280"/>
      <c r="AD41" s="280"/>
      <c r="AE41" s="345"/>
      <c r="AF41" s="344"/>
      <c r="AG41" s="280"/>
      <c r="AH41" s="280"/>
      <c r="AI41" s="345"/>
      <c r="AJ41" s="344"/>
      <c r="AK41" s="280"/>
      <c r="AL41" s="280"/>
      <c r="AM41" s="345"/>
      <c r="AN41" s="344"/>
      <c r="AO41" s="280"/>
      <c r="AP41" s="280"/>
      <c r="AQ41" s="345"/>
      <c r="AR41" s="344"/>
      <c r="AS41" s="280"/>
      <c r="AT41" s="280"/>
      <c r="AU41" s="345"/>
      <c r="AV41" s="296"/>
      <c r="AW41" s="344"/>
      <c r="AX41" s="280"/>
      <c r="AY41" s="280"/>
      <c r="AZ41" s="345"/>
      <c r="BA41" s="344"/>
      <c r="BB41" s="280"/>
      <c r="BC41" s="280"/>
      <c r="BD41" s="345"/>
      <c r="BE41" s="344"/>
      <c r="BF41" s="280"/>
      <c r="BG41" s="280"/>
      <c r="BH41" s="345"/>
      <c r="BI41" s="344"/>
      <c r="BJ41" s="280"/>
      <c r="BK41" s="280"/>
      <c r="BL41" s="345"/>
      <c r="BM41" s="344"/>
      <c r="BN41" s="280"/>
      <c r="BO41" s="280"/>
      <c r="BP41" s="345"/>
      <c r="BQ41" s="344"/>
      <c r="BR41" s="280"/>
      <c r="BS41" s="280"/>
      <c r="BT41" s="345"/>
      <c r="BU41" s="344"/>
      <c r="BV41" s="280"/>
      <c r="BW41" s="280"/>
      <c r="BX41" s="345"/>
      <c r="BY41" s="344"/>
      <c r="BZ41" s="280"/>
      <c r="CA41" s="280"/>
      <c r="CB41" s="345"/>
      <c r="CC41" s="344"/>
      <c r="CD41" s="280"/>
      <c r="CE41" s="280"/>
      <c r="CF41" s="345"/>
      <c r="CG41" s="344"/>
      <c r="CH41" s="280"/>
      <c r="CI41" s="280"/>
      <c r="CJ41" s="345"/>
      <c r="CK41" s="344"/>
      <c r="CL41" s="280"/>
      <c r="CM41" s="280"/>
      <c r="CN41" s="281"/>
      <c r="CO41" s="155"/>
    </row>
    <row r="42" spans="1:135" ht="15" hidden="1" customHeight="1" x14ac:dyDescent="0.25">
      <c r="A42" s="352"/>
      <c r="B42" s="193" t="s">
        <v>754</v>
      </c>
      <c r="C42" s="193"/>
      <c r="D42" s="279">
        <f>(COUNTIF(D13:D35,"&gt;0"))+(COUNTIF(F13:F35,"&gt;0"))</f>
        <v>2</v>
      </c>
      <c r="E42" s="280"/>
      <c r="F42" s="280"/>
      <c r="G42" s="281"/>
      <c r="H42" s="279">
        <f t="shared" ref="H42" si="46">(COUNTIF(H13:H35,"&gt;0"))+(COUNTIF(J13:J35,"&gt;0"))</f>
        <v>1</v>
      </c>
      <c r="I42" s="280"/>
      <c r="J42" s="280"/>
      <c r="K42" s="281"/>
      <c r="L42" s="279">
        <f t="shared" ref="L42" si="47">(COUNTIF(L13:L35,"&gt;0"))+(COUNTIF(N13:N35,"&gt;0"))</f>
        <v>1</v>
      </c>
      <c r="M42" s="280"/>
      <c r="N42" s="280"/>
      <c r="O42" s="281"/>
      <c r="P42" s="279">
        <f t="shared" ref="P42" si="48">(COUNTIF(P13:P35,"&gt;0"))+(COUNTIF(R13:R35,"&gt;0"))</f>
        <v>7</v>
      </c>
      <c r="Q42" s="280"/>
      <c r="R42" s="280"/>
      <c r="S42" s="281"/>
      <c r="T42" s="279">
        <f t="shared" ref="T42" si="49">(COUNTIF(T13:T35,"&gt;0"))+(COUNTIF(V13:V35,"&gt;0"))</f>
        <v>6</v>
      </c>
      <c r="U42" s="280"/>
      <c r="V42" s="280"/>
      <c r="W42" s="281"/>
      <c r="X42" s="279">
        <f t="shared" ref="X42" si="50">(COUNTIF(X13:X35,"&gt;0"))+(COUNTIF(Z13:Z35,"&gt;0"))</f>
        <v>13</v>
      </c>
      <c r="Y42" s="280"/>
      <c r="Z42" s="280"/>
      <c r="AA42" s="281"/>
      <c r="AB42" s="279">
        <f t="shared" ref="AB42" si="51">(COUNTIF(AB13:AB35,"&gt;0"))+(COUNTIF(AD13:AD35,"&gt;0"))</f>
        <v>6</v>
      </c>
      <c r="AC42" s="280"/>
      <c r="AD42" s="280"/>
      <c r="AE42" s="281"/>
      <c r="AF42" s="279">
        <f t="shared" ref="AF42" si="52">(COUNTIF(AF13:AF35,"&gt;0"))+(COUNTIF(AH13:AH35,"&gt;0"))</f>
        <v>10</v>
      </c>
      <c r="AG42" s="280"/>
      <c r="AH42" s="280"/>
      <c r="AI42" s="281"/>
      <c r="AJ42" s="279">
        <f t="shared" ref="AJ42" si="53">(COUNTIF(AJ13:AJ35,"&gt;0"))+(COUNTIF(AL13:AL35,"&gt;0"))</f>
        <v>14</v>
      </c>
      <c r="AK42" s="280"/>
      <c r="AL42" s="280"/>
      <c r="AM42" s="281"/>
      <c r="AN42" s="279">
        <f t="shared" ref="AN42" si="54">(COUNTIF(AN13:AN35,"&gt;0"))+(COUNTIF(AP13:AP35,"&gt;0"))</f>
        <v>1</v>
      </c>
      <c r="AO42" s="280"/>
      <c r="AP42" s="280"/>
      <c r="AQ42" s="281"/>
      <c r="AR42" s="279">
        <f t="shared" ref="AR42" si="55">(COUNTIF(AR13:AR35,"&gt;0"))+(COUNTIF(AT13:AT35,"&gt;0"))</f>
        <v>0</v>
      </c>
      <c r="AS42" s="280"/>
      <c r="AT42" s="280"/>
      <c r="AU42" s="281"/>
      <c r="AV42" s="296"/>
      <c r="AW42" s="279">
        <f>(COUNTIF(AW13:AW35,"&gt;0"))+(COUNTIF(AY13:AY35,"&gt;0"))</f>
        <v>13</v>
      </c>
      <c r="AX42" s="280"/>
      <c r="AY42" s="280"/>
      <c r="AZ42" s="281"/>
      <c r="BA42" s="279">
        <f t="shared" ref="BA42" si="56">(COUNTIF(BA13:BA35,"&gt;0"))+(COUNTIF(BC13:BC35,"&gt;0"))</f>
        <v>4</v>
      </c>
      <c r="BB42" s="280"/>
      <c r="BC42" s="280"/>
      <c r="BD42" s="281"/>
      <c r="BE42" s="279">
        <f t="shared" ref="BE42" si="57">(COUNTIF(BE13:BE35,"&gt;0"))+(COUNTIF(BG13:BG35,"&gt;0"))</f>
        <v>7</v>
      </c>
      <c r="BF42" s="280"/>
      <c r="BG42" s="280"/>
      <c r="BH42" s="281"/>
      <c r="BI42" s="279">
        <f t="shared" ref="BI42" si="58">(COUNTIF(BI13:BI35,"&gt;0"))+(COUNTIF(BK13:BK35,"&gt;0"))</f>
        <v>2</v>
      </c>
      <c r="BJ42" s="280"/>
      <c r="BK42" s="280"/>
      <c r="BL42" s="281"/>
      <c r="BM42" s="279">
        <f t="shared" ref="BM42" si="59">(COUNTIF(BM13:BM35,"&gt;0"))+(COUNTIF(BO13:BO35,"&gt;0"))</f>
        <v>1</v>
      </c>
      <c r="BN42" s="280"/>
      <c r="BO42" s="280"/>
      <c r="BP42" s="281"/>
      <c r="BQ42" s="279">
        <f t="shared" ref="BQ42" si="60">(COUNTIF(BQ13:BQ35,"&gt;0"))+(COUNTIF(BS13:BS35,"&gt;0"))</f>
        <v>5</v>
      </c>
      <c r="BR42" s="280"/>
      <c r="BS42" s="280"/>
      <c r="BT42" s="281"/>
      <c r="BU42" s="279">
        <f t="shared" ref="BU42" si="61">(COUNTIF(BU13:BU35,"&gt;0"))+(COUNTIF(BW13:BW35,"&gt;0"))</f>
        <v>4</v>
      </c>
      <c r="BV42" s="280"/>
      <c r="BW42" s="280"/>
      <c r="BX42" s="281"/>
      <c r="BY42" s="279">
        <f t="shared" ref="BY42" si="62">(COUNTIF(BY13:BY35,"&gt;0"))+(COUNTIF(CA13:CA35,"&gt;0"))</f>
        <v>6</v>
      </c>
      <c r="BZ42" s="280"/>
      <c r="CA42" s="280"/>
      <c r="CB42" s="281"/>
      <c r="CC42" s="279">
        <f t="shared" ref="CC42" si="63">(COUNTIF(CC13:CC35,"&gt;0"))+(COUNTIF(CE13:CE35,"&gt;0"))</f>
        <v>2</v>
      </c>
      <c r="CD42" s="280"/>
      <c r="CE42" s="280"/>
      <c r="CF42" s="281"/>
      <c r="CG42" s="279">
        <f t="shared" ref="CG42" si="64">(COUNTIF(CG13:CG35,"&gt;0"))+(COUNTIF(CI13:CI35,"&gt;0"))</f>
        <v>11</v>
      </c>
      <c r="CH42" s="280"/>
      <c r="CI42" s="280"/>
      <c r="CJ42" s="281"/>
      <c r="CK42" s="279">
        <f t="shared" ref="CK42" si="65">(COUNTIF(CK13:CK35,"&gt;0"))+(COUNTIF(CM13:CM35,"&gt;0"))</f>
        <v>3</v>
      </c>
      <c r="CL42" s="280"/>
      <c r="CM42" s="280"/>
      <c r="CN42" s="280"/>
      <c r="CO42" s="155"/>
    </row>
    <row r="43" spans="1:135" ht="15" hidden="1" customHeight="1" x14ac:dyDescent="0.25">
      <c r="A43" s="352"/>
      <c r="B43" s="193" t="s">
        <v>842</v>
      </c>
      <c r="C43" s="193"/>
      <c r="D43" s="279">
        <f>(COUNTIF(E13:E35,"&gt;0"))+(COUNTIF(G13:G35,"&gt;0"))</f>
        <v>7</v>
      </c>
      <c r="E43" s="280"/>
      <c r="F43" s="280"/>
      <c r="G43" s="281"/>
      <c r="H43" s="279">
        <f t="shared" ref="H43" si="66">(COUNTIF(I13:I35,"&gt;0"))+(COUNTIF(K13:K35,"&gt;0"))</f>
        <v>4</v>
      </c>
      <c r="I43" s="280"/>
      <c r="J43" s="280"/>
      <c r="K43" s="281"/>
      <c r="L43" s="279">
        <f t="shared" ref="L43" si="67">(COUNTIF(M13:M35,"&gt;0"))+(COUNTIF(O13:O35,"&gt;0"))</f>
        <v>2</v>
      </c>
      <c r="M43" s="280"/>
      <c r="N43" s="280"/>
      <c r="O43" s="281"/>
      <c r="P43" s="279">
        <f t="shared" ref="P43" si="68">(COUNTIF(Q13:Q35,"&gt;0"))+(COUNTIF(S13:S35,"&gt;0"))</f>
        <v>0</v>
      </c>
      <c r="Q43" s="280"/>
      <c r="R43" s="280"/>
      <c r="S43" s="281"/>
      <c r="T43" s="279">
        <f t="shared" ref="T43" si="69">(COUNTIF(U13:U35,"&gt;0"))+(COUNTIF(W13:W35,"&gt;0"))</f>
        <v>8</v>
      </c>
      <c r="U43" s="280"/>
      <c r="V43" s="280"/>
      <c r="W43" s="281"/>
      <c r="X43" s="279">
        <f t="shared" ref="X43" si="70">(COUNTIF(Y13:Y35,"&gt;0"))+(COUNTIF(AA13:AA35,"&gt;0"))</f>
        <v>0</v>
      </c>
      <c r="Y43" s="280"/>
      <c r="Z43" s="280"/>
      <c r="AA43" s="281"/>
      <c r="AB43" s="279">
        <f t="shared" ref="AB43" si="71">(COUNTIF(AC13:AC35,"&gt;0"))+(COUNTIF(AE13:AE35,"&gt;0"))</f>
        <v>0</v>
      </c>
      <c r="AC43" s="280"/>
      <c r="AD43" s="280"/>
      <c r="AE43" s="281"/>
      <c r="AF43" s="279">
        <f t="shared" ref="AF43" si="72">(COUNTIF(AG13:AG35,"&gt;0"))+(COUNTIF(AI13:AI35,"&gt;0"))</f>
        <v>0</v>
      </c>
      <c r="AG43" s="280"/>
      <c r="AH43" s="280"/>
      <c r="AI43" s="281"/>
      <c r="AJ43" s="279">
        <f t="shared" ref="AJ43" si="73">(COUNTIF(AK13:AK35,"&gt;0"))+(COUNTIF(AM13:AM35,"&gt;0"))</f>
        <v>2</v>
      </c>
      <c r="AK43" s="280"/>
      <c r="AL43" s="280"/>
      <c r="AM43" s="281"/>
      <c r="AN43" s="279">
        <f t="shared" ref="AN43" si="74">(COUNTIF(AO13:AO35,"&gt;0"))+(COUNTIF(AQ13:AQ35,"&gt;0"))</f>
        <v>22</v>
      </c>
      <c r="AO43" s="280"/>
      <c r="AP43" s="280"/>
      <c r="AQ43" s="281"/>
      <c r="AR43" s="279">
        <f t="shared" ref="AR43" si="75">(COUNTIF(AS13:AS35,"&gt;0"))+(COUNTIF(AU13:AU35,"&gt;0"))</f>
        <v>29</v>
      </c>
      <c r="AS43" s="280"/>
      <c r="AT43" s="280"/>
      <c r="AU43" s="281"/>
      <c r="AV43" s="296"/>
      <c r="AW43" s="279">
        <f>(COUNTIF(AX13:AX35,"&gt;0"))+(COUNTIF(AZ13:AZ35,"&gt;0"))</f>
        <v>2</v>
      </c>
      <c r="AX43" s="280"/>
      <c r="AY43" s="280"/>
      <c r="AZ43" s="281"/>
      <c r="BA43" s="279">
        <f t="shared" ref="BA43" si="76">(COUNTIF(BB13:BB35,"&gt;0"))+(COUNTIF(BD13:BD35,"&gt;0"))</f>
        <v>0</v>
      </c>
      <c r="BB43" s="280"/>
      <c r="BC43" s="280"/>
      <c r="BD43" s="281"/>
      <c r="BE43" s="279">
        <f t="shared" ref="BE43" si="77">(COUNTIF(BF13:BF35,"&gt;0"))+(COUNTIF(BH13:BH35,"&gt;0"))</f>
        <v>2</v>
      </c>
      <c r="BF43" s="280"/>
      <c r="BG43" s="280"/>
      <c r="BH43" s="281"/>
      <c r="BI43" s="279">
        <f t="shared" ref="BI43" si="78">(COUNTIF(BJ13:BJ35,"&gt;0"))+(COUNTIF(BL13:BL35,"&gt;0"))</f>
        <v>12</v>
      </c>
      <c r="BJ43" s="280"/>
      <c r="BK43" s="280"/>
      <c r="BL43" s="281"/>
      <c r="BM43" s="279">
        <f t="shared" ref="BM43" si="79">(COUNTIF(BN13:BN35,"&gt;0"))+(COUNTIF(BP13:BP35,"&gt;0"))</f>
        <v>7</v>
      </c>
      <c r="BN43" s="280"/>
      <c r="BO43" s="280"/>
      <c r="BP43" s="281"/>
      <c r="BQ43" s="279">
        <f t="shared" ref="BQ43" si="80">(COUNTIF(BR13:BR35,"&gt;0"))+(COUNTIF(BT13:BT35,"&gt;0"))</f>
        <v>5</v>
      </c>
      <c r="BR43" s="280"/>
      <c r="BS43" s="280"/>
      <c r="BT43" s="281"/>
      <c r="BU43" s="279">
        <f t="shared" ref="BU43" si="81">(COUNTIF(BV13:BV35,"&gt;0"))+(COUNTIF(BX13:BX35,"&gt;0"))</f>
        <v>7</v>
      </c>
      <c r="BV43" s="280"/>
      <c r="BW43" s="280"/>
      <c r="BX43" s="281"/>
      <c r="BY43" s="279">
        <f t="shared" ref="BY43" si="82">(COUNTIF(BZ13:BZ35,"&gt;0"))+(COUNTIF(CB13:CB35,"&gt;0"))</f>
        <v>1</v>
      </c>
      <c r="BZ43" s="280"/>
      <c r="CA43" s="280"/>
      <c r="CB43" s="281"/>
      <c r="CC43" s="279">
        <f t="shared" ref="CC43" si="83">(COUNTIF(CD13:CD35,"&gt;0"))+(COUNTIF(CF13:CF35,"&gt;0"))</f>
        <v>2</v>
      </c>
      <c r="CD43" s="280"/>
      <c r="CE43" s="280"/>
      <c r="CF43" s="281"/>
      <c r="CG43" s="279">
        <f t="shared" ref="CG43" si="84">(COUNTIF(CH13:CH35,"&gt;0"))+(COUNTIF(CJ13:CJ35,"&gt;0"))</f>
        <v>0</v>
      </c>
      <c r="CH43" s="280"/>
      <c r="CI43" s="280"/>
      <c r="CJ43" s="281"/>
      <c r="CK43" s="279">
        <f t="shared" ref="CK43" si="85">(COUNTIF(CL13:CL35,"&gt;0"))+(COUNTIF(CN13:CN35,"&gt;0"))</f>
        <v>2</v>
      </c>
      <c r="CL43" s="280"/>
      <c r="CM43" s="280"/>
      <c r="CN43" s="280"/>
      <c r="CO43" s="201"/>
    </row>
    <row r="44" spans="1:135" hidden="1" x14ac:dyDescent="0.2">
      <c r="A44" s="352"/>
      <c r="B44" s="272" t="s">
        <v>863</v>
      </c>
      <c r="C44" s="342"/>
      <c r="D44" s="340">
        <v>1</v>
      </c>
      <c r="E44" s="277"/>
      <c r="F44" s="277"/>
      <c r="G44" s="341"/>
      <c r="H44" s="340">
        <v>1</v>
      </c>
      <c r="I44" s="277"/>
      <c r="J44" s="277"/>
      <c r="K44" s="341"/>
      <c r="L44" s="340">
        <v>1</v>
      </c>
      <c r="M44" s="277"/>
      <c r="N44" s="277"/>
      <c r="O44" s="341"/>
      <c r="P44" s="340">
        <v>5</v>
      </c>
      <c r="Q44" s="277"/>
      <c r="R44" s="277"/>
      <c r="S44" s="341"/>
      <c r="T44" s="340">
        <v>4</v>
      </c>
      <c r="U44" s="277"/>
      <c r="V44" s="277"/>
      <c r="W44" s="341"/>
      <c r="X44" s="340">
        <v>10</v>
      </c>
      <c r="Y44" s="277"/>
      <c r="Z44" s="277"/>
      <c r="AA44" s="341"/>
      <c r="AB44" s="340">
        <v>5</v>
      </c>
      <c r="AC44" s="277"/>
      <c r="AD44" s="277"/>
      <c r="AE44" s="341"/>
      <c r="AF44" s="340">
        <v>5</v>
      </c>
      <c r="AG44" s="277"/>
      <c r="AH44" s="277"/>
      <c r="AI44" s="341"/>
      <c r="AJ44" s="340">
        <v>9</v>
      </c>
      <c r="AK44" s="277"/>
      <c r="AL44" s="277"/>
      <c r="AM44" s="341"/>
      <c r="AN44" s="340">
        <v>1</v>
      </c>
      <c r="AO44" s="277"/>
      <c r="AP44" s="277"/>
      <c r="AQ44" s="341"/>
      <c r="AR44" s="340">
        <v>0</v>
      </c>
      <c r="AS44" s="277"/>
      <c r="AT44" s="277"/>
      <c r="AU44" s="341"/>
      <c r="AV44" s="296"/>
      <c r="AW44" s="340">
        <v>8</v>
      </c>
      <c r="AX44" s="277"/>
      <c r="AY44" s="277"/>
      <c r="AZ44" s="341"/>
      <c r="BA44" s="340">
        <v>2</v>
      </c>
      <c r="BB44" s="277"/>
      <c r="BC44" s="277"/>
      <c r="BD44" s="341"/>
      <c r="BE44" s="340">
        <v>4</v>
      </c>
      <c r="BF44" s="277"/>
      <c r="BG44" s="277"/>
      <c r="BH44" s="341"/>
      <c r="BI44" s="340">
        <v>1</v>
      </c>
      <c r="BJ44" s="277"/>
      <c r="BK44" s="277"/>
      <c r="BL44" s="341"/>
      <c r="BM44" s="340">
        <v>1</v>
      </c>
      <c r="BN44" s="277"/>
      <c r="BO44" s="277"/>
      <c r="BP44" s="341"/>
      <c r="BQ44" s="340">
        <v>3</v>
      </c>
      <c r="BR44" s="277"/>
      <c r="BS44" s="277"/>
      <c r="BT44" s="341"/>
      <c r="BU44" s="340">
        <v>3</v>
      </c>
      <c r="BV44" s="277"/>
      <c r="BW44" s="277"/>
      <c r="BX44" s="341"/>
      <c r="BY44" s="340">
        <v>5</v>
      </c>
      <c r="BZ44" s="277"/>
      <c r="CA44" s="277"/>
      <c r="CB44" s="341"/>
      <c r="CC44" s="340">
        <v>1</v>
      </c>
      <c r="CD44" s="277"/>
      <c r="CE44" s="277"/>
      <c r="CF44" s="341"/>
      <c r="CG44" s="340">
        <v>6</v>
      </c>
      <c r="CH44" s="277"/>
      <c r="CI44" s="277"/>
      <c r="CJ44" s="341"/>
      <c r="CK44" s="340">
        <v>3</v>
      </c>
      <c r="CL44" s="277"/>
      <c r="CM44" s="277"/>
      <c r="CN44" s="277"/>
      <c r="CO44" s="155"/>
    </row>
    <row r="45" spans="1:135" hidden="1" x14ac:dyDescent="0.2">
      <c r="A45" s="352"/>
      <c r="B45" s="274"/>
      <c r="C45" s="343"/>
      <c r="D45" s="336">
        <f>D44/C7</f>
        <v>4.7619047619047616E-2</v>
      </c>
      <c r="E45" s="266"/>
      <c r="F45" s="266"/>
      <c r="G45" s="337"/>
      <c r="H45" s="336">
        <f t="shared" ref="H45" si="86">H44/$C$7</f>
        <v>4.7619047619047616E-2</v>
      </c>
      <c r="I45" s="266"/>
      <c r="J45" s="266"/>
      <c r="K45" s="337"/>
      <c r="L45" s="336">
        <f t="shared" ref="L45" si="87">L44/$C$7</f>
        <v>4.7619047619047616E-2</v>
      </c>
      <c r="M45" s="266"/>
      <c r="N45" s="266"/>
      <c r="O45" s="337"/>
      <c r="P45" s="336">
        <f t="shared" ref="P45" si="88">P44/$C$7</f>
        <v>0.23809523809523808</v>
      </c>
      <c r="Q45" s="266"/>
      <c r="R45" s="266"/>
      <c r="S45" s="337"/>
      <c r="T45" s="336">
        <f t="shared" ref="T45" si="89">T44/$C$7</f>
        <v>0.19047619047619047</v>
      </c>
      <c r="U45" s="266"/>
      <c r="V45" s="266"/>
      <c r="W45" s="337"/>
      <c r="X45" s="336">
        <f t="shared" ref="X45" si="90">X44/$C$7</f>
        <v>0.47619047619047616</v>
      </c>
      <c r="Y45" s="266"/>
      <c r="Z45" s="266"/>
      <c r="AA45" s="337"/>
      <c r="AB45" s="336">
        <f t="shared" ref="AB45" si="91">AB44/$C$7</f>
        <v>0.23809523809523808</v>
      </c>
      <c r="AC45" s="266"/>
      <c r="AD45" s="266"/>
      <c r="AE45" s="337"/>
      <c r="AF45" s="336">
        <f t="shared" ref="AF45" si="92">AF44/$C$7</f>
        <v>0.23809523809523808</v>
      </c>
      <c r="AG45" s="266"/>
      <c r="AH45" s="266"/>
      <c r="AI45" s="337"/>
      <c r="AJ45" s="336">
        <f t="shared" ref="AJ45" si="93">AJ44/$C$7</f>
        <v>0.42857142857142855</v>
      </c>
      <c r="AK45" s="266"/>
      <c r="AL45" s="266"/>
      <c r="AM45" s="337"/>
      <c r="AN45" s="336">
        <f t="shared" ref="AN45" si="94">AN44/$C$7</f>
        <v>4.7619047619047616E-2</v>
      </c>
      <c r="AO45" s="266"/>
      <c r="AP45" s="266"/>
      <c r="AQ45" s="337"/>
      <c r="AR45" s="336">
        <f t="shared" ref="AR45" si="95">AR44/$C$7</f>
        <v>0</v>
      </c>
      <c r="AS45" s="266"/>
      <c r="AT45" s="266"/>
      <c r="AU45" s="337"/>
      <c r="AV45" s="296"/>
      <c r="AW45" s="336">
        <f t="shared" ref="AW45" si="96">AW44/$C$7</f>
        <v>0.38095238095238093</v>
      </c>
      <c r="AX45" s="266"/>
      <c r="AY45" s="266"/>
      <c r="AZ45" s="337"/>
      <c r="BA45" s="336">
        <f t="shared" ref="BA45" si="97">BA44/$C$7</f>
        <v>9.5238095238095233E-2</v>
      </c>
      <c r="BB45" s="266"/>
      <c r="BC45" s="266"/>
      <c r="BD45" s="337"/>
      <c r="BE45" s="336">
        <f t="shared" ref="BE45" si="98">BE44/$C$7</f>
        <v>0.19047619047619047</v>
      </c>
      <c r="BF45" s="266"/>
      <c r="BG45" s="266"/>
      <c r="BH45" s="337"/>
      <c r="BI45" s="336">
        <f t="shared" ref="BI45" si="99">BI44/$C$7</f>
        <v>4.7619047619047616E-2</v>
      </c>
      <c r="BJ45" s="266"/>
      <c r="BK45" s="266"/>
      <c r="BL45" s="337"/>
      <c r="BM45" s="336">
        <f t="shared" ref="BM45" si="100">BM44/$C$7</f>
        <v>4.7619047619047616E-2</v>
      </c>
      <c r="BN45" s="266"/>
      <c r="BO45" s="266"/>
      <c r="BP45" s="337"/>
      <c r="BQ45" s="336">
        <f t="shared" ref="BQ45" si="101">BQ44/$C$7</f>
        <v>0.14285714285714285</v>
      </c>
      <c r="BR45" s="266"/>
      <c r="BS45" s="266"/>
      <c r="BT45" s="337"/>
      <c r="BU45" s="336">
        <f t="shared" ref="BU45" si="102">BU44/$C$7</f>
        <v>0.14285714285714285</v>
      </c>
      <c r="BV45" s="266"/>
      <c r="BW45" s="266"/>
      <c r="BX45" s="337"/>
      <c r="BY45" s="336">
        <f t="shared" ref="BY45" si="103">BY44/$C$7</f>
        <v>0.23809523809523808</v>
      </c>
      <c r="BZ45" s="266"/>
      <c r="CA45" s="266"/>
      <c r="CB45" s="337"/>
      <c r="CC45" s="336">
        <f t="shared" ref="CC45" si="104">CC44/$C$7</f>
        <v>4.7619047619047616E-2</v>
      </c>
      <c r="CD45" s="266"/>
      <c r="CE45" s="266"/>
      <c r="CF45" s="337"/>
      <c r="CG45" s="336">
        <f t="shared" ref="CG45" si="105">CG44/$C$7</f>
        <v>0.2857142857142857</v>
      </c>
      <c r="CH45" s="266"/>
      <c r="CI45" s="266"/>
      <c r="CJ45" s="337"/>
      <c r="CK45" s="336">
        <f t="shared" ref="CK45" si="106">CK44/$C$7</f>
        <v>0.14285714285714285</v>
      </c>
      <c r="CL45" s="266"/>
      <c r="CM45" s="266"/>
      <c r="CN45" s="266"/>
      <c r="CO45" s="155"/>
    </row>
    <row r="46" spans="1:135" hidden="1" x14ac:dyDescent="0.2">
      <c r="A46" s="352"/>
      <c r="B46" s="268" t="s">
        <v>864</v>
      </c>
      <c r="C46" s="338"/>
      <c r="D46" s="334">
        <v>5</v>
      </c>
      <c r="E46" s="263"/>
      <c r="F46" s="263"/>
      <c r="G46" s="335"/>
      <c r="H46" s="334">
        <v>4</v>
      </c>
      <c r="I46" s="263"/>
      <c r="J46" s="263"/>
      <c r="K46" s="335"/>
      <c r="L46" s="334">
        <v>1</v>
      </c>
      <c r="M46" s="263"/>
      <c r="N46" s="263"/>
      <c r="O46" s="335"/>
      <c r="P46" s="334">
        <v>0</v>
      </c>
      <c r="Q46" s="263"/>
      <c r="R46" s="263"/>
      <c r="S46" s="335"/>
      <c r="T46" s="334">
        <v>7</v>
      </c>
      <c r="U46" s="263"/>
      <c r="V46" s="263"/>
      <c r="W46" s="335"/>
      <c r="X46" s="334">
        <v>0</v>
      </c>
      <c r="Y46" s="263"/>
      <c r="Z46" s="263"/>
      <c r="AA46" s="335"/>
      <c r="AB46" s="334">
        <v>0</v>
      </c>
      <c r="AC46" s="263"/>
      <c r="AD46" s="263"/>
      <c r="AE46" s="335"/>
      <c r="AF46" s="334">
        <v>0</v>
      </c>
      <c r="AG46" s="263"/>
      <c r="AH46" s="263"/>
      <c r="AI46" s="335"/>
      <c r="AJ46" s="334">
        <v>1</v>
      </c>
      <c r="AK46" s="263"/>
      <c r="AL46" s="263"/>
      <c r="AM46" s="335"/>
      <c r="AN46" s="334">
        <v>14</v>
      </c>
      <c r="AO46" s="263"/>
      <c r="AP46" s="263"/>
      <c r="AQ46" s="335"/>
      <c r="AR46" s="334">
        <v>16</v>
      </c>
      <c r="AS46" s="263"/>
      <c r="AT46" s="263"/>
      <c r="AU46" s="335"/>
      <c r="AV46" s="296"/>
      <c r="AW46" s="334">
        <v>2</v>
      </c>
      <c r="AX46" s="263"/>
      <c r="AY46" s="263"/>
      <c r="AZ46" s="335"/>
      <c r="BA46" s="334">
        <v>0</v>
      </c>
      <c r="BB46" s="263"/>
      <c r="BC46" s="263"/>
      <c r="BD46" s="335"/>
      <c r="BE46" s="334">
        <v>2</v>
      </c>
      <c r="BF46" s="263"/>
      <c r="BG46" s="263"/>
      <c r="BH46" s="335"/>
      <c r="BI46" s="334">
        <v>8</v>
      </c>
      <c r="BJ46" s="263"/>
      <c r="BK46" s="263"/>
      <c r="BL46" s="335"/>
      <c r="BM46" s="334">
        <v>8</v>
      </c>
      <c r="BN46" s="263"/>
      <c r="BO46" s="263"/>
      <c r="BP46" s="335"/>
      <c r="BQ46" s="334">
        <v>4</v>
      </c>
      <c r="BR46" s="263"/>
      <c r="BS46" s="263"/>
      <c r="BT46" s="335"/>
      <c r="BU46" s="334">
        <v>5</v>
      </c>
      <c r="BV46" s="263"/>
      <c r="BW46" s="263"/>
      <c r="BX46" s="335"/>
      <c r="BY46" s="334">
        <v>1</v>
      </c>
      <c r="BZ46" s="263"/>
      <c r="CA46" s="263"/>
      <c r="CB46" s="335"/>
      <c r="CC46" s="334">
        <v>2</v>
      </c>
      <c r="CD46" s="263"/>
      <c r="CE46" s="263"/>
      <c r="CF46" s="335"/>
      <c r="CG46" s="334">
        <v>0</v>
      </c>
      <c r="CH46" s="263"/>
      <c r="CI46" s="263"/>
      <c r="CJ46" s="335"/>
      <c r="CK46" s="334">
        <v>2</v>
      </c>
      <c r="CL46" s="263"/>
      <c r="CM46" s="263"/>
      <c r="CN46" s="263"/>
      <c r="CO46" s="155"/>
    </row>
    <row r="47" spans="1:135" hidden="1" x14ac:dyDescent="0.2">
      <c r="A47" s="353"/>
      <c r="B47" s="270"/>
      <c r="C47" s="339"/>
      <c r="D47" s="332">
        <f>D46/$C$7</f>
        <v>0.23809523809523808</v>
      </c>
      <c r="E47" s="260"/>
      <c r="F47" s="260"/>
      <c r="G47" s="333"/>
      <c r="H47" s="332">
        <f t="shared" ref="H47" si="107">H46/$C$7</f>
        <v>0.19047619047619047</v>
      </c>
      <c r="I47" s="260"/>
      <c r="J47" s="260"/>
      <c r="K47" s="333"/>
      <c r="L47" s="332">
        <f t="shared" ref="L47" si="108">L46/$C$7</f>
        <v>4.7619047619047616E-2</v>
      </c>
      <c r="M47" s="260"/>
      <c r="N47" s="260"/>
      <c r="O47" s="333"/>
      <c r="P47" s="332">
        <f t="shared" ref="P47" si="109">P46/$C$7</f>
        <v>0</v>
      </c>
      <c r="Q47" s="260"/>
      <c r="R47" s="260"/>
      <c r="S47" s="333"/>
      <c r="T47" s="332">
        <f t="shared" ref="T47" si="110">T46/$C$7</f>
        <v>0.33333333333333331</v>
      </c>
      <c r="U47" s="260"/>
      <c r="V47" s="260"/>
      <c r="W47" s="333"/>
      <c r="X47" s="332">
        <f t="shared" ref="X47" si="111">X46/$C$7</f>
        <v>0</v>
      </c>
      <c r="Y47" s="260"/>
      <c r="Z47" s="260"/>
      <c r="AA47" s="333"/>
      <c r="AB47" s="332">
        <f t="shared" ref="AB47" si="112">AB46/$C$7</f>
        <v>0</v>
      </c>
      <c r="AC47" s="260"/>
      <c r="AD47" s="260"/>
      <c r="AE47" s="333"/>
      <c r="AF47" s="332">
        <f t="shared" ref="AF47" si="113">AF46/$C$7</f>
        <v>0</v>
      </c>
      <c r="AG47" s="260"/>
      <c r="AH47" s="260"/>
      <c r="AI47" s="333"/>
      <c r="AJ47" s="332">
        <f t="shared" ref="AJ47" si="114">AJ46/$C$7</f>
        <v>4.7619047619047616E-2</v>
      </c>
      <c r="AK47" s="260"/>
      <c r="AL47" s="260"/>
      <c r="AM47" s="333"/>
      <c r="AN47" s="332">
        <f t="shared" ref="AN47" si="115">AN46/$C$7</f>
        <v>0.66666666666666663</v>
      </c>
      <c r="AO47" s="260"/>
      <c r="AP47" s="260"/>
      <c r="AQ47" s="333"/>
      <c r="AR47" s="332">
        <f t="shared" ref="AR47" si="116">AR46/$C$7</f>
        <v>0.76190476190476186</v>
      </c>
      <c r="AS47" s="260"/>
      <c r="AT47" s="260"/>
      <c r="AU47" s="333"/>
      <c r="AV47" s="365"/>
      <c r="AW47" s="332">
        <f t="shared" ref="AW47" si="117">AW46/$C$7</f>
        <v>9.5238095238095233E-2</v>
      </c>
      <c r="AX47" s="260"/>
      <c r="AY47" s="260"/>
      <c r="AZ47" s="333"/>
      <c r="BA47" s="332">
        <f t="shared" ref="BA47" si="118">BA46/$C$7</f>
        <v>0</v>
      </c>
      <c r="BB47" s="260"/>
      <c r="BC47" s="260"/>
      <c r="BD47" s="333"/>
      <c r="BE47" s="332">
        <f t="shared" ref="BE47" si="119">BE46/$C$7</f>
        <v>9.5238095238095233E-2</v>
      </c>
      <c r="BF47" s="260"/>
      <c r="BG47" s="260"/>
      <c r="BH47" s="333"/>
      <c r="BI47" s="332">
        <f t="shared" ref="BI47" si="120">BI46/$C$7</f>
        <v>0.38095238095238093</v>
      </c>
      <c r="BJ47" s="260"/>
      <c r="BK47" s="260"/>
      <c r="BL47" s="333"/>
      <c r="BM47" s="332">
        <f t="shared" ref="BM47" si="121">BM46/$C$7</f>
        <v>0.38095238095238093</v>
      </c>
      <c r="BN47" s="260"/>
      <c r="BO47" s="260"/>
      <c r="BP47" s="333"/>
      <c r="BQ47" s="332">
        <f t="shared" ref="BQ47" si="122">BQ46/$C$7</f>
        <v>0.19047619047619047</v>
      </c>
      <c r="BR47" s="260"/>
      <c r="BS47" s="260"/>
      <c r="BT47" s="333"/>
      <c r="BU47" s="332">
        <f t="shared" ref="BU47" si="123">BU46/$C$7</f>
        <v>0.23809523809523808</v>
      </c>
      <c r="BV47" s="260"/>
      <c r="BW47" s="260"/>
      <c r="BX47" s="333"/>
      <c r="BY47" s="332">
        <f t="shared" ref="BY47" si="124">BY46/$C$7</f>
        <v>4.7619047619047616E-2</v>
      </c>
      <c r="BZ47" s="260"/>
      <c r="CA47" s="260"/>
      <c r="CB47" s="333"/>
      <c r="CC47" s="332">
        <f t="shared" ref="CC47" si="125">CC46/$C$7</f>
        <v>9.5238095238095233E-2</v>
      </c>
      <c r="CD47" s="260"/>
      <c r="CE47" s="260"/>
      <c r="CF47" s="333"/>
      <c r="CG47" s="332">
        <f t="shared" ref="CG47" si="126">CG46/$C$7</f>
        <v>0</v>
      </c>
      <c r="CH47" s="260"/>
      <c r="CI47" s="260"/>
      <c r="CJ47" s="333"/>
      <c r="CK47" s="332">
        <f t="shared" ref="CK47" si="127">CK46/$C$7</f>
        <v>9.5238095238095233E-2</v>
      </c>
      <c r="CL47" s="260"/>
      <c r="CM47" s="260"/>
      <c r="CN47" s="260"/>
      <c r="CO47" s="155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  <c r="EC47" s="149"/>
      <c r="ED47" s="149"/>
      <c r="EE47" s="149"/>
    </row>
    <row r="48" spans="1:135" ht="15" hidden="1" x14ac:dyDescent="0.25">
      <c r="B48" s="202"/>
      <c r="C48" s="202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203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204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</row>
    <row r="49" spans="1:135" ht="15" hidden="1" x14ac:dyDescent="0.25">
      <c r="A49" s="311" t="s">
        <v>752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1"/>
      <c r="AJ49" s="311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1"/>
      <c r="BA49" s="311"/>
      <c r="BB49" s="311"/>
      <c r="BC49" s="311"/>
      <c r="BD49" s="311"/>
      <c r="BE49" s="311"/>
      <c r="BF49" s="311"/>
      <c r="BG49" s="311"/>
      <c r="BH49" s="311"/>
      <c r="BI49" s="311"/>
      <c r="BJ49" s="311"/>
      <c r="BK49" s="311"/>
      <c r="BL49" s="311"/>
      <c r="BM49" s="311"/>
      <c r="BN49" s="311"/>
      <c r="BO49" s="311"/>
      <c r="BP49" s="311"/>
      <c r="BQ49" s="311"/>
      <c r="BR49" s="311"/>
      <c r="BS49" s="311"/>
      <c r="BT49" s="311"/>
      <c r="BU49" s="311"/>
      <c r="BV49" s="311"/>
      <c r="BW49" s="311"/>
      <c r="BX49" s="311"/>
      <c r="BY49" s="311"/>
      <c r="BZ49" s="311"/>
      <c r="CA49" s="311"/>
      <c r="CB49" s="311"/>
      <c r="CC49" s="311"/>
      <c r="CD49" s="311"/>
      <c r="CE49" s="311"/>
      <c r="CF49" s="311"/>
      <c r="CG49" s="311"/>
      <c r="CH49" s="311"/>
      <c r="CI49" s="311"/>
      <c r="CJ49" s="311"/>
      <c r="CK49" s="311"/>
      <c r="CL49" s="311"/>
      <c r="CM49" s="311"/>
      <c r="CN49" s="311"/>
      <c r="CO49" s="311"/>
      <c r="CP49" s="311"/>
      <c r="CQ49" s="311"/>
      <c r="CR49" s="311"/>
      <c r="CS49" s="311"/>
      <c r="CT49" s="311"/>
      <c r="CU49" s="311"/>
      <c r="CV49" s="311"/>
    </row>
    <row r="50" spans="1:135" ht="15" hidden="1" x14ac:dyDescent="0.25">
      <c r="A50" s="311" t="s">
        <v>756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1"/>
      <c r="AJ50" s="311"/>
      <c r="AK50" s="311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1"/>
      <c r="BL50" s="311"/>
      <c r="BM50" s="311"/>
      <c r="BN50" s="311"/>
      <c r="BO50" s="311"/>
      <c r="BP50" s="311"/>
      <c r="BQ50" s="311"/>
      <c r="BR50" s="311"/>
      <c r="BS50" s="311"/>
      <c r="BT50" s="311"/>
      <c r="BU50" s="311"/>
      <c r="BV50" s="311"/>
      <c r="BW50" s="311"/>
      <c r="BX50" s="311"/>
      <c r="BY50" s="311"/>
      <c r="BZ50" s="311"/>
      <c r="CA50" s="311"/>
      <c r="CB50" s="311"/>
      <c r="CC50" s="311"/>
      <c r="CD50" s="311"/>
      <c r="CE50" s="311"/>
      <c r="CF50" s="311"/>
      <c r="CG50" s="311"/>
      <c r="CH50" s="311"/>
      <c r="CI50" s="311"/>
      <c r="CJ50" s="311"/>
      <c r="CK50" s="311"/>
      <c r="CL50" s="311"/>
      <c r="CM50" s="311"/>
      <c r="CN50" s="311"/>
      <c r="CO50" s="311"/>
      <c r="CP50" s="311"/>
      <c r="CQ50" s="311"/>
      <c r="CR50" s="311"/>
      <c r="CS50" s="311"/>
      <c r="CT50" s="311"/>
      <c r="CU50" s="311"/>
      <c r="CV50" s="311"/>
    </row>
    <row r="51" spans="1:135" ht="15" hidden="1" x14ac:dyDescent="0.25">
      <c r="A51" s="205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I51" s="205"/>
      <c r="CJ51" s="205"/>
      <c r="CK51" s="205"/>
      <c r="CL51" s="205"/>
      <c r="CM51" s="205"/>
      <c r="CN51" s="205"/>
      <c r="CO51" s="205"/>
    </row>
    <row r="52" spans="1:135" ht="14.25" hidden="1" customHeight="1" x14ac:dyDescent="0.25">
      <c r="A52" s="312" t="s">
        <v>867</v>
      </c>
      <c r="B52" s="331" t="s">
        <v>87</v>
      </c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31"/>
      <c r="AJ52" s="331"/>
      <c r="AK52" s="331"/>
      <c r="AL52" s="331"/>
      <c r="AM52" s="331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1"/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1"/>
      <c r="CM52" s="331"/>
      <c r="CN52" s="331"/>
      <c r="CO52" s="331"/>
      <c r="CP52" s="331"/>
      <c r="CQ52" s="331"/>
      <c r="CR52" s="331"/>
      <c r="CS52" s="331"/>
      <c r="CT52" s="331"/>
      <c r="CU52" s="331"/>
      <c r="CV52" s="313"/>
      <c r="CW52" s="146"/>
      <c r="CX52" s="147"/>
      <c r="CY52" s="147"/>
      <c r="CZ52" s="147"/>
      <c r="DA52" s="147"/>
      <c r="DB52" s="147"/>
      <c r="DC52" s="147"/>
      <c r="DD52" s="147"/>
      <c r="DE52" s="147"/>
      <c r="DP52" s="149"/>
      <c r="DQ52" s="149"/>
      <c r="DR52" s="149"/>
      <c r="DS52" s="149"/>
      <c r="DT52" s="149"/>
      <c r="DU52" s="149"/>
      <c r="DV52" s="149"/>
      <c r="DW52" s="149"/>
      <c r="DX52" s="149"/>
      <c r="DY52" s="149"/>
      <c r="DZ52" s="149"/>
      <c r="EA52" s="149"/>
      <c r="EB52" s="149"/>
      <c r="EC52" s="149"/>
      <c r="ED52" s="149"/>
      <c r="EE52" s="149"/>
    </row>
    <row r="53" spans="1:135" ht="15" hidden="1" x14ac:dyDescent="0.25">
      <c r="A53" s="312"/>
      <c r="B53" s="331" t="s">
        <v>866</v>
      </c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13"/>
      <c r="CW53" s="146"/>
      <c r="CX53" s="147"/>
      <c r="CY53" s="147"/>
      <c r="CZ53" s="147"/>
      <c r="DA53" s="147"/>
      <c r="DB53" s="147"/>
      <c r="DC53" s="147"/>
      <c r="DD53" s="147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  <c r="EC53" s="149"/>
      <c r="ED53" s="149"/>
      <c r="EE53" s="149"/>
    </row>
    <row r="54" spans="1:135" ht="15.75" hidden="1" customHeight="1" x14ac:dyDescent="0.25">
      <c r="A54" s="312"/>
      <c r="B54" s="153" t="s">
        <v>759</v>
      </c>
      <c r="C54" s="154">
        <f>+C55+C56</f>
        <v>23</v>
      </c>
      <c r="D54" s="304" t="s">
        <v>102</v>
      </c>
      <c r="E54" s="304"/>
      <c r="F54" s="304"/>
      <c r="G54" s="304"/>
      <c r="H54" s="304" t="s">
        <v>103</v>
      </c>
      <c r="I54" s="304"/>
      <c r="J54" s="304"/>
      <c r="K54" s="304"/>
      <c r="L54" s="304" t="s">
        <v>104</v>
      </c>
      <c r="M54" s="304"/>
      <c r="N54" s="304"/>
      <c r="O54" s="304"/>
      <c r="P54" s="304" t="s">
        <v>105</v>
      </c>
      <c r="Q54" s="304"/>
      <c r="R54" s="304"/>
      <c r="S54" s="304"/>
      <c r="T54" s="304" t="s">
        <v>106</v>
      </c>
      <c r="U54" s="304"/>
      <c r="V54" s="304"/>
      <c r="W54" s="304"/>
      <c r="X54" s="304" t="s">
        <v>304</v>
      </c>
      <c r="Y54" s="304"/>
      <c r="Z54" s="304"/>
      <c r="AA54" s="304"/>
      <c r="AB54" s="304" t="s">
        <v>305</v>
      </c>
      <c r="AC54" s="304"/>
      <c r="AD54" s="304"/>
      <c r="AE54" s="304"/>
      <c r="AF54" s="304" t="s">
        <v>306</v>
      </c>
      <c r="AG54" s="304"/>
      <c r="AH54" s="304"/>
      <c r="AI54" s="304"/>
      <c r="AJ54" s="304" t="s">
        <v>307</v>
      </c>
      <c r="AK54" s="304"/>
      <c r="AL54" s="304"/>
      <c r="AM54" s="304"/>
      <c r="AN54" s="286" t="s">
        <v>308</v>
      </c>
      <c r="AO54" s="287"/>
      <c r="AP54" s="287"/>
      <c r="AQ54" s="315"/>
      <c r="AR54" s="304" t="s">
        <v>680</v>
      </c>
      <c r="AS54" s="304"/>
      <c r="AT54" s="304"/>
      <c r="AU54" s="304"/>
      <c r="AV54" s="319"/>
      <c r="AW54" s="304" t="s">
        <v>117</v>
      </c>
      <c r="AX54" s="304"/>
      <c r="AY54" s="304"/>
      <c r="AZ54" s="304"/>
      <c r="BA54" s="304" t="s">
        <v>118</v>
      </c>
      <c r="BB54" s="304"/>
      <c r="BC54" s="304"/>
      <c r="BD54" s="304"/>
      <c r="BE54" s="304" t="s">
        <v>119</v>
      </c>
      <c r="BF54" s="304"/>
      <c r="BG54" s="304"/>
      <c r="BH54" s="304"/>
      <c r="BI54" s="304" t="s">
        <v>320</v>
      </c>
      <c r="BJ54" s="304"/>
      <c r="BK54" s="304"/>
      <c r="BL54" s="304"/>
      <c r="BM54" s="304" t="s">
        <v>321</v>
      </c>
      <c r="BN54" s="304"/>
      <c r="BO54" s="304"/>
      <c r="BP54" s="304"/>
      <c r="BQ54" s="304" t="s">
        <v>322</v>
      </c>
      <c r="BR54" s="304"/>
      <c r="BS54" s="304"/>
      <c r="BT54" s="304"/>
      <c r="BU54" s="304" t="s">
        <v>323</v>
      </c>
      <c r="BV54" s="304"/>
      <c r="BW54" s="304"/>
      <c r="BX54" s="304"/>
      <c r="BY54" s="304" t="s">
        <v>324</v>
      </c>
      <c r="BZ54" s="304"/>
      <c r="CA54" s="304"/>
      <c r="CB54" s="304"/>
      <c r="CC54" s="304" t="s">
        <v>325</v>
      </c>
      <c r="CD54" s="304"/>
      <c r="CE54" s="304"/>
      <c r="CF54" s="304"/>
      <c r="CG54" s="304" t="s">
        <v>681</v>
      </c>
      <c r="CH54" s="304"/>
      <c r="CI54" s="304"/>
      <c r="CJ54" s="304"/>
      <c r="CK54" s="304" t="s">
        <v>682</v>
      </c>
      <c r="CL54" s="304"/>
      <c r="CM54" s="304"/>
      <c r="CN54" s="304"/>
      <c r="CO54" s="304" t="s">
        <v>683</v>
      </c>
      <c r="CP54" s="304"/>
      <c r="CQ54" s="304"/>
      <c r="CR54" s="304"/>
      <c r="CS54" s="286" t="s">
        <v>121</v>
      </c>
      <c r="CT54" s="287"/>
      <c r="CU54" s="287"/>
      <c r="CV54" s="287"/>
      <c r="CW54" s="155"/>
      <c r="CX54" s="157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49"/>
    </row>
    <row r="55" spans="1:135" ht="15.75" hidden="1" customHeight="1" x14ac:dyDescent="0.25">
      <c r="A55" s="312"/>
      <c r="B55" s="153" t="s">
        <v>757</v>
      </c>
      <c r="C55" s="154">
        <v>11</v>
      </c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288"/>
      <c r="AO55" s="289"/>
      <c r="AP55" s="289"/>
      <c r="AQ55" s="300"/>
      <c r="AR55" s="304"/>
      <c r="AS55" s="304"/>
      <c r="AT55" s="304"/>
      <c r="AU55" s="304"/>
      <c r="AV55" s="320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288"/>
      <c r="CT55" s="289"/>
      <c r="CU55" s="289"/>
      <c r="CV55" s="289"/>
      <c r="CW55" s="155"/>
      <c r="CX55" s="157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  <c r="EC55" s="149"/>
      <c r="ED55" s="149"/>
      <c r="EE55" s="149"/>
    </row>
    <row r="56" spans="1:135" ht="15.75" hidden="1" customHeight="1" x14ac:dyDescent="0.25">
      <c r="A56" s="312"/>
      <c r="B56" s="153" t="s">
        <v>758</v>
      </c>
      <c r="C56" s="154">
        <v>12</v>
      </c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288"/>
      <c r="AO56" s="289"/>
      <c r="AP56" s="289"/>
      <c r="AQ56" s="300"/>
      <c r="AR56" s="304"/>
      <c r="AS56" s="304"/>
      <c r="AT56" s="304"/>
      <c r="AU56" s="304"/>
      <c r="AV56" s="320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288"/>
      <c r="CT56" s="289"/>
      <c r="CU56" s="289"/>
      <c r="CV56" s="289"/>
      <c r="CW56" s="155"/>
      <c r="CX56" s="157"/>
      <c r="CZ56" s="206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</row>
    <row r="57" spans="1:135" ht="15" hidden="1" x14ac:dyDescent="0.25">
      <c r="A57" s="312"/>
      <c r="B57" s="153"/>
      <c r="C57" s="157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288"/>
      <c r="AO57" s="289"/>
      <c r="AP57" s="289"/>
      <c r="AQ57" s="300"/>
      <c r="AR57" s="304"/>
      <c r="AS57" s="304"/>
      <c r="AT57" s="304"/>
      <c r="AU57" s="304"/>
      <c r="AV57" s="320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288"/>
      <c r="CT57" s="289"/>
      <c r="CU57" s="289"/>
      <c r="CV57" s="289"/>
      <c r="CW57" s="207"/>
      <c r="CX57" s="157"/>
      <c r="DA57" s="206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</row>
    <row r="58" spans="1:135" ht="15" hidden="1" x14ac:dyDescent="0.2">
      <c r="A58" s="312"/>
      <c r="B58" s="158"/>
      <c r="C58" s="157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290"/>
      <c r="AO58" s="291"/>
      <c r="AP58" s="291"/>
      <c r="AQ58" s="301"/>
      <c r="AR58" s="304"/>
      <c r="AS58" s="304"/>
      <c r="AT58" s="304"/>
      <c r="AU58" s="304"/>
      <c r="AV58" s="322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290"/>
      <c r="CT58" s="291"/>
      <c r="CU58" s="291"/>
      <c r="CV58" s="291"/>
      <c r="CW58" s="207"/>
      <c r="CX58" s="157"/>
      <c r="DA58" s="206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</row>
    <row r="59" spans="1:135" ht="15" hidden="1" x14ac:dyDescent="0.25">
      <c r="A59" s="312"/>
      <c r="B59" s="159"/>
      <c r="C59" s="160"/>
      <c r="D59" s="161">
        <v>1</v>
      </c>
      <c r="E59" s="162">
        <v>2</v>
      </c>
      <c r="F59" s="161">
        <v>3</v>
      </c>
      <c r="G59" s="162">
        <v>4</v>
      </c>
      <c r="H59" s="161">
        <v>1</v>
      </c>
      <c r="I59" s="162">
        <v>2</v>
      </c>
      <c r="J59" s="161">
        <v>3</v>
      </c>
      <c r="K59" s="162">
        <v>4</v>
      </c>
      <c r="L59" s="161">
        <v>1</v>
      </c>
      <c r="M59" s="162">
        <v>2</v>
      </c>
      <c r="N59" s="161">
        <v>3</v>
      </c>
      <c r="O59" s="162">
        <v>4</v>
      </c>
      <c r="P59" s="161">
        <v>1</v>
      </c>
      <c r="Q59" s="162">
        <v>2</v>
      </c>
      <c r="R59" s="161">
        <v>3</v>
      </c>
      <c r="S59" s="162">
        <v>4</v>
      </c>
      <c r="T59" s="161">
        <v>1</v>
      </c>
      <c r="U59" s="162">
        <v>2</v>
      </c>
      <c r="V59" s="161">
        <v>3</v>
      </c>
      <c r="W59" s="162">
        <v>4</v>
      </c>
      <c r="X59" s="161">
        <v>1</v>
      </c>
      <c r="Y59" s="162">
        <v>2</v>
      </c>
      <c r="Z59" s="161">
        <v>3</v>
      </c>
      <c r="AA59" s="162">
        <v>4</v>
      </c>
      <c r="AB59" s="161">
        <v>1</v>
      </c>
      <c r="AC59" s="162">
        <v>2</v>
      </c>
      <c r="AD59" s="161">
        <v>3</v>
      </c>
      <c r="AE59" s="162">
        <v>4</v>
      </c>
      <c r="AF59" s="161">
        <v>1</v>
      </c>
      <c r="AG59" s="162">
        <v>2</v>
      </c>
      <c r="AH59" s="161">
        <v>3</v>
      </c>
      <c r="AI59" s="162">
        <v>4</v>
      </c>
      <c r="AJ59" s="161">
        <v>1</v>
      </c>
      <c r="AK59" s="162">
        <v>2</v>
      </c>
      <c r="AL59" s="161">
        <v>3</v>
      </c>
      <c r="AM59" s="162">
        <v>4</v>
      </c>
      <c r="AN59" s="161">
        <v>1</v>
      </c>
      <c r="AO59" s="162">
        <v>2</v>
      </c>
      <c r="AP59" s="161">
        <v>3</v>
      </c>
      <c r="AQ59" s="162">
        <v>4</v>
      </c>
      <c r="AR59" s="161">
        <v>1</v>
      </c>
      <c r="AS59" s="162">
        <v>2</v>
      </c>
      <c r="AT59" s="161">
        <v>3</v>
      </c>
      <c r="AU59" s="162">
        <v>4</v>
      </c>
      <c r="AV59" s="364"/>
      <c r="AW59" s="161">
        <v>1</v>
      </c>
      <c r="AX59" s="162">
        <v>2</v>
      </c>
      <c r="AY59" s="161">
        <v>3</v>
      </c>
      <c r="AZ59" s="162">
        <v>4</v>
      </c>
      <c r="BA59" s="161">
        <v>1</v>
      </c>
      <c r="BB59" s="162">
        <v>2</v>
      </c>
      <c r="BC59" s="161">
        <v>3</v>
      </c>
      <c r="BD59" s="162">
        <v>4</v>
      </c>
      <c r="BE59" s="161">
        <v>1</v>
      </c>
      <c r="BF59" s="162">
        <v>2</v>
      </c>
      <c r="BG59" s="161">
        <v>3</v>
      </c>
      <c r="BH59" s="162">
        <v>4</v>
      </c>
      <c r="BI59" s="161">
        <v>1</v>
      </c>
      <c r="BJ59" s="162">
        <v>2</v>
      </c>
      <c r="BK59" s="161">
        <v>3</v>
      </c>
      <c r="BL59" s="162">
        <v>4</v>
      </c>
      <c r="BM59" s="161">
        <v>1</v>
      </c>
      <c r="BN59" s="162">
        <v>2</v>
      </c>
      <c r="BO59" s="161">
        <v>3</v>
      </c>
      <c r="BP59" s="162">
        <v>4</v>
      </c>
      <c r="BQ59" s="161">
        <v>1</v>
      </c>
      <c r="BR59" s="162">
        <v>2</v>
      </c>
      <c r="BS59" s="161">
        <v>3</v>
      </c>
      <c r="BT59" s="162">
        <v>4</v>
      </c>
      <c r="BU59" s="161">
        <v>1</v>
      </c>
      <c r="BV59" s="162">
        <v>2</v>
      </c>
      <c r="BW59" s="161">
        <v>3</v>
      </c>
      <c r="BX59" s="162">
        <v>4</v>
      </c>
      <c r="BY59" s="161">
        <v>1</v>
      </c>
      <c r="BZ59" s="162">
        <v>2</v>
      </c>
      <c r="CA59" s="161">
        <v>3</v>
      </c>
      <c r="CB59" s="162">
        <v>4</v>
      </c>
      <c r="CC59" s="161">
        <v>1</v>
      </c>
      <c r="CD59" s="162">
        <v>2</v>
      </c>
      <c r="CE59" s="161">
        <v>3</v>
      </c>
      <c r="CF59" s="162">
        <v>4</v>
      </c>
      <c r="CG59" s="161">
        <v>1</v>
      </c>
      <c r="CH59" s="162">
        <v>2</v>
      </c>
      <c r="CI59" s="161">
        <v>3</v>
      </c>
      <c r="CJ59" s="162">
        <v>4</v>
      </c>
      <c r="CK59" s="161">
        <v>1</v>
      </c>
      <c r="CL59" s="162">
        <v>2</v>
      </c>
      <c r="CM59" s="161">
        <v>3</v>
      </c>
      <c r="CN59" s="162">
        <v>4</v>
      </c>
      <c r="CO59" s="161">
        <v>1</v>
      </c>
      <c r="CP59" s="162">
        <v>2</v>
      </c>
      <c r="CQ59" s="161">
        <v>3</v>
      </c>
      <c r="CR59" s="163">
        <v>4</v>
      </c>
      <c r="CS59" s="164">
        <v>1</v>
      </c>
      <c r="CT59" s="162">
        <v>2</v>
      </c>
      <c r="CU59" s="161">
        <v>3</v>
      </c>
      <c r="CV59" s="165">
        <v>4</v>
      </c>
      <c r="CW59" s="329"/>
      <c r="CX59" s="330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  <c r="EC59" s="149"/>
      <c r="ED59" s="149"/>
      <c r="EE59" s="149"/>
    </row>
    <row r="60" spans="1:135" ht="15" hidden="1" customHeight="1" x14ac:dyDescent="0.25">
      <c r="A60" s="312"/>
      <c r="B60" s="168" t="s">
        <v>102</v>
      </c>
      <c r="C60" s="208"/>
      <c r="D60" s="170"/>
      <c r="E60" s="171"/>
      <c r="F60" s="171"/>
      <c r="G60" s="172"/>
      <c r="H60" s="173"/>
      <c r="I60" s="174"/>
      <c r="J60" s="175"/>
      <c r="K60" s="176"/>
      <c r="L60" s="173"/>
      <c r="M60" s="174"/>
      <c r="N60" s="175"/>
      <c r="O60" s="176"/>
      <c r="P60" s="173"/>
      <c r="Q60" s="174"/>
      <c r="R60" s="175"/>
      <c r="S60" s="176"/>
      <c r="T60" s="173"/>
      <c r="U60" s="174"/>
      <c r="V60" s="175"/>
      <c r="W60" s="176"/>
      <c r="X60" s="173"/>
      <c r="Y60" s="174"/>
      <c r="Z60" s="175"/>
      <c r="AA60" s="176"/>
      <c r="AB60" s="173"/>
      <c r="AC60" s="174"/>
      <c r="AD60" s="175"/>
      <c r="AE60" s="176"/>
      <c r="AF60" s="173"/>
      <c r="AG60" s="174"/>
      <c r="AH60" s="175"/>
      <c r="AI60" s="176"/>
      <c r="AJ60" s="173"/>
      <c r="AK60" s="174"/>
      <c r="AL60" s="175"/>
      <c r="AM60" s="176"/>
      <c r="AN60" s="173"/>
      <c r="AO60" s="174"/>
      <c r="AP60" s="175"/>
      <c r="AQ60" s="176"/>
      <c r="AR60" s="173"/>
      <c r="AS60" s="174"/>
      <c r="AT60" s="175"/>
      <c r="AU60" s="176"/>
      <c r="AV60" s="296"/>
      <c r="AW60" s="234"/>
      <c r="AX60" s="162"/>
      <c r="AY60" s="161"/>
      <c r="AZ60" s="163"/>
      <c r="BA60" s="164"/>
      <c r="BB60" s="162"/>
      <c r="BC60" s="161"/>
      <c r="BD60" s="163"/>
      <c r="BE60" s="164"/>
      <c r="BF60" s="162"/>
      <c r="BG60" s="161"/>
      <c r="BH60" s="163"/>
      <c r="BI60" s="164"/>
      <c r="BJ60" s="162"/>
      <c r="BK60" s="161"/>
      <c r="BL60" s="163"/>
      <c r="BM60" s="164"/>
      <c r="BN60" s="162"/>
      <c r="BO60" s="161"/>
      <c r="BP60" s="163"/>
      <c r="BQ60" s="164"/>
      <c r="BR60" s="162"/>
      <c r="BS60" s="161"/>
      <c r="BT60" s="163"/>
      <c r="BU60" s="164"/>
      <c r="BV60" s="162"/>
      <c r="BW60" s="161"/>
      <c r="BX60" s="163"/>
      <c r="BY60" s="164"/>
      <c r="BZ60" s="162"/>
      <c r="CA60" s="161"/>
      <c r="CB60" s="163"/>
      <c r="CC60" s="164"/>
      <c r="CD60" s="162"/>
      <c r="CE60" s="161"/>
      <c r="CF60" s="163"/>
      <c r="CG60" s="164"/>
      <c r="CH60" s="162"/>
      <c r="CI60" s="161"/>
      <c r="CJ60" s="163"/>
      <c r="CK60" s="166"/>
      <c r="CL60" s="167"/>
      <c r="CM60" s="161"/>
      <c r="CN60" s="163"/>
      <c r="CO60" s="175"/>
      <c r="CP60" s="174"/>
      <c r="CQ60" s="175"/>
      <c r="CR60" s="176"/>
      <c r="CS60" s="173"/>
      <c r="CT60" s="174"/>
      <c r="CU60" s="175"/>
      <c r="CV60" s="177"/>
      <c r="CW60" s="155"/>
      <c r="CX60" s="157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</row>
    <row r="61" spans="1:135" ht="15" hidden="1" x14ac:dyDescent="0.25">
      <c r="A61" s="312"/>
      <c r="B61" s="168" t="s">
        <v>103</v>
      </c>
      <c r="C61" s="208"/>
      <c r="D61" s="180"/>
      <c r="E61" s="174"/>
      <c r="F61" s="175"/>
      <c r="G61" s="176"/>
      <c r="H61" s="181"/>
      <c r="I61" s="171"/>
      <c r="J61" s="171"/>
      <c r="K61" s="172"/>
      <c r="L61" s="173"/>
      <c r="M61" s="174"/>
      <c r="N61" s="175"/>
      <c r="O61" s="176"/>
      <c r="P61" s="173"/>
      <c r="Q61" s="174"/>
      <c r="R61" s="175"/>
      <c r="S61" s="176"/>
      <c r="T61" s="173"/>
      <c r="U61" s="174"/>
      <c r="V61" s="175"/>
      <c r="W61" s="176"/>
      <c r="X61" s="173"/>
      <c r="Y61" s="174"/>
      <c r="Z61" s="175"/>
      <c r="AA61" s="176"/>
      <c r="AB61" s="173"/>
      <c r="AC61" s="174"/>
      <c r="AD61" s="175"/>
      <c r="AE61" s="176"/>
      <c r="AF61" s="173"/>
      <c r="AG61" s="174"/>
      <c r="AH61" s="175"/>
      <c r="AI61" s="176"/>
      <c r="AJ61" s="173"/>
      <c r="AK61" s="174"/>
      <c r="AL61" s="175"/>
      <c r="AM61" s="176"/>
      <c r="AN61" s="173"/>
      <c r="AO61" s="174"/>
      <c r="AP61" s="175"/>
      <c r="AQ61" s="176"/>
      <c r="AR61" s="173"/>
      <c r="AS61" s="174"/>
      <c r="AT61" s="175"/>
      <c r="AU61" s="176"/>
      <c r="AV61" s="296"/>
      <c r="AW61" s="180"/>
      <c r="AX61" s="174"/>
      <c r="AY61" s="175"/>
      <c r="AZ61" s="176"/>
      <c r="BA61" s="173"/>
      <c r="BB61" s="174"/>
      <c r="BC61" s="175"/>
      <c r="BD61" s="176"/>
      <c r="BE61" s="173"/>
      <c r="BF61" s="174"/>
      <c r="BG61" s="175"/>
      <c r="BH61" s="176"/>
      <c r="BI61" s="173"/>
      <c r="BJ61" s="174"/>
      <c r="BK61" s="175"/>
      <c r="BL61" s="176"/>
      <c r="BM61" s="173"/>
      <c r="BN61" s="174"/>
      <c r="BO61" s="175"/>
      <c r="BP61" s="176"/>
      <c r="BQ61" s="173"/>
      <c r="BR61" s="174"/>
      <c r="BS61" s="175"/>
      <c r="BT61" s="176"/>
      <c r="BU61" s="173"/>
      <c r="BV61" s="174"/>
      <c r="BW61" s="175"/>
      <c r="BX61" s="176"/>
      <c r="BY61" s="173"/>
      <c r="BZ61" s="174"/>
      <c r="CA61" s="175"/>
      <c r="CB61" s="176"/>
      <c r="CC61" s="173"/>
      <c r="CD61" s="174"/>
      <c r="CE61" s="175"/>
      <c r="CF61" s="176"/>
      <c r="CG61" s="173"/>
      <c r="CH61" s="174"/>
      <c r="CI61" s="175"/>
      <c r="CJ61" s="176"/>
      <c r="CK61" s="178"/>
      <c r="CL61" s="179"/>
      <c r="CM61" s="175"/>
      <c r="CN61" s="176"/>
      <c r="CO61" s="175"/>
      <c r="CP61" s="174"/>
      <c r="CQ61" s="175"/>
      <c r="CR61" s="176"/>
      <c r="CS61" s="173"/>
      <c r="CT61" s="174"/>
      <c r="CU61" s="175"/>
      <c r="CV61" s="177"/>
      <c r="CW61" s="155"/>
      <c r="CX61" s="157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</row>
    <row r="62" spans="1:135" ht="15" hidden="1" x14ac:dyDescent="0.25">
      <c r="A62" s="312"/>
      <c r="B62" s="168" t="s">
        <v>104</v>
      </c>
      <c r="C62" s="208"/>
      <c r="D62" s="180"/>
      <c r="E62" s="174">
        <v>3</v>
      </c>
      <c r="F62" s="175"/>
      <c r="G62" s="176">
        <v>2</v>
      </c>
      <c r="H62" s="173"/>
      <c r="I62" s="174"/>
      <c r="J62" s="175">
        <v>3</v>
      </c>
      <c r="K62" s="176"/>
      <c r="L62" s="181"/>
      <c r="M62" s="171"/>
      <c r="N62" s="171"/>
      <c r="O62" s="172"/>
      <c r="P62" s="173"/>
      <c r="Q62" s="174"/>
      <c r="R62" s="175"/>
      <c r="S62" s="176"/>
      <c r="T62" s="173"/>
      <c r="U62" s="174"/>
      <c r="V62" s="175"/>
      <c r="W62" s="176"/>
      <c r="X62" s="173">
        <v>3</v>
      </c>
      <c r="Y62" s="174"/>
      <c r="Z62" s="175">
        <v>2</v>
      </c>
      <c r="AA62" s="176"/>
      <c r="AB62" s="173">
        <v>2</v>
      </c>
      <c r="AC62" s="174"/>
      <c r="AD62" s="175">
        <v>1</v>
      </c>
      <c r="AE62" s="176"/>
      <c r="AF62" s="173"/>
      <c r="AG62" s="174"/>
      <c r="AH62" s="175"/>
      <c r="AI62" s="176"/>
      <c r="AJ62" s="173"/>
      <c r="AK62" s="174">
        <v>2</v>
      </c>
      <c r="AL62" s="175"/>
      <c r="AM62" s="176">
        <v>3</v>
      </c>
      <c r="AN62" s="173"/>
      <c r="AO62" s="174"/>
      <c r="AP62" s="175"/>
      <c r="AQ62" s="176"/>
      <c r="AR62" s="173"/>
      <c r="AS62" s="174">
        <v>1</v>
      </c>
      <c r="AT62" s="175"/>
      <c r="AU62" s="176">
        <v>1</v>
      </c>
      <c r="AV62" s="296"/>
      <c r="AW62" s="180"/>
      <c r="AX62" s="174"/>
      <c r="AY62" s="175"/>
      <c r="AZ62" s="176"/>
      <c r="BA62" s="173">
        <v>1</v>
      </c>
      <c r="BB62" s="174"/>
      <c r="BC62" s="175"/>
      <c r="BD62" s="176"/>
      <c r="BE62" s="173"/>
      <c r="BF62" s="174"/>
      <c r="BG62" s="175"/>
      <c r="BH62" s="176"/>
      <c r="BI62" s="173"/>
      <c r="BJ62" s="174"/>
      <c r="BK62" s="175"/>
      <c r="BL62" s="176"/>
      <c r="BM62" s="173"/>
      <c r="BN62" s="174"/>
      <c r="BO62" s="175"/>
      <c r="BP62" s="176"/>
      <c r="BQ62" s="173"/>
      <c r="BR62" s="174"/>
      <c r="BS62" s="175"/>
      <c r="BT62" s="176"/>
      <c r="BU62" s="173"/>
      <c r="BV62" s="174"/>
      <c r="BW62" s="175"/>
      <c r="BX62" s="176"/>
      <c r="BY62" s="173"/>
      <c r="BZ62" s="174"/>
      <c r="CA62" s="175"/>
      <c r="CB62" s="176"/>
      <c r="CC62" s="173"/>
      <c r="CD62" s="174"/>
      <c r="CE62" s="175"/>
      <c r="CF62" s="176"/>
      <c r="CG62" s="173"/>
      <c r="CH62" s="174"/>
      <c r="CI62" s="175"/>
      <c r="CJ62" s="176"/>
      <c r="CK62" s="178"/>
      <c r="CL62" s="179"/>
      <c r="CM62" s="175"/>
      <c r="CN62" s="176"/>
      <c r="CO62" s="175"/>
      <c r="CP62" s="174"/>
      <c r="CQ62" s="175"/>
      <c r="CR62" s="176"/>
      <c r="CS62" s="173"/>
      <c r="CT62" s="174"/>
      <c r="CU62" s="175"/>
      <c r="CV62" s="177"/>
      <c r="CW62" s="155"/>
      <c r="CX62" s="157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56" t="s">
        <v>102</v>
      </c>
      <c r="EB62" s="149">
        <v>0.17391304347826086</v>
      </c>
      <c r="EC62" s="149">
        <v>0.2608695652173913</v>
      </c>
      <c r="ED62" s="149"/>
      <c r="EE62" s="149"/>
    </row>
    <row r="63" spans="1:135" ht="15" hidden="1" x14ac:dyDescent="0.25">
      <c r="A63" s="312"/>
      <c r="B63" s="168" t="s">
        <v>105</v>
      </c>
      <c r="C63" s="208"/>
      <c r="D63" s="180"/>
      <c r="E63" s="174"/>
      <c r="F63" s="175">
        <v>3</v>
      </c>
      <c r="G63" s="176"/>
      <c r="H63" s="173"/>
      <c r="I63" s="174"/>
      <c r="J63" s="175"/>
      <c r="K63" s="176"/>
      <c r="L63" s="173"/>
      <c r="M63" s="174"/>
      <c r="N63" s="175"/>
      <c r="O63" s="176"/>
      <c r="P63" s="181"/>
      <c r="Q63" s="171"/>
      <c r="R63" s="171"/>
      <c r="S63" s="172"/>
      <c r="T63" s="173"/>
      <c r="U63" s="174">
        <v>3</v>
      </c>
      <c r="V63" s="175"/>
      <c r="W63" s="176"/>
      <c r="X63" s="173"/>
      <c r="Y63" s="174"/>
      <c r="Z63" s="175"/>
      <c r="AA63" s="176"/>
      <c r="AB63" s="173"/>
      <c r="AC63" s="174"/>
      <c r="AD63" s="175"/>
      <c r="AE63" s="176"/>
      <c r="AF63" s="173"/>
      <c r="AG63" s="174"/>
      <c r="AH63" s="175"/>
      <c r="AI63" s="176"/>
      <c r="AJ63" s="173">
        <v>3</v>
      </c>
      <c r="AK63" s="174"/>
      <c r="AL63" s="175"/>
      <c r="AM63" s="176"/>
      <c r="AN63" s="173">
        <v>1</v>
      </c>
      <c r="AO63" s="174"/>
      <c r="AP63" s="175">
        <v>1</v>
      </c>
      <c r="AQ63" s="176"/>
      <c r="AR63" s="173"/>
      <c r="AS63" s="174"/>
      <c r="AT63" s="175"/>
      <c r="AU63" s="176"/>
      <c r="AV63" s="296"/>
      <c r="AW63" s="180">
        <v>2</v>
      </c>
      <c r="AX63" s="174"/>
      <c r="AY63" s="175">
        <v>2</v>
      </c>
      <c r="AZ63" s="176"/>
      <c r="BA63" s="173"/>
      <c r="BB63" s="174"/>
      <c r="BC63" s="175"/>
      <c r="BD63" s="176"/>
      <c r="BE63" s="173"/>
      <c r="BF63" s="174"/>
      <c r="BG63" s="175"/>
      <c r="BH63" s="176"/>
      <c r="BI63" s="173"/>
      <c r="BJ63" s="174">
        <v>1</v>
      </c>
      <c r="BK63" s="175"/>
      <c r="BL63" s="176"/>
      <c r="BM63" s="173"/>
      <c r="BN63" s="174"/>
      <c r="BO63" s="175"/>
      <c r="BP63" s="176"/>
      <c r="BQ63" s="173"/>
      <c r="BR63" s="174"/>
      <c r="BS63" s="175"/>
      <c r="BT63" s="176"/>
      <c r="BU63" s="173"/>
      <c r="BV63" s="174"/>
      <c r="BW63" s="175"/>
      <c r="BX63" s="176"/>
      <c r="BY63" s="173"/>
      <c r="BZ63" s="174"/>
      <c r="CA63" s="175"/>
      <c r="CB63" s="176"/>
      <c r="CC63" s="173"/>
      <c r="CD63" s="174"/>
      <c r="CE63" s="175"/>
      <c r="CF63" s="176"/>
      <c r="CG63" s="173"/>
      <c r="CH63" s="174"/>
      <c r="CI63" s="175"/>
      <c r="CJ63" s="176"/>
      <c r="CK63" s="178"/>
      <c r="CL63" s="179"/>
      <c r="CM63" s="175"/>
      <c r="CN63" s="176"/>
      <c r="CO63" s="175"/>
      <c r="CP63" s="174">
        <v>2</v>
      </c>
      <c r="CQ63" s="175"/>
      <c r="CR63" s="176"/>
      <c r="CS63" s="173"/>
      <c r="CT63" s="174"/>
      <c r="CU63" s="175"/>
      <c r="CV63" s="177"/>
      <c r="CW63" s="155"/>
      <c r="CX63" s="157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56" t="s">
        <v>103</v>
      </c>
      <c r="EB63" s="149">
        <v>4.3478260869565216E-2</v>
      </c>
      <c r="EC63" s="149">
        <v>0.13043478260869565</v>
      </c>
      <c r="ED63" s="149"/>
      <c r="EE63" s="149"/>
    </row>
    <row r="64" spans="1:135" ht="15" hidden="1" x14ac:dyDescent="0.25">
      <c r="A64" s="312"/>
      <c r="B64" s="168" t="s">
        <v>106</v>
      </c>
      <c r="C64" s="208"/>
      <c r="D64" s="180"/>
      <c r="E64" s="174"/>
      <c r="F64" s="175"/>
      <c r="G64" s="176"/>
      <c r="H64" s="173"/>
      <c r="I64" s="174"/>
      <c r="J64" s="175"/>
      <c r="K64" s="176"/>
      <c r="L64" s="173"/>
      <c r="M64" s="174"/>
      <c r="N64" s="175"/>
      <c r="O64" s="176"/>
      <c r="P64" s="173"/>
      <c r="Q64" s="174"/>
      <c r="R64" s="175"/>
      <c r="S64" s="176"/>
      <c r="T64" s="181"/>
      <c r="U64" s="171"/>
      <c r="V64" s="171"/>
      <c r="W64" s="172"/>
      <c r="X64" s="173"/>
      <c r="Y64" s="174"/>
      <c r="Z64" s="175"/>
      <c r="AA64" s="176"/>
      <c r="AB64" s="173"/>
      <c r="AC64" s="174"/>
      <c r="AD64" s="175"/>
      <c r="AE64" s="176"/>
      <c r="AF64" s="173"/>
      <c r="AG64" s="174"/>
      <c r="AH64" s="175"/>
      <c r="AI64" s="176"/>
      <c r="AJ64" s="173"/>
      <c r="AK64" s="174"/>
      <c r="AL64" s="175"/>
      <c r="AM64" s="176"/>
      <c r="AN64" s="173"/>
      <c r="AO64" s="174"/>
      <c r="AP64" s="175"/>
      <c r="AQ64" s="176"/>
      <c r="AR64" s="173"/>
      <c r="AS64" s="174"/>
      <c r="AT64" s="175"/>
      <c r="AU64" s="176"/>
      <c r="AV64" s="296"/>
      <c r="AW64" s="180"/>
      <c r="AX64" s="174"/>
      <c r="AY64" s="175"/>
      <c r="AZ64" s="176"/>
      <c r="BA64" s="173"/>
      <c r="BB64" s="174"/>
      <c r="BC64" s="175"/>
      <c r="BD64" s="176"/>
      <c r="BE64" s="173"/>
      <c r="BF64" s="174"/>
      <c r="BG64" s="175"/>
      <c r="BH64" s="176"/>
      <c r="BI64" s="173"/>
      <c r="BJ64" s="174"/>
      <c r="BK64" s="175"/>
      <c r="BL64" s="176"/>
      <c r="BM64" s="173"/>
      <c r="BN64" s="174"/>
      <c r="BO64" s="175"/>
      <c r="BP64" s="176"/>
      <c r="BQ64" s="173"/>
      <c r="BR64" s="174"/>
      <c r="BS64" s="175"/>
      <c r="BT64" s="176"/>
      <c r="BU64" s="173"/>
      <c r="BV64" s="174"/>
      <c r="BW64" s="175"/>
      <c r="BX64" s="176"/>
      <c r="BY64" s="173"/>
      <c r="BZ64" s="174"/>
      <c r="CA64" s="175"/>
      <c r="CB64" s="176"/>
      <c r="CC64" s="173"/>
      <c r="CD64" s="174"/>
      <c r="CE64" s="175"/>
      <c r="CF64" s="176"/>
      <c r="CG64" s="173"/>
      <c r="CH64" s="174"/>
      <c r="CI64" s="175"/>
      <c r="CJ64" s="176"/>
      <c r="CK64" s="178"/>
      <c r="CL64" s="179"/>
      <c r="CM64" s="175"/>
      <c r="CN64" s="176"/>
      <c r="CO64" s="175"/>
      <c r="CP64" s="174"/>
      <c r="CQ64" s="175"/>
      <c r="CR64" s="176"/>
      <c r="CS64" s="173"/>
      <c r="CT64" s="174"/>
      <c r="CU64" s="175"/>
      <c r="CV64" s="177"/>
      <c r="CW64" s="155"/>
      <c r="CX64" s="157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56" t="s">
        <v>104</v>
      </c>
      <c r="EB64" s="149">
        <v>0.13043478260869565</v>
      </c>
      <c r="EC64" s="149">
        <v>4.3478260869565216E-2</v>
      </c>
      <c r="ED64" s="149"/>
      <c r="EE64" s="149"/>
    </row>
    <row r="65" spans="1:135" ht="15" hidden="1" x14ac:dyDescent="0.25">
      <c r="A65" s="312"/>
      <c r="B65" s="168" t="s">
        <v>304</v>
      </c>
      <c r="C65" s="208"/>
      <c r="D65" s="180"/>
      <c r="E65" s="174"/>
      <c r="F65" s="175"/>
      <c r="G65" s="176"/>
      <c r="H65" s="173"/>
      <c r="I65" s="174"/>
      <c r="J65" s="175"/>
      <c r="K65" s="176"/>
      <c r="L65" s="173"/>
      <c r="M65" s="174"/>
      <c r="N65" s="175"/>
      <c r="O65" s="176"/>
      <c r="P65" s="173"/>
      <c r="Q65" s="174"/>
      <c r="R65" s="175"/>
      <c r="S65" s="176"/>
      <c r="T65" s="173"/>
      <c r="U65" s="174"/>
      <c r="V65" s="175"/>
      <c r="W65" s="176"/>
      <c r="X65" s="181"/>
      <c r="Y65" s="171"/>
      <c r="Z65" s="171"/>
      <c r="AA65" s="172"/>
      <c r="AB65" s="173"/>
      <c r="AC65" s="174"/>
      <c r="AD65" s="175"/>
      <c r="AE65" s="176"/>
      <c r="AF65" s="173"/>
      <c r="AG65" s="174"/>
      <c r="AH65" s="175"/>
      <c r="AI65" s="176"/>
      <c r="AJ65" s="173"/>
      <c r="AK65" s="174"/>
      <c r="AL65" s="175"/>
      <c r="AM65" s="176"/>
      <c r="AN65" s="173"/>
      <c r="AO65" s="174"/>
      <c r="AP65" s="175"/>
      <c r="AQ65" s="176"/>
      <c r="AR65" s="173"/>
      <c r="AS65" s="174"/>
      <c r="AT65" s="175"/>
      <c r="AU65" s="176"/>
      <c r="AV65" s="296"/>
      <c r="AW65" s="180"/>
      <c r="AX65" s="174"/>
      <c r="AY65" s="175"/>
      <c r="AZ65" s="176"/>
      <c r="BA65" s="173"/>
      <c r="BB65" s="174"/>
      <c r="BC65" s="175"/>
      <c r="BD65" s="176"/>
      <c r="BE65" s="173"/>
      <c r="BF65" s="174"/>
      <c r="BG65" s="175"/>
      <c r="BH65" s="176"/>
      <c r="BI65" s="173"/>
      <c r="BJ65" s="174"/>
      <c r="BK65" s="175"/>
      <c r="BL65" s="176"/>
      <c r="BM65" s="173"/>
      <c r="BN65" s="174"/>
      <c r="BO65" s="175"/>
      <c r="BP65" s="176"/>
      <c r="BQ65" s="173"/>
      <c r="BR65" s="174"/>
      <c r="BS65" s="175"/>
      <c r="BT65" s="176"/>
      <c r="BU65" s="173"/>
      <c r="BV65" s="174"/>
      <c r="BW65" s="175"/>
      <c r="BX65" s="176"/>
      <c r="BY65" s="173"/>
      <c r="BZ65" s="174"/>
      <c r="CA65" s="175"/>
      <c r="CB65" s="176"/>
      <c r="CC65" s="173"/>
      <c r="CD65" s="174"/>
      <c r="CE65" s="175"/>
      <c r="CF65" s="176"/>
      <c r="CG65" s="173"/>
      <c r="CH65" s="174"/>
      <c r="CI65" s="175"/>
      <c r="CJ65" s="176"/>
      <c r="CK65" s="178"/>
      <c r="CL65" s="179"/>
      <c r="CM65" s="175"/>
      <c r="CN65" s="176"/>
      <c r="CO65" s="175"/>
      <c r="CP65" s="174"/>
      <c r="CQ65" s="175"/>
      <c r="CR65" s="176"/>
      <c r="CS65" s="173"/>
      <c r="CT65" s="174"/>
      <c r="CU65" s="175"/>
      <c r="CV65" s="177"/>
      <c r="CW65" s="155"/>
      <c r="CX65" s="157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56" t="s">
        <v>105</v>
      </c>
      <c r="EB65" s="149">
        <v>8.6956521739130432E-2</v>
      </c>
      <c r="EC65" s="149">
        <v>0</v>
      </c>
      <c r="ED65" s="149"/>
      <c r="EE65" s="149"/>
    </row>
    <row r="66" spans="1:135" ht="15" hidden="1" x14ac:dyDescent="0.25">
      <c r="A66" s="312"/>
      <c r="B66" s="168" t="s">
        <v>305</v>
      </c>
      <c r="C66" s="208"/>
      <c r="D66" s="180"/>
      <c r="E66" s="174"/>
      <c r="F66" s="175"/>
      <c r="G66" s="176"/>
      <c r="H66" s="173"/>
      <c r="I66" s="174"/>
      <c r="J66" s="175"/>
      <c r="K66" s="176"/>
      <c r="L66" s="173"/>
      <c r="M66" s="174"/>
      <c r="N66" s="175"/>
      <c r="O66" s="176"/>
      <c r="P66" s="173"/>
      <c r="Q66" s="174"/>
      <c r="R66" s="175"/>
      <c r="S66" s="176"/>
      <c r="T66" s="173"/>
      <c r="U66" s="174"/>
      <c r="V66" s="175"/>
      <c r="W66" s="176"/>
      <c r="X66" s="173"/>
      <c r="Y66" s="174"/>
      <c r="Z66" s="175"/>
      <c r="AA66" s="176"/>
      <c r="AB66" s="181"/>
      <c r="AC66" s="171"/>
      <c r="AD66" s="171"/>
      <c r="AE66" s="172"/>
      <c r="AF66" s="173"/>
      <c r="AG66" s="174"/>
      <c r="AH66" s="175"/>
      <c r="AI66" s="176"/>
      <c r="AJ66" s="173"/>
      <c r="AK66" s="174"/>
      <c r="AL66" s="175"/>
      <c r="AM66" s="176"/>
      <c r="AN66" s="173"/>
      <c r="AO66" s="174"/>
      <c r="AP66" s="175"/>
      <c r="AQ66" s="176"/>
      <c r="AR66" s="173"/>
      <c r="AS66" s="174"/>
      <c r="AT66" s="175"/>
      <c r="AU66" s="176"/>
      <c r="AV66" s="296"/>
      <c r="AW66" s="180"/>
      <c r="AX66" s="174"/>
      <c r="AY66" s="175"/>
      <c r="AZ66" s="176"/>
      <c r="BA66" s="173"/>
      <c r="BB66" s="174"/>
      <c r="BC66" s="175"/>
      <c r="BD66" s="176"/>
      <c r="BE66" s="173"/>
      <c r="BF66" s="174"/>
      <c r="BG66" s="175"/>
      <c r="BH66" s="176"/>
      <c r="BI66" s="173"/>
      <c r="BJ66" s="174"/>
      <c r="BK66" s="175"/>
      <c r="BL66" s="176"/>
      <c r="BM66" s="173"/>
      <c r="BN66" s="174"/>
      <c r="BO66" s="175"/>
      <c r="BP66" s="176"/>
      <c r="BQ66" s="173"/>
      <c r="BR66" s="174"/>
      <c r="BS66" s="175"/>
      <c r="BT66" s="176"/>
      <c r="BU66" s="173"/>
      <c r="BV66" s="174"/>
      <c r="BW66" s="175"/>
      <c r="BX66" s="176"/>
      <c r="BY66" s="173"/>
      <c r="BZ66" s="174"/>
      <c r="CA66" s="175"/>
      <c r="CB66" s="176"/>
      <c r="CC66" s="173"/>
      <c r="CD66" s="174"/>
      <c r="CE66" s="175"/>
      <c r="CF66" s="176"/>
      <c r="CG66" s="173"/>
      <c r="CH66" s="174"/>
      <c r="CI66" s="175"/>
      <c r="CJ66" s="176"/>
      <c r="CK66" s="178"/>
      <c r="CL66" s="179"/>
      <c r="CM66" s="175"/>
      <c r="CN66" s="176"/>
      <c r="CO66" s="175"/>
      <c r="CP66" s="174"/>
      <c r="CQ66" s="175"/>
      <c r="CR66" s="176"/>
      <c r="CS66" s="173"/>
      <c r="CT66" s="174"/>
      <c r="CU66" s="175"/>
      <c r="CV66" s="177"/>
      <c r="CW66" s="155"/>
      <c r="CX66" s="157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56" t="s">
        <v>106</v>
      </c>
      <c r="EB66" s="149">
        <v>4.3478260869565216E-2</v>
      </c>
      <c r="EC66" s="149">
        <v>0.17391304347826086</v>
      </c>
      <c r="ED66" s="149"/>
      <c r="EE66" s="149"/>
    </row>
    <row r="67" spans="1:135" ht="15" hidden="1" x14ac:dyDescent="0.25">
      <c r="A67" s="312"/>
      <c r="B67" s="168" t="s">
        <v>306</v>
      </c>
      <c r="C67" s="208"/>
      <c r="D67" s="180"/>
      <c r="E67" s="174">
        <v>3</v>
      </c>
      <c r="F67" s="175"/>
      <c r="G67" s="176">
        <v>3</v>
      </c>
      <c r="H67" s="173"/>
      <c r="I67" s="174"/>
      <c r="J67" s="175"/>
      <c r="K67" s="176"/>
      <c r="L67" s="173"/>
      <c r="M67" s="174"/>
      <c r="N67" s="175">
        <v>3</v>
      </c>
      <c r="O67" s="176"/>
      <c r="P67" s="173"/>
      <c r="Q67" s="174"/>
      <c r="R67" s="175"/>
      <c r="S67" s="176"/>
      <c r="T67" s="173"/>
      <c r="U67" s="174"/>
      <c r="V67" s="175"/>
      <c r="W67" s="176"/>
      <c r="X67" s="173">
        <v>2</v>
      </c>
      <c r="Y67" s="174"/>
      <c r="Z67" s="175">
        <v>2</v>
      </c>
      <c r="AA67" s="176"/>
      <c r="AB67" s="173">
        <v>1</v>
      </c>
      <c r="AC67" s="174"/>
      <c r="AD67" s="175">
        <v>1</v>
      </c>
      <c r="AE67" s="176"/>
      <c r="AF67" s="181"/>
      <c r="AG67" s="171"/>
      <c r="AH67" s="171"/>
      <c r="AI67" s="172"/>
      <c r="AJ67" s="173"/>
      <c r="AK67" s="174">
        <v>1</v>
      </c>
      <c r="AL67" s="175"/>
      <c r="AM67" s="176">
        <v>1</v>
      </c>
      <c r="AN67" s="173"/>
      <c r="AO67" s="174">
        <v>2</v>
      </c>
      <c r="AP67" s="175"/>
      <c r="AQ67" s="176">
        <v>2</v>
      </c>
      <c r="AR67" s="173"/>
      <c r="AS67" s="174"/>
      <c r="AT67" s="175"/>
      <c r="AU67" s="176"/>
      <c r="AV67" s="296"/>
      <c r="AW67" s="180"/>
      <c r="AX67" s="174"/>
      <c r="AY67" s="175"/>
      <c r="AZ67" s="176"/>
      <c r="BA67" s="173"/>
      <c r="BB67" s="174"/>
      <c r="BC67" s="175"/>
      <c r="BD67" s="176"/>
      <c r="BE67" s="173"/>
      <c r="BF67" s="174"/>
      <c r="BG67" s="175"/>
      <c r="BH67" s="176"/>
      <c r="BI67" s="173"/>
      <c r="BJ67" s="174"/>
      <c r="BK67" s="175"/>
      <c r="BL67" s="176"/>
      <c r="BM67" s="173"/>
      <c r="BN67" s="174"/>
      <c r="BO67" s="175"/>
      <c r="BP67" s="176"/>
      <c r="BQ67" s="173"/>
      <c r="BR67" s="174"/>
      <c r="BS67" s="175"/>
      <c r="BT67" s="176"/>
      <c r="BU67" s="173"/>
      <c r="BV67" s="174"/>
      <c r="BW67" s="175"/>
      <c r="BX67" s="176"/>
      <c r="BY67" s="173"/>
      <c r="BZ67" s="174"/>
      <c r="CA67" s="175"/>
      <c r="CB67" s="176"/>
      <c r="CC67" s="173"/>
      <c r="CD67" s="174"/>
      <c r="CE67" s="175"/>
      <c r="CF67" s="176"/>
      <c r="CG67" s="173">
        <v>3</v>
      </c>
      <c r="CH67" s="174"/>
      <c r="CI67" s="175"/>
      <c r="CJ67" s="176"/>
      <c r="CK67" s="178"/>
      <c r="CL67" s="179"/>
      <c r="CM67" s="175"/>
      <c r="CN67" s="176"/>
      <c r="CO67" s="175"/>
      <c r="CP67" s="174"/>
      <c r="CQ67" s="175"/>
      <c r="CR67" s="176"/>
      <c r="CS67" s="173"/>
      <c r="CT67" s="174"/>
      <c r="CU67" s="175"/>
      <c r="CV67" s="177"/>
      <c r="CW67" s="155"/>
      <c r="CX67" s="157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56" t="s">
        <v>304</v>
      </c>
      <c r="EB67" s="149">
        <v>8.6956521739130432E-2</v>
      </c>
      <c r="EC67" s="149">
        <v>0</v>
      </c>
      <c r="ED67" s="149"/>
      <c r="EE67" s="149"/>
    </row>
    <row r="68" spans="1:135" ht="15" hidden="1" x14ac:dyDescent="0.25">
      <c r="A68" s="312"/>
      <c r="B68" s="168" t="s">
        <v>307</v>
      </c>
      <c r="C68" s="208"/>
      <c r="D68" s="180"/>
      <c r="E68" s="174"/>
      <c r="F68" s="175">
        <v>3</v>
      </c>
      <c r="G68" s="176"/>
      <c r="H68" s="173"/>
      <c r="I68" s="174"/>
      <c r="J68" s="175"/>
      <c r="K68" s="176"/>
      <c r="L68" s="173">
        <v>2</v>
      </c>
      <c r="M68" s="174"/>
      <c r="N68" s="175"/>
      <c r="O68" s="176"/>
      <c r="P68" s="173">
        <v>1</v>
      </c>
      <c r="Q68" s="174"/>
      <c r="R68" s="175"/>
      <c r="S68" s="176"/>
      <c r="T68" s="173"/>
      <c r="U68" s="174"/>
      <c r="V68" s="175">
        <v>1</v>
      </c>
      <c r="W68" s="176"/>
      <c r="X68" s="173"/>
      <c r="Y68" s="174"/>
      <c r="Z68" s="175"/>
      <c r="AA68" s="176"/>
      <c r="AB68" s="173"/>
      <c r="AC68" s="174"/>
      <c r="AD68" s="175"/>
      <c r="AE68" s="176"/>
      <c r="AF68" s="173"/>
      <c r="AG68" s="174"/>
      <c r="AH68" s="175"/>
      <c r="AI68" s="176"/>
      <c r="AJ68" s="181"/>
      <c r="AK68" s="171"/>
      <c r="AL68" s="171"/>
      <c r="AM68" s="172"/>
      <c r="AN68" s="173">
        <v>3</v>
      </c>
      <c r="AO68" s="174"/>
      <c r="AP68" s="175">
        <v>2</v>
      </c>
      <c r="AQ68" s="176"/>
      <c r="AR68" s="173"/>
      <c r="AS68" s="174"/>
      <c r="AT68" s="175"/>
      <c r="AU68" s="176"/>
      <c r="AV68" s="296"/>
      <c r="AW68" s="180"/>
      <c r="AX68" s="174"/>
      <c r="AY68" s="175"/>
      <c r="AZ68" s="176"/>
      <c r="BA68" s="173"/>
      <c r="BB68" s="174"/>
      <c r="BC68" s="175"/>
      <c r="BD68" s="176"/>
      <c r="BE68" s="173"/>
      <c r="BF68" s="174"/>
      <c r="BG68" s="175"/>
      <c r="BH68" s="176"/>
      <c r="BI68" s="173"/>
      <c r="BJ68" s="174"/>
      <c r="BK68" s="175"/>
      <c r="BL68" s="176"/>
      <c r="BM68" s="173"/>
      <c r="BN68" s="174"/>
      <c r="BO68" s="175"/>
      <c r="BP68" s="176"/>
      <c r="BQ68" s="173"/>
      <c r="BR68" s="174"/>
      <c r="BS68" s="175"/>
      <c r="BT68" s="176"/>
      <c r="BU68" s="173"/>
      <c r="BV68" s="174"/>
      <c r="BW68" s="175"/>
      <c r="BX68" s="176"/>
      <c r="BY68" s="173"/>
      <c r="BZ68" s="174"/>
      <c r="CA68" s="175"/>
      <c r="CB68" s="176"/>
      <c r="CC68" s="173"/>
      <c r="CD68" s="174"/>
      <c r="CE68" s="175"/>
      <c r="CF68" s="176"/>
      <c r="CG68" s="173"/>
      <c r="CH68" s="174"/>
      <c r="CI68" s="175"/>
      <c r="CJ68" s="176"/>
      <c r="CK68" s="178"/>
      <c r="CL68" s="179"/>
      <c r="CM68" s="175"/>
      <c r="CN68" s="176"/>
      <c r="CO68" s="175"/>
      <c r="CP68" s="174"/>
      <c r="CQ68" s="175"/>
      <c r="CR68" s="176"/>
      <c r="CS68" s="173"/>
      <c r="CT68" s="174"/>
      <c r="CU68" s="175"/>
      <c r="CV68" s="177"/>
      <c r="CW68" s="155"/>
      <c r="CX68" s="157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56" t="s">
        <v>305</v>
      </c>
      <c r="EB68" s="149">
        <v>0.13043478260869565</v>
      </c>
      <c r="EC68" s="149">
        <v>0</v>
      </c>
      <c r="ED68" s="149"/>
      <c r="EE68" s="149"/>
    </row>
    <row r="69" spans="1:135" ht="15" hidden="1" x14ac:dyDescent="0.25">
      <c r="A69" s="312"/>
      <c r="B69" s="168" t="s">
        <v>308</v>
      </c>
      <c r="C69" s="208"/>
      <c r="D69" s="180">
        <v>3</v>
      </c>
      <c r="E69" s="174"/>
      <c r="F69" s="175">
        <v>3</v>
      </c>
      <c r="G69" s="176"/>
      <c r="H69" s="173"/>
      <c r="I69" s="174"/>
      <c r="J69" s="175"/>
      <c r="K69" s="176"/>
      <c r="L69" s="173"/>
      <c r="M69" s="174"/>
      <c r="N69" s="175"/>
      <c r="O69" s="176"/>
      <c r="P69" s="173">
        <v>1</v>
      </c>
      <c r="Q69" s="174"/>
      <c r="R69" s="175">
        <v>1</v>
      </c>
      <c r="S69" s="176"/>
      <c r="T69" s="173"/>
      <c r="U69" s="174"/>
      <c r="V69" s="175"/>
      <c r="W69" s="176"/>
      <c r="X69" s="173"/>
      <c r="Y69" s="174"/>
      <c r="Z69" s="175"/>
      <c r="AA69" s="176"/>
      <c r="AB69" s="173"/>
      <c r="AC69" s="174"/>
      <c r="AD69" s="175"/>
      <c r="AE69" s="176"/>
      <c r="AF69" s="173"/>
      <c r="AG69" s="174"/>
      <c r="AH69" s="175"/>
      <c r="AI69" s="176"/>
      <c r="AJ69" s="173">
        <v>2</v>
      </c>
      <c r="AK69" s="174"/>
      <c r="AL69" s="175">
        <v>2</v>
      </c>
      <c r="AM69" s="176"/>
      <c r="AN69" s="181"/>
      <c r="AO69" s="171"/>
      <c r="AP69" s="171"/>
      <c r="AQ69" s="172"/>
      <c r="AR69" s="173"/>
      <c r="AS69" s="174"/>
      <c r="AT69" s="175"/>
      <c r="AU69" s="176"/>
      <c r="AV69" s="296"/>
      <c r="AW69" s="180"/>
      <c r="AX69" s="174"/>
      <c r="AY69" s="175"/>
      <c r="AZ69" s="176"/>
      <c r="BA69" s="173"/>
      <c r="BB69" s="174"/>
      <c r="BC69" s="175"/>
      <c r="BD69" s="176"/>
      <c r="BE69" s="173"/>
      <c r="BF69" s="174"/>
      <c r="BG69" s="175"/>
      <c r="BH69" s="176"/>
      <c r="BI69" s="173"/>
      <c r="BJ69" s="174"/>
      <c r="BK69" s="175"/>
      <c r="BL69" s="176"/>
      <c r="BM69" s="173"/>
      <c r="BN69" s="174"/>
      <c r="BO69" s="175"/>
      <c r="BP69" s="176"/>
      <c r="BQ69" s="173"/>
      <c r="BR69" s="174"/>
      <c r="BS69" s="175"/>
      <c r="BT69" s="176"/>
      <c r="BU69" s="173"/>
      <c r="BV69" s="174"/>
      <c r="BW69" s="175"/>
      <c r="BX69" s="176"/>
      <c r="BY69" s="173"/>
      <c r="BZ69" s="174"/>
      <c r="CA69" s="175"/>
      <c r="CB69" s="176"/>
      <c r="CC69" s="173"/>
      <c r="CD69" s="174"/>
      <c r="CE69" s="175"/>
      <c r="CF69" s="176"/>
      <c r="CG69" s="173"/>
      <c r="CH69" s="174"/>
      <c r="CI69" s="175"/>
      <c r="CJ69" s="176"/>
      <c r="CK69" s="178"/>
      <c r="CL69" s="179"/>
      <c r="CM69" s="175"/>
      <c r="CN69" s="176"/>
      <c r="CO69" s="175"/>
      <c r="CP69" s="174"/>
      <c r="CQ69" s="175"/>
      <c r="CR69" s="176"/>
      <c r="CS69" s="173"/>
      <c r="CT69" s="174"/>
      <c r="CU69" s="175"/>
      <c r="CV69" s="177"/>
      <c r="CW69" s="155"/>
      <c r="CX69" s="157"/>
      <c r="DP69" s="149"/>
      <c r="DQ69" s="149"/>
      <c r="DR69" s="149"/>
      <c r="DS69" s="149"/>
      <c r="DT69" s="149"/>
      <c r="DU69" s="149"/>
      <c r="DV69" s="149"/>
      <c r="DW69" s="149"/>
      <c r="DX69" s="149"/>
      <c r="DY69" s="149"/>
      <c r="DZ69" s="149"/>
      <c r="EA69" s="156" t="s">
        <v>306</v>
      </c>
      <c r="EB69" s="149">
        <v>0</v>
      </c>
      <c r="EC69" s="149">
        <v>4.3478260869565216E-2</v>
      </c>
      <c r="ED69" s="149"/>
      <c r="EE69" s="149"/>
    </row>
    <row r="70" spans="1:135" ht="15" hidden="1" x14ac:dyDescent="0.25">
      <c r="A70" s="312"/>
      <c r="B70" s="168" t="s">
        <v>680</v>
      </c>
      <c r="C70" s="208"/>
      <c r="D70" s="180"/>
      <c r="E70" s="174"/>
      <c r="F70" s="175"/>
      <c r="G70" s="176"/>
      <c r="H70" s="173"/>
      <c r="I70" s="174"/>
      <c r="J70" s="175"/>
      <c r="K70" s="176"/>
      <c r="L70" s="173"/>
      <c r="M70" s="174"/>
      <c r="N70" s="175"/>
      <c r="O70" s="176"/>
      <c r="P70" s="173"/>
      <c r="Q70" s="174"/>
      <c r="R70" s="175"/>
      <c r="S70" s="176"/>
      <c r="T70" s="173"/>
      <c r="U70" s="174"/>
      <c r="V70" s="175"/>
      <c r="W70" s="176"/>
      <c r="X70" s="173"/>
      <c r="Y70" s="174"/>
      <c r="Z70" s="175"/>
      <c r="AA70" s="176"/>
      <c r="AB70" s="173"/>
      <c r="AC70" s="174"/>
      <c r="AD70" s="175"/>
      <c r="AE70" s="176"/>
      <c r="AF70" s="173"/>
      <c r="AG70" s="174"/>
      <c r="AH70" s="175"/>
      <c r="AI70" s="176"/>
      <c r="AJ70" s="173"/>
      <c r="AK70" s="174"/>
      <c r="AL70" s="175"/>
      <c r="AM70" s="176"/>
      <c r="AN70" s="173"/>
      <c r="AO70" s="174"/>
      <c r="AP70" s="175"/>
      <c r="AQ70" s="176"/>
      <c r="AR70" s="181"/>
      <c r="AS70" s="171"/>
      <c r="AT70" s="171"/>
      <c r="AU70" s="172"/>
      <c r="AV70" s="296"/>
      <c r="AW70" s="180"/>
      <c r="AX70" s="174"/>
      <c r="AY70" s="175"/>
      <c r="AZ70" s="176"/>
      <c r="BA70" s="173"/>
      <c r="BB70" s="174"/>
      <c r="BC70" s="175"/>
      <c r="BD70" s="176"/>
      <c r="BE70" s="173"/>
      <c r="BF70" s="174"/>
      <c r="BG70" s="175"/>
      <c r="BH70" s="176"/>
      <c r="BI70" s="173"/>
      <c r="BJ70" s="174"/>
      <c r="BK70" s="175"/>
      <c r="BL70" s="176"/>
      <c r="BM70" s="173"/>
      <c r="BN70" s="174"/>
      <c r="BO70" s="175"/>
      <c r="BP70" s="176"/>
      <c r="BQ70" s="173"/>
      <c r="BR70" s="174"/>
      <c r="BS70" s="175"/>
      <c r="BT70" s="176"/>
      <c r="BU70" s="173"/>
      <c r="BV70" s="174"/>
      <c r="BW70" s="175"/>
      <c r="BX70" s="176"/>
      <c r="BY70" s="173"/>
      <c r="BZ70" s="174"/>
      <c r="CA70" s="175"/>
      <c r="CB70" s="176"/>
      <c r="CC70" s="173"/>
      <c r="CD70" s="174"/>
      <c r="CE70" s="175"/>
      <c r="CF70" s="176"/>
      <c r="CG70" s="173"/>
      <c r="CH70" s="174"/>
      <c r="CI70" s="175"/>
      <c r="CJ70" s="176"/>
      <c r="CK70" s="178"/>
      <c r="CL70" s="179"/>
      <c r="CM70" s="175"/>
      <c r="CN70" s="176"/>
      <c r="CO70" s="175"/>
      <c r="CP70" s="174"/>
      <c r="CQ70" s="175"/>
      <c r="CR70" s="176"/>
      <c r="CS70" s="173"/>
      <c r="CT70" s="174"/>
      <c r="CU70" s="175"/>
      <c r="CV70" s="177"/>
      <c r="CW70" s="155"/>
      <c r="CX70" s="157"/>
      <c r="DP70" s="149"/>
      <c r="DQ70" s="149"/>
      <c r="DR70" s="149"/>
      <c r="DS70" s="149"/>
      <c r="DT70" s="149"/>
      <c r="DU70" s="149"/>
      <c r="DV70" s="149"/>
      <c r="DW70" s="149"/>
      <c r="DX70" s="149"/>
      <c r="DY70" s="149"/>
      <c r="DZ70" s="149"/>
      <c r="EA70" s="156" t="s">
        <v>307</v>
      </c>
      <c r="EB70" s="149">
        <v>0.13043478260869565</v>
      </c>
      <c r="EC70" s="149">
        <v>0.21739130434782608</v>
      </c>
      <c r="ED70" s="149"/>
      <c r="EE70" s="149"/>
    </row>
    <row r="71" spans="1:135" s="209" customFormat="1" ht="15" hidden="1" x14ac:dyDescent="0.25">
      <c r="A71" s="312"/>
      <c r="B71" s="184"/>
      <c r="C71" s="187"/>
      <c r="D71" s="282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327"/>
      <c r="AR71" s="282"/>
      <c r="AS71" s="283"/>
      <c r="AT71" s="283"/>
      <c r="AU71" s="283"/>
      <c r="AV71" s="296"/>
      <c r="AW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J71" s="283"/>
      <c r="BK71" s="283"/>
      <c r="BL71" s="283"/>
      <c r="BM71" s="283"/>
      <c r="BN71" s="283"/>
      <c r="BO71" s="283"/>
      <c r="BP71" s="283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327"/>
      <c r="CW71" s="155"/>
      <c r="CX71" s="157"/>
      <c r="CY71" s="145"/>
      <c r="CZ71" s="145"/>
      <c r="DA71" s="145"/>
      <c r="DB71" s="145"/>
      <c r="DC71" s="145"/>
      <c r="DD71" s="145"/>
      <c r="DE71" s="145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156" t="s">
        <v>308</v>
      </c>
      <c r="EB71" s="149">
        <v>0.13043478260869565</v>
      </c>
      <c r="EC71" s="149">
        <v>0.13043478260869565</v>
      </c>
      <c r="ED71" s="210"/>
      <c r="EE71" s="210"/>
    </row>
    <row r="72" spans="1:135" ht="15" hidden="1" x14ac:dyDescent="0.25">
      <c r="A72" s="312"/>
      <c r="B72" s="168" t="s">
        <v>117</v>
      </c>
      <c r="C72" s="208"/>
      <c r="D72" s="180"/>
      <c r="E72" s="174"/>
      <c r="F72" s="175"/>
      <c r="G72" s="176"/>
      <c r="H72" s="173"/>
      <c r="I72" s="174"/>
      <c r="J72" s="175"/>
      <c r="K72" s="176"/>
      <c r="L72" s="173"/>
      <c r="M72" s="174"/>
      <c r="N72" s="175"/>
      <c r="O72" s="176"/>
      <c r="P72" s="173"/>
      <c r="Q72" s="174"/>
      <c r="R72" s="175"/>
      <c r="S72" s="176"/>
      <c r="T72" s="173"/>
      <c r="U72" s="174"/>
      <c r="V72" s="175"/>
      <c r="W72" s="176"/>
      <c r="X72" s="173"/>
      <c r="Y72" s="174"/>
      <c r="Z72" s="175"/>
      <c r="AA72" s="176"/>
      <c r="AB72" s="173"/>
      <c r="AC72" s="174"/>
      <c r="AD72" s="175"/>
      <c r="AE72" s="176"/>
      <c r="AF72" s="173"/>
      <c r="AG72" s="174"/>
      <c r="AH72" s="175"/>
      <c r="AI72" s="176"/>
      <c r="AJ72" s="173"/>
      <c r="AK72" s="174"/>
      <c r="AL72" s="175"/>
      <c r="AM72" s="176"/>
      <c r="AN72" s="173"/>
      <c r="AO72" s="174"/>
      <c r="AP72" s="175"/>
      <c r="AQ72" s="176"/>
      <c r="AR72" s="173"/>
      <c r="AS72" s="174">
        <v>1</v>
      </c>
      <c r="AT72" s="175"/>
      <c r="AU72" s="176">
        <v>1</v>
      </c>
      <c r="AV72" s="296"/>
      <c r="AW72" s="170"/>
      <c r="AX72" s="171"/>
      <c r="AY72" s="171"/>
      <c r="AZ72" s="172"/>
      <c r="BA72" s="173"/>
      <c r="BB72" s="174"/>
      <c r="BC72" s="175"/>
      <c r="BD72" s="176"/>
      <c r="BE72" s="173"/>
      <c r="BF72" s="174"/>
      <c r="BG72" s="175"/>
      <c r="BH72" s="176"/>
      <c r="BI72" s="173"/>
      <c r="BJ72" s="174"/>
      <c r="BK72" s="175"/>
      <c r="BL72" s="176"/>
      <c r="BM72" s="173"/>
      <c r="BN72" s="174"/>
      <c r="BO72" s="175"/>
      <c r="BP72" s="176"/>
      <c r="BQ72" s="173"/>
      <c r="BR72" s="174"/>
      <c r="BS72" s="175"/>
      <c r="BT72" s="176"/>
      <c r="BU72" s="173"/>
      <c r="BV72" s="174"/>
      <c r="BW72" s="175"/>
      <c r="BX72" s="176"/>
      <c r="BY72" s="173"/>
      <c r="BZ72" s="174"/>
      <c r="CA72" s="175"/>
      <c r="CB72" s="176"/>
      <c r="CC72" s="173">
        <v>3</v>
      </c>
      <c r="CD72" s="174"/>
      <c r="CE72" s="175"/>
      <c r="CF72" s="176"/>
      <c r="CG72" s="173">
        <v>2</v>
      </c>
      <c r="CH72" s="174"/>
      <c r="CI72" s="175">
        <v>2</v>
      </c>
      <c r="CJ72" s="176"/>
      <c r="CK72" s="178">
        <v>1</v>
      </c>
      <c r="CL72" s="179"/>
      <c r="CM72" s="175">
        <v>1</v>
      </c>
      <c r="CN72" s="176"/>
      <c r="CO72" s="175"/>
      <c r="CP72" s="174"/>
      <c r="CQ72" s="175"/>
      <c r="CR72" s="176"/>
      <c r="CS72" s="173"/>
      <c r="CT72" s="174"/>
      <c r="CU72" s="175"/>
      <c r="CV72" s="177"/>
      <c r="CW72" s="155"/>
      <c r="CX72" s="157"/>
      <c r="DP72" s="149"/>
      <c r="DQ72" s="149"/>
      <c r="DR72" s="149"/>
      <c r="DS72" s="149"/>
      <c r="DT72" s="149"/>
      <c r="DU72" s="149"/>
      <c r="DV72" s="149"/>
      <c r="DW72" s="149"/>
      <c r="DX72" s="149"/>
      <c r="DY72" s="149"/>
      <c r="DZ72" s="149"/>
      <c r="EA72" s="156" t="s">
        <v>680</v>
      </c>
      <c r="EB72" s="149">
        <v>0</v>
      </c>
      <c r="EC72" s="149">
        <v>0.30434782608695654</v>
      </c>
      <c r="ED72" s="149"/>
      <c r="EE72" s="149"/>
    </row>
    <row r="73" spans="1:135" ht="15" hidden="1" x14ac:dyDescent="0.25">
      <c r="A73" s="312"/>
      <c r="B73" s="168" t="s">
        <v>118</v>
      </c>
      <c r="C73" s="208"/>
      <c r="D73" s="180"/>
      <c r="E73" s="174"/>
      <c r="F73" s="175"/>
      <c r="G73" s="176"/>
      <c r="H73" s="173"/>
      <c r="I73" s="174"/>
      <c r="J73" s="175"/>
      <c r="K73" s="176"/>
      <c r="L73" s="173"/>
      <c r="M73" s="174"/>
      <c r="N73" s="175"/>
      <c r="O73" s="176">
        <v>3</v>
      </c>
      <c r="P73" s="173"/>
      <c r="Q73" s="174"/>
      <c r="R73" s="175"/>
      <c r="S73" s="176"/>
      <c r="T73" s="173"/>
      <c r="U73" s="174">
        <v>3</v>
      </c>
      <c r="V73" s="175"/>
      <c r="W73" s="176"/>
      <c r="X73" s="173"/>
      <c r="Y73" s="174"/>
      <c r="Z73" s="175"/>
      <c r="AA73" s="176"/>
      <c r="AB73" s="173"/>
      <c r="AC73" s="174"/>
      <c r="AD73" s="175"/>
      <c r="AE73" s="176"/>
      <c r="AF73" s="173"/>
      <c r="AG73" s="174"/>
      <c r="AH73" s="175"/>
      <c r="AI73" s="176"/>
      <c r="AJ73" s="173"/>
      <c r="AK73" s="174"/>
      <c r="AL73" s="175"/>
      <c r="AM73" s="176">
        <v>2</v>
      </c>
      <c r="AN73" s="173"/>
      <c r="AO73" s="174"/>
      <c r="AP73" s="175"/>
      <c r="AQ73" s="176"/>
      <c r="AR73" s="173"/>
      <c r="AS73" s="174">
        <v>2</v>
      </c>
      <c r="AT73" s="175"/>
      <c r="AU73" s="176">
        <v>1</v>
      </c>
      <c r="AV73" s="296"/>
      <c r="AW73" s="180"/>
      <c r="AX73" s="174"/>
      <c r="AY73" s="175"/>
      <c r="AZ73" s="176"/>
      <c r="BA73" s="181"/>
      <c r="BB73" s="171"/>
      <c r="BC73" s="171"/>
      <c r="BD73" s="172"/>
      <c r="BE73" s="173"/>
      <c r="BF73" s="174"/>
      <c r="BG73" s="175"/>
      <c r="BH73" s="176"/>
      <c r="BI73" s="173"/>
      <c r="BJ73" s="174"/>
      <c r="BK73" s="175"/>
      <c r="BL73" s="176"/>
      <c r="BM73" s="173"/>
      <c r="BN73" s="174"/>
      <c r="BO73" s="175"/>
      <c r="BP73" s="176"/>
      <c r="BQ73" s="173">
        <v>3</v>
      </c>
      <c r="BR73" s="174"/>
      <c r="BS73" s="175">
        <v>2</v>
      </c>
      <c r="BT73" s="176"/>
      <c r="BU73" s="173"/>
      <c r="BV73" s="174"/>
      <c r="BW73" s="175"/>
      <c r="BX73" s="176"/>
      <c r="BY73" s="173">
        <v>1</v>
      </c>
      <c r="BZ73" s="174"/>
      <c r="CA73" s="175">
        <v>1</v>
      </c>
      <c r="CB73" s="176"/>
      <c r="CC73" s="173"/>
      <c r="CD73" s="174"/>
      <c r="CE73" s="175">
        <v>3</v>
      </c>
      <c r="CF73" s="176"/>
      <c r="CG73" s="173">
        <v>2</v>
      </c>
      <c r="CH73" s="174"/>
      <c r="CI73" s="175"/>
      <c r="CJ73" s="176"/>
      <c r="CK73" s="178"/>
      <c r="CL73" s="179"/>
      <c r="CM73" s="175"/>
      <c r="CN73" s="176"/>
      <c r="CO73" s="175">
        <v>1</v>
      </c>
      <c r="CP73" s="174"/>
      <c r="CQ73" s="175"/>
      <c r="CR73" s="176"/>
      <c r="CS73" s="173"/>
      <c r="CT73" s="174"/>
      <c r="CU73" s="175"/>
      <c r="CV73" s="177"/>
      <c r="CW73" s="155"/>
      <c r="CX73" s="157"/>
      <c r="DP73" s="149"/>
      <c r="DQ73" s="149"/>
      <c r="DR73" s="149"/>
      <c r="DS73" s="149"/>
      <c r="DT73" s="149"/>
      <c r="DU73" s="149"/>
      <c r="DV73" s="149"/>
      <c r="DW73" s="149"/>
      <c r="DX73" s="149"/>
      <c r="DY73" s="149"/>
      <c r="DZ73" s="149"/>
      <c r="EA73" s="156" t="s">
        <v>117</v>
      </c>
      <c r="EB73" s="149">
        <v>0.30434782608695654</v>
      </c>
      <c r="EC73" s="149">
        <v>0</v>
      </c>
      <c r="ED73" s="149"/>
      <c r="EE73" s="149"/>
    </row>
    <row r="74" spans="1:135" ht="15" hidden="1" x14ac:dyDescent="0.25">
      <c r="A74" s="312"/>
      <c r="B74" s="184" t="s">
        <v>119</v>
      </c>
      <c r="C74" s="187"/>
      <c r="D74" s="180"/>
      <c r="E74" s="174"/>
      <c r="F74" s="175"/>
      <c r="G74" s="176"/>
      <c r="H74" s="173"/>
      <c r="I74" s="174">
        <v>1</v>
      </c>
      <c r="J74" s="175"/>
      <c r="K74" s="176">
        <v>1</v>
      </c>
      <c r="L74" s="173"/>
      <c r="M74" s="174"/>
      <c r="N74" s="175"/>
      <c r="O74" s="176"/>
      <c r="P74" s="173"/>
      <c r="Q74" s="174"/>
      <c r="R74" s="175"/>
      <c r="S74" s="176"/>
      <c r="T74" s="173"/>
      <c r="U74" s="174">
        <v>3</v>
      </c>
      <c r="V74" s="175"/>
      <c r="W74" s="176">
        <v>3</v>
      </c>
      <c r="X74" s="173"/>
      <c r="Y74" s="174"/>
      <c r="Z74" s="175"/>
      <c r="AA74" s="176"/>
      <c r="AB74" s="173"/>
      <c r="AC74" s="174"/>
      <c r="AD74" s="175"/>
      <c r="AE74" s="176"/>
      <c r="AF74" s="173"/>
      <c r="AG74" s="174"/>
      <c r="AH74" s="175"/>
      <c r="AI74" s="176"/>
      <c r="AJ74" s="173"/>
      <c r="AK74" s="174"/>
      <c r="AL74" s="175"/>
      <c r="AM74" s="176"/>
      <c r="AN74" s="173"/>
      <c r="AO74" s="174"/>
      <c r="AP74" s="175"/>
      <c r="AQ74" s="176"/>
      <c r="AR74" s="173"/>
      <c r="AS74" s="174">
        <v>2</v>
      </c>
      <c r="AT74" s="175"/>
      <c r="AU74" s="176">
        <v>2</v>
      </c>
      <c r="AV74" s="296"/>
      <c r="AW74" s="180">
        <v>2</v>
      </c>
      <c r="AX74" s="174"/>
      <c r="AY74" s="175">
        <v>2</v>
      </c>
      <c r="AZ74" s="176"/>
      <c r="BA74" s="173"/>
      <c r="BB74" s="174"/>
      <c r="BC74" s="175"/>
      <c r="BD74" s="176"/>
      <c r="BE74" s="181"/>
      <c r="BF74" s="171"/>
      <c r="BG74" s="171"/>
      <c r="BH74" s="172"/>
      <c r="BI74" s="173"/>
      <c r="BJ74" s="174"/>
      <c r="BK74" s="175"/>
      <c r="BL74" s="176"/>
      <c r="BM74" s="173"/>
      <c r="BN74" s="174"/>
      <c r="BO74" s="175"/>
      <c r="BP74" s="176"/>
      <c r="BQ74" s="173"/>
      <c r="BR74" s="174"/>
      <c r="BS74" s="175"/>
      <c r="BT74" s="176"/>
      <c r="BU74" s="173"/>
      <c r="BV74" s="174"/>
      <c r="BW74" s="175"/>
      <c r="BX74" s="176"/>
      <c r="BY74" s="173"/>
      <c r="BZ74" s="174"/>
      <c r="CA74" s="175"/>
      <c r="CB74" s="176"/>
      <c r="CC74" s="173"/>
      <c r="CD74" s="174"/>
      <c r="CE74" s="175"/>
      <c r="CF74" s="176"/>
      <c r="CG74" s="173">
        <v>3</v>
      </c>
      <c r="CH74" s="174"/>
      <c r="CI74" s="175">
        <v>3</v>
      </c>
      <c r="CJ74" s="176"/>
      <c r="CK74" s="178">
        <v>1</v>
      </c>
      <c r="CL74" s="179"/>
      <c r="CM74" s="175">
        <v>1</v>
      </c>
      <c r="CN74" s="176"/>
      <c r="CO74" s="175"/>
      <c r="CP74" s="174"/>
      <c r="CQ74" s="175"/>
      <c r="CR74" s="176"/>
      <c r="CS74" s="173"/>
      <c r="CT74" s="174"/>
      <c r="CU74" s="175"/>
      <c r="CV74" s="177"/>
      <c r="CW74" s="155"/>
      <c r="CX74" s="157"/>
      <c r="DP74" s="149"/>
      <c r="DQ74" s="149"/>
      <c r="DR74" s="149"/>
      <c r="DS74" s="149"/>
      <c r="DT74" s="149"/>
      <c r="DU74" s="149"/>
      <c r="DV74" s="149"/>
      <c r="DW74" s="149"/>
      <c r="DX74" s="149"/>
      <c r="DY74" s="149"/>
      <c r="DZ74" s="149"/>
      <c r="EA74" s="156" t="s">
        <v>118</v>
      </c>
      <c r="EB74" s="149">
        <v>8.6956521739130432E-2</v>
      </c>
      <c r="EC74" s="149">
        <v>4.3478260869565216E-2</v>
      </c>
      <c r="ED74" s="149"/>
      <c r="EE74" s="149"/>
    </row>
    <row r="75" spans="1:135" ht="15" hidden="1" x14ac:dyDescent="0.25">
      <c r="A75" s="312"/>
      <c r="B75" s="184" t="s">
        <v>320</v>
      </c>
      <c r="C75" s="187"/>
      <c r="D75" s="180"/>
      <c r="E75" s="174">
        <v>2</v>
      </c>
      <c r="F75" s="175"/>
      <c r="G75" s="176">
        <v>3</v>
      </c>
      <c r="H75" s="173"/>
      <c r="I75" s="174">
        <v>3</v>
      </c>
      <c r="J75" s="175"/>
      <c r="K75" s="176"/>
      <c r="L75" s="173"/>
      <c r="M75" s="174"/>
      <c r="N75" s="175"/>
      <c r="O75" s="176"/>
      <c r="P75" s="173"/>
      <c r="Q75" s="174"/>
      <c r="R75" s="175"/>
      <c r="S75" s="176"/>
      <c r="T75" s="173"/>
      <c r="U75" s="174"/>
      <c r="V75" s="175"/>
      <c r="W75" s="176"/>
      <c r="X75" s="173"/>
      <c r="Y75" s="174"/>
      <c r="Z75" s="175"/>
      <c r="AA75" s="176"/>
      <c r="AB75" s="173"/>
      <c r="AC75" s="174"/>
      <c r="AD75" s="175"/>
      <c r="AE75" s="176"/>
      <c r="AF75" s="173"/>
      <c r="AG75" s="174"/>
      <c r="AH75" s="175"/>
      <c r="AI75" s="176"/>
      <c r="AJ75" s="173"/>
      <c r="AK75" s="174"/>
      <c r="AL75" s="175"/>
      <c r="AM75" s="176"/>
      <c r="AN75" s="173"/>
      <c r="AO75" s="174">
        <v>1</v>
      </c>
      <c r="AP75" s="175"/>
      <c r="AQ75" s="176">
        <v>2</v>
      </c>
      <c r="AR75" s="173"/>
      <c r="AS75" s="174"/>
      <c r="AT75" s="175"/>
      <c r="AU75" s="176">
        <v>1</v>
      </c>
      <c r="AV75" s="296"/>
      <c r="AW75" s="180">
        <v>3</v>
      </c>
      <c r="AX75" s="174"/>
      <c r="AY75" s="175"/>
      <c r="AZ75" s="176"/>
      <c r="BA75" s="173"/>
      <c r="BB75" s="174"/>
      <c r="BC75" s="175"/>
      <c r="BD75" s="176"/>
      <c r="BE75" s="173"/>
      <c r="BF75" s="174"/>
      <c r="BG75" s="175"/>
      <c r="BH75" s="176"/>
      <c r="BI75" s="181"/>
      <c r="BJ75" s="171"/>
      <c r="BK75" s="171"/>
      <c r="BL75" s="172"/>
      <c r="BM75" s="173"/>
      <c r="BN75" s="174"/>
      <c r="BO75" s="175"/>
      <c r="BP75" s="176"/>
      <c r="BQ75" s="173"/>
      <c r="BR75" s="174"/>
      <c r="BS75" s="175"/>
      <c r="BT75" s="176"/>
      <c r="BU75" s="173"/>
      <c r="BV75" s="174"/>
      <c r="BW75" s="175">
        <v>2</v>
      </c>
      <c r="BX75" s="176"/>
      <c r="BY75" s="173"/>
      <c r="BZ75" s="174"/>
      <c r="CA75" s="175"/>
      <c r="CB75" s="176"/>
      <c r="CC75" s="173"/>
      <c r="CD75" s="174"/>
      <c r="CE75" s="175"/>
      <c r="CF75" s="176"/>
      <c r="CG75" s="173">
        <v>1</v>
      </c>
      <c r="CH75" s="174"/>
      <c r="CI75" s="175">
        <v>3</v>
      </c>
      <c r="CJ75" s="176"/>
      <c r="CK75" s="178">
        <v>2</v>
      </c>
      <c r="CL75" s="179"/>
      <c r="CM75" s="175">
        <v>1</v>
      </c>
      <c r="CN75" s="176"/>
      <c r="CO75" s="175"/>
      <c r="CP75" s="174"/>
      <c r="CQ75" s="175"/>
      <c r="CR75" s="176"/>
      <c r="CS75" s="173"/>
      <c r="CT75" s="174"/>
      <c r="CU75" s="175"/>
      <c r="CV75" s="177"/>
      <c r="CW75" s="155"/>
      <c r="CX75" s="157"/>
      <c r="DP75" s="149"/>
      <c r="DQ75" s="149"/>
      <c r="DR75" s="149"/>
      <c r="DS75" s="149"/>
      <c r="DT75" s="149"/>
      <c r="DU75" s="149"/>
      <c r="DV75" s="149"/>
      <c r="DW75" s="149"/>
      <c r="DX75" s="149"/>
      <c r="DY75" s="149"/>
      <c r="DZ75" s="149"/>
      <c r="EA75" s="183" t="s">
        <v>119</v>
      </c>
      <c r="EB75" s="149">
        <v>4.3478260869565216E-2</v>
      </c>
      <c r="EC75" s="149">
        <v>0</v>
      </c>
      <c r="ED75" s="149"/>
      <c r="EE75" s="149"/>
    </row>
    <row r="76" spans="1:135" ht="15" hidden="1" x14ac:dyDescent="0.25">
      <c r="A76" s="312"/>
      <c r="B76" s="184" t="s">
        <v>321</v>
      </c>
      <c r="C76" s="187"/>
      <c r="D76" s="180"/>
      <c r="E76" s="174"/>
      <c r="F76" s="175"/>
      <c r="G76" s="176"/>
      <c r="H76" s="173"/>
      <c r="I76" s="174"/>
      <c r="J76" s="175"/>
      <c r="K76" s="176"/>
      <c r="L76" s="173"/>
      <c r="M76" s="174"/>
      <c r="N76" s="175"/>
      <c r="O76" s="176"/>
      <c r="P76" s="173"/>
      <c r="Q76" s="174"/>
      <c r="R76" s="175"/>
      <c r="S76" s="176"/>
      <c r="T76" s="173"/>
      <c r="U76" s="174"/>
      <c r="V76" s="175"/>
      <c r="W76" s="176"/>
      <c r="X76" s="173"/>
      <c r="Y76" s="174"/>
      <c r="Z76" s="175"/>
      <c r="AA76" s="176"/>
      <c r="AB76" s="173"/>
      <c r="AC76" s="174"/>
      <c r="AD76" s="175"/>
      <c r="AE76" s="176"/>
      <c r="AF76" s="173"/>
      <c r="AG76" s="174"/>
      <c r="AH76" s="175"/>
      <c r="AI76" s="176"/>
      <c r="AJ76" s="173"/>
      <c r="AK76" s="174"/>
      <c r="AL76" s="175"/>
      <c r="AM76" s="176"/>
      <c r="AN76" s="173"/>
      <c r="AO76" s="174"/>
      <c r="AP76" s="175"/>
      <c r="AQ76" s="176"/>
      <c r="AR76" s="173"/>
      <c r="AS76" s="174"/>
      <c r="AT76" s="175"/>
      <c r="AU76" s="176"/>
      <c r="AV76" s="296"/>
      <c r="AW76" s="180">
        <v>3</v>
      </c>
      <c r="AX76" s="174"/>
      <c r="AY76" s="175">
        <v>3</v>
      </c>
      <c r="AZ76" s="176"/>
      <c r="BA76" s="173"/>
      <c r="BB76" s="174"/>
      <c r="BC76" s="175"/>
      <c r="BD76" s="176"/>
      <c r="BE76" s="173">
        <v>1</v>
      </c>
      <c r="BF76" s="174"/>
      <c r="BG76" s="175">
        <v>1</v>
      </c>
      <c r="BH76" s="176"/>
      <c r="BI76" s="173"/>
      <c r="BJ76" s="174"/>
      <c r="BK76" s="175"/>
      <c r="BL76" s="176"/>
      <c r="BM76" s="181"/>
      <c r="BN76" s="171"/>
      <c r="BO76" s="171"/>
      <c r="BP76" s="172"/>
      <c r="BQ76" s="173"/>
      <c r="BR76" s="174"/>
      <c r="BS76" s="175"/>
      <c r="BT76" s="176"/>
      <c r="BU76" s="173"/>
      <c r="BV76" s="174"/>
      <c r="BW76" s="175"/>
      <c r="BX76" s="176"/>
      <c r="BY76" s="173"/>
      <c r="BZ76" s="174"/>
      <c r="CA76" s="175"/>
      <c r="CB76" s="176"/>
      <c r="CC76" s="173">
        <v>2</v>
      </c>
      <c r="CD76" s="174"/>
      <c r="CE76" s="175">
        <v>2</v>
      </c>
      <c r="CF76" s="176"/>
      <c r="CG76" s="173"/>
      <c r="CH76" s="174"/>
      <c r="CI76" s="175"/>
      <c r="CJ76" s="176"/>
      <c r="CK76" s="178"/>
      <c r="CL76" s="179"/>
      <c r="CM76" s="175"/>
      <c r="CN76" s="176"/>
      <c r="CO76" s="175"/>
      <c r="CP76" s="174"/>
      <c r="CQ76" s="175"/>
      <c r="CR76" s="176"/>
      <c r="CS76" s="173"/>
      <c r="CT76" s="174"/>
      <c r="CU76" s="175"/>
      <c r="CV76" s="177"/>
      <c r="CW76" s="155"/>
      <c r="CX76" s="157"/>
      <c r="DP76" s="149"/>
      <c r="DQ76" s="149"/>
      <c r="DR76" s="149"/>
      <c r="DS76" s="149"/>
      <c r="DT76" s="149"/>
      <c r="DU76" s="149"/>
      <c r="DV76" s="149"/>
      <c r="DW76" s="149"/>
      <c r="DX76" s="149"/>
      <c r="DY76" s="149"/>
      <c r="DZ76" s="149"/>
      <c r="EA76" s="183" t="s">
        <v>320</v>
      </c>
      <c r="EB76" s="149">
        <v>0</v>
      </c>
      <c r="EC76" s="149">
        <v>0.13043478260869565</v>
      </c>
      <c r="ED76" s="149"/>
      <c r="EE76" s="149"/>
    </row>
    <row r="77" spans="1:135" ht="15" hidden="1" x14ac:dyDescent="0.25">
      <c r="A77" s="312"/>
      <c r="B77" s="184" t="s">
        <v>322</v>
      </c>
      <c r="C77" s="187"/>
      <c r="D77" s="180"/>
      <c r="E77" s="174"/>
      <c r="F77" s="175"/>
      <c r="G77" s="176"/>
      <c r="H77" s="173"/>
      <c r="I77" s="174"/>
      <c r="J77" s="175"/>
      <c r="K77" s="176"/>
      <c r="L77" s="173"/>
      <c r="M77" s="174"/>
      <c r="N77" s="175"/>
      <c r="O77" s="176"/>
      <c r="P77" s="173"/>
      <c r="Q77" s="174"/>
      <c r="R77" s="175"/>
      <c r="S77" s="176"/>
      <c r="T77" s="173"/>
      <c r="U77" s="174"/>
      <c r="V77" s="175"/>
      <c r="W77" s="176"/>
      <c r="X77" s="173"/>
      <c r="Y77" s="174"/>
      <c r="Z77" s="175"/>
      <c r="AA77" s="176"/>
      <c r="AB77" s="173"/>
      <c r="AC77" s="174"/>
      <c r="AD77" s="175"/>
      <c r="AE77" s="176"/>
      <c r="AF77" s="173"/>
      <c r="AG77" s="174"/>
      <c r="AH77" s="175"/>
      <c r="AI77" s="176"/>
      <c r="AJ77" s="173"/>
      <c r="AK77" s="174"/>
      <c r="AL77" s="175"/>
      <c r="AM77" s="176"/>
      <c r="AN77" s="173"/>
      <c r="AO77" s="174"/>
      <c r="AP77" s="175"/>
      <c r="AQ77" s="176"/>
      <c r="AR77" s="173"/>
      <c r="AS77" s="174"/>
      <c r="AT77" s="175"/>
      <c r="AU77" s="176"/>
      <c r="AV77" s="296"/>
      <c r="AW77" s="180"/>
      <c r="AX77" s="174"/>
      <c r="AY77" s="175"/>
      <c r="AZ77" s="176"/>
      <c r="BA77" s="173"/>
      <c r="BB77" s="174"/>
      <c r="BC77" s="175"/>
      <c r="BD77" s="176"/>
      <c r="BE77" s="173"/>
      <c r="BF77" s="174"/>
      <c r="BG77" s="175"/>
      <c r="BH77" s="176"/>
      <c r="BI77" s="173"/>
      <c r="BJ77" s="174"/>
      <c r="BK77" s="175"/>
      <c r="BL77" s="176"/>
      <c r="BM77" s="173"/>
      <c r="BN77" s="174"/>
      <c r="BO77" s="175"/>
      <c r="BP77" s="176"/>
      <c r="BQ77" s="181"/>
      <c r="BR77" s="171"/>
      <c r="BS77" s="171"/>
      <c r="BT77" s="172"/>
      <c r="BU77" s="173"/>
      <c r="BV77" s="174"/>
      <c r="BW77" s="175"/>
      <c r="BX77" s="176"/>
      <c r="BY77" s="173"/>
      <c r="BZ77" s="174"/>
      <c r="CA77" s="175"/>
      <c r="CB77" s="176"/>
      <c r="CC77" s="173"/>
      <c r="CD77" s="174"/>
      <c r="CE77" s="175"/>
      <c r="CF77" s="176"/>
      <c r="CG77" s="173"/>
      <c r="CH77" s="174"/>
      <c r="CI77" s="175"/>
      <c r="CJ77" s="176"/>
      <c r="CK77" s="178"/>
      <c r="CL77" s="179"/>
      <c r="CM77" s="175"/>
      <c r="CN77" s="176"/>
      <c r="CO77" s="175"/>
      <c r="CP77" s="174"/>
      <c r="CQ77" s="175"/>
      <c r="CR77" s="176"/>
      <c r="CS77" s="173"/>
      <c r="CT77" s="174"/>
      <c r="CU77" s="175"/>
      <c r="CV77" s="177"/>
      <c r="CW77" s="155"/>
      <c r="CX77" s="157"/>
      <c r="DP77" s="149"/>
      <c r="DQ77" s="149"/>
      <c r="DR77" s="149"/>
      <c r="DS77" s="149"/>
      <c r="DT77" s="149"/>
      <c r="DU77" s="149"/>
      <c r="DV77" s="149"/>
      <c r="DW77" s="149"/>
      <c r="DX77" s="149"/>
      <c r="DY77" s="149"/>
      <c r="DZ77" s="149"/>
      <c r="EA77" s="183" t="s">
        <v>321</v>
      </c>
      <c r="EB77" s="149">
        <v>8.6956521739130432E-2</v>
      </c>
      <c r="EC77" s="149">
        <v>0</v>
      </c>
      <c r="ED77" s="149"/>
      <c r="EE77" s="149"/>
    </row>
    <row r="78" spans="1:135" ht="15" hidden="1" x14ac:dyDescent="0.25">
      <c r="A78" s="312"/>
      <c r="B78" s="184" t="s">
        <v>323</v>
      </c>
      <c r="C78" s="187"/>
      <c r="D78" s="180"/>
      <c r="E78" s="174">
        <v>2</v>
      </c>
      <c r="F78" s="175"/>
      <c r="G78" s="176">
        <v>1</v>
      </c>
      <c r="H78" s="173"/>
      <c r="I78" s="174"/>
      <c r="J78" s="175"/>
      <c r="K78" s="176"/>
      <c r="L78" s="173">
        <v>3</v>
      </c>
      <c r="M78" s="174"/>
      <c r="N78" s="175"/>
      <c r="O78" s="176"/>
      <c r="P78" s="173"/>
      <c r="Q78" s="174"/>
      <c r="R78" s="175"/>
      <c r="S78" s="176"/>
      <c r="T78" s="173"/>
      <c r="U78" s="174"/>
      <c r="V78" s="175"/>
      <c r="W78" s="176"/>
      <c r="X78" s="173"/>
      <c r="Y78" s="174"/>
      <c r="Z78" s="175"/>
      <c r="AA78" s="176"/>
      <c r="AB78" s="173"/>
      <c r="AC78" s="174"/>
      <c r="AD78" s="175"/>
      <c r="AE78" s="176"/>
      <c r="AF78" s="173"/>
      <c r="AG78" s="174"/>
      <c r="AH78" s="175"/>
      <c r="AI78" s="176"/>
      <c r="AJ78" s="173"/>
      <c r="AK78" s="174">
        <v>3</v>
      </c>
      <c r="AL78" s="175"/>
      <c r="AM78" s="176">
        <v>3</v>
      </c>
      <c r="AN78" s="173"/>
      <c r="AO78" s="174"/>
      <c r="AP78" s="175"/>
      <c r="AQ78" s="176"/>
      <c r="AR78" s="173"/>
      <c r="AS78" s="174">
        <v>1</v>
      </c>
      <c r="AT78" s="175"/>
      <c r="AU78" s="176">
        <v>2</v>
      </c>
      <c r="AV78" s="296"/>
      <c r="AW78" s="180"/>
      <c r="AX78" s="174"/>
      <c r="AY78" s="175"/>
      <c r="AZ78" s="176"/>
      <c r="BA78" s="173"/>
      <c r="BB78" s="174"/>
      <c r="BC78" s="175"/>
      <c r="BD78" s="176"/>
      <c r="BE78" s="173"/>
      <c r="BF78" s="174"/>
      <c r="BG78" s="175"/>
      <c r="BH78" s="176"/>
      <c r="BI78" s="173"/>
      <c r="BJ78" s="174"/>
      <c r="BK78" s="175"/>
      <c r="BL78" s="176"/>
      <c r="BM78" s="173"/>
      <c r="BN78" s="174"/>
      <c r="BO78" s="175">
        <v>3</v>
      </c>
      <c r="BP78" s="176"/>
      <c r="BQ78" s="173"/>
      <c r="BR78" s="174"/>
      <c r="BS78" s="175"/>
      <c r="BT78" s="176"/>
      <c r="BU78" s="181"/>
      <c r="BV78" s="171"/>
      <c r="BW78" s="171"/>
      <c r="BX78" s="172"/>
      <c r="BY78" s="173"/>
      <c r="BZ78" s="174"/>
      <c r="CA78" s="175"/>
      <c r="CB78" s="176"/>
      <c r="CC78" s="173"/>
      <c r="CD78" s="174"/>
      <c r="CE78" s="175"/>
      <c r="CF78" s="176"/>
      <c r="CG78" s="173">
        <v>2</v>
      </c>
      <c r="CH78" s="174"/>
      <c r="CI78" s="175">
        <v>2</v>
      </c>
      <c r="CJ78" s="176"/>
      <c r="CK78" s="178"/>
      <c r="CL78" s="179"/>
      <c r="CM78" s="175"/>
      <c r="CN78" s="176"/>
      <c r="CO78" s="175"/>
      <c r="CP78" s="174"/>
      <c r="CQ78" s="175"/>
      <c r="CR78" s="176"/>
      <c r="CS78" s="173">
        <v>1</v>
      </c>
      <c r="CT78" s="174">
        <v>1</v>
      </c>
      <c r="CU78" s="175"/>
      <c r="CV78" s="177"/>
      <c r="CW78" s="155"/>
      <c r="CX78" s="157"/>
      <c r="DP78" s="149"/>
      <c r="DQ78" s="149"/>
      <c r="DR78" s="149"/>
      <c r="DS78" s="149"/>
      <c r="DT78" s="149"/>
      <c r="DU78" s="149"/>
      <c r="DV78" s="149"/>
      <c r="DW78" s="149"/>
      <c r="DX78" s="149"/>
      <c r="DY78" s="149"/>
      <c r="DZ78" s="149"/>
      <c r="EA78" s="183" t="s">
        <v>322</v>
      </c>
      <c r="EB78" s="149">
        <v>0.13043478260869565</v>
      </c>
      <c r="EC78" s="149">
        <v>0</v>
      </c>
      <c r="ED78" s="149"/>
      <c r="EE78" s="149"/>
    </row>
    <row r="79" spans="1:135" ht="15" hidden="1" x14ac:dyDescent="0.25">
      <c r="A79" s="312"/>
      <c r="B79" s="184" t="s">
        <v>324</v>
      </c>
      <c r="C79" s="187"/>
      <c r="D79" s="180"/>
      <c r="E79" s="174"/>
      <c r="F79" s="175">
        <v>3</v>
      </c>
      <c r="G79" s="176"/>
      <c r="H79" s="173"/>
      <c r="I79" s="174"/>
      <c r="J79" s="175"/>
      <c r="K79" s="176"/>
      <c r="L79" s="173"/>
      <c r="M79" s="174"/>
      <c r="N79" s="175"/>
      <c r="O79" s="176"/>
      <c r="P79" s="173"/>
      <c r="Q79" s="174"/>
      <c r="R79" s="175"/>
      <c r="S79" s="176"/>
      <c r="T79" s="173"/>
      <c r="U79" s="174"/>
      <c r="V79" s="175"/>
      <c r="W79" s="176"/>
      <c r="X79" s="173"/>
      <c r="Y79" s="174"/>
      <c r="Z79" s="175"/>
      <c r="AA79" s="176"/>
      <c r="AB79" s="173"/>
      <c r="AC79" s="174"/>
      <c r="AD79" s="175"/>
      <c r="AE79" s="176"/>
      <c r="AF79" s="173"/>
      <c r="AG79" s="174"/>
      <c r="AH79" s="175"/>
      <c r="AI79" s="176"/>
      <c r="AJ79" s="173"/>
      <c r="AK79" s="174"/>
      <c r="AL79" s="175">
        <v>1</v>
      </c>
      <c r="AM79" s="176"/>
      <c r="AN79" s="173"/>
      <c r="AO79" s="174"/>
      <c r="AP79" s="175">
        <v>2</v>
      </c>
      <c r="AQ79" s="176"/>
      <c r="AR79" s="173"/>
      <c r="AS79" s="174"/>
      <c r="AT79" s="175"/>
      <c r="AU79" s="176"/>
      <c r="AV79" s="296"/>
      <c r="AW79" s="180">
        <v>2</v>
      </c>
      <c r="AX79" s="174"/>
      <c r="AY79" s="175"/>
      <c r="AZ79" s="176"/>
      <c r="BA79" s="173">
        <v>1</v>
      </c>
      <c r="BB79" s="174"/>
      <c r="BC79" s="175"/>
      <c r="BD79" s="176"/>
      <c r="BE79" s="173"/>
      <c r="BF79" s="174"/>
      <c r="BG79" s="175"/>
      <c r="BH79" s="176"/>
      <c r="BI79" s="173"/>
      <c r="BJ79" s="174"/>
      <c r="BK79" s="175"/>
      <c r="BL79" s="176"/>
      <c r="BM79" s="173"/>
      <c r="BN79" s="174"/>
      <c r="BO79" s="175"/>
      <c r="BP79" s="176"/>
      <c r="BQ79" s="173"/>
      <c r="BR79" s="174"/>
      <c r="BS79" s="175"/>
      <c r="BT79" s="176"/>
      <c r="BU79" s="173"/>
      <c r="BV79" s="174"/>
      <c r="BW79" s="175"/>
      <c r="BX79" s="176"/>
      <c r="BY79" s="181"/>
      <c r="BZ79" s="171"/>
      <c r="CA79" s="171"/>
      <c r="CB79" s="172"/>
      <c r="CC79" s="173"/>
      <c r="CD79" s="174"/>
      <c r="CE79" s="175"/>
      <c r="CF79" s="176"/>
      <c r="CG79" s="173"/>
      <c r="CH79" s="174"/>
      <c r="CI79" s="175"/>
      <c r="CJ79" s="176"/>
      <c r="CK79" s="178">
        <v>3</v>
      </c>
      <c r="CL79" s="179"/>
      <c r="CM79" s="175"/>
      <c r="CN79" s="176"/>
      <c r="CO79" s="175"/>
      <c r="CP79" s="174"/>
      <c r="CQ79" s="175"/>
      <c r="CR79" s="176"/>
      <c r="CS79" s="173"/>
      <c r="CT79" s="174"/>
      <c r="CU79" s="175"/>
      <c r="CV79" s="177"/>
      <c r="CW79" s="155"/>
      <c r="CX79" s="157"/>
      <c r="DP79" s="149"/>
      <c r="DQ79" s="149"/>
      <c r="DR79" s="149"/>
      <c r="DS79" s="149"/>
      <c r="DT79" s="149"/>
      <c r="DU79" s="149"/>
      <c r="DV79" s="149"/>
      <c r="DW79" s="149"/>
      <c r="DX79" s="149"/>
      <c r="DY79" s="149"/>
      <c r="DZ79" s="149"/>
      <c r="EA79" s="183" t="s">
        <v>323</v>
      </c>
      <c r="EB79" s="149">
        <v>8.6956521739130432E-2</v>
      </c>
      <c r="EC79" s="149">
        <v>0</v>
      </c>
      <c r="ED79" s="149"/>
      <c r="EE79" s="149"/>
    </row>
    <row r="80" spans="1:135" ht="15" hidden="1" x14ac:dyDescent="0.25">
      <c r="A80" s="312"/>
      <c r="B80" s="184" t="s">
        <v>325</v>
      </c>
      <c r="C80" s="187"/>
      <c r="D80" s="180"/>
      <c r="E80" s="174">
        <v>1</v>
      </c>
      <c r="F80" s="175"/>
      <c r="G80" s="176"/>
      <c r="H80" s="173"/>
      <c r="I80" s="174"/>
      <c r="J80" s="175"/>
      <c r="K80" s="176"/>
      <c r="L80" s="173"/>
      <c r="M80" s="174"/>
      <c r="N80" s="175"/>
      <c r="O80" s="176"/>
      <c r="P80" s="173"/>
      <c r="Q80" s="174"/>
      <c r="R80" s="175"/>
      <c r="S80" s="176"/>
      <c r="T80" s="173"/>
      <c r="U80" s="174"/>
      <c r="V80" s="175"/>
      <c r="W80" s="176"/>
      <c r="X80" s="173"/>
      <c r="Y80" s="174"/>
      <c r="Z80" s="175"/>
      <c r="AA80" s="176"/>
      <c r="AB80" s="173">
        <v>1</v>
      </c>
      <c r="AC80" s="174"/>
      <c r="AD80" s="175"/>
      <c r="AE80" s="176"/>
      <c r="AF80" s="173"/>
      <c r="AG80" s="174">
        <v>2</v>
      </c>
      <c r="AH80" s="175"/>
      <c r="AI80" s="176"/>
      <c r="AJ80" s="173"/>
      <c r="AK80" s="174"/>
      <c r="AL80" s="175"/>
      <c r="AM80" s="176">
        <v>1</v>
      </c>
      <c r="AN80" s="173"/>
      <c r="AO80" s="174"/>
      <c r="AP80" s="175"/>
      <c r="AQ80" s="176">
        <v>2</v>
      </c>
      <c r="AR80" s="173"/>
      <c r="AS80" s="174"/>
      <c r="AT80" s="175"/>
      <c r="AU80" s="176"/>
      <c r="AV80" s="296"/>
      <c r="AW80" s="180">
        <v>2</v>
      </c>
      <c r="AX80" s="174"/>
      <c r="AY80" s="175"/>
      <c r="AZ80" s="176"/>
      <c r="BA80" s="173"/>
      <c r="BB80" s="174"/>
      <c r="BC80" s="175"/>
      <c r="BD80" s="176"/>
      <c r="BE80" s="173"/>
      <c r="BF80" s="174"/>
      <c r="BG80" s="175"/>
      <c r="BH80" s="176"/>
      <c r="BI80" s="173"/>
      <c r="BJ80" s="174"/>
      <c r="BK80" s="175"/>
      <c r="BL80" s="176">
        <v>3</v>
      </c>
      <c r="BM80" s="173"/>
      <c r="BN80" s="174"/>
      <c r="BO80" s="175"/>
      <c r="BP80" s="176"/>
      <c r="BQ80" s="173"/>
      <c r="BR80" s="174"/>
      <c r="BS80" s="175">
        <v>3</v>
      </c>
      <c r="BT80" s="176"/>
      <c r="BU80" s="173">
        <v>3</v>
      </c>
      <c r="BV80" s="174"/>
      <c r="BW80" s="175"/>
      <c r="BX80" s="176"/>
      <c r="BY80" s="173"/>
      <c r="BZ80" s="174"/>
      <c r="CA80" s="175">
        <v>1</v>
      </c>
      <c r="CB80" s="176"/>
      <c r="CC80" s="181"/>
      <c r="CD80" s="171"/>
      <c r="CE80" s="171"/>
      <c r="CF80" s="172"/>
      <c r="CG80" s="173"/>
      <c r="CH80" s="174"/>
      <c r="CI80" s="175"/>
      <c r="CJ80" s="176"/>
      <c r="CK80" s="178"/>
      <c r="CL80" s="179"/>
      <c r="CM80" s="175">
        <v>2</v>
      </c>
      <c r="CN80" s="176"/>
      <c r="CO80" s="175"/>
      <c r="CP80" s="174"/>
      <c r="CQ80" s="175"/>
      <c r="CR80" s="176"/>
      <c r="CS80" s="173">
        <v>3</v>
      </c>
      <c r="CT80" s="174"/>
      <c r="CU80" s="175"/>
      <c r="CV80" s="177"/>
      <c r="CW80" s="155"/>
      <c r="CX80" s="157"/>
      <c r="DP80" s="149"/>
      <c r="DQ80" s="149"/>
      <c r="DR80" s="149"/>
      <c r="DS80" s="149"/>
      <c r="DT80" s="149"/>
      <c r="DU80" s="149"/>
      <c r="DV80" s="149"/>
      <c r="DW80" s="149"/>
      <c r="DX80" s="149"/>
      <c r="DY80" s="149"/>
      <c r="DZ80" s="149"/>
      <c r="EA80" s="183" t="s">
        <v>324</v>
      </c>
      <c r="EB80" s="149">
        <v>0.17391304347826086</v>
      </c>
      <c r="EC80" s="149">
        <v>0</v>
      </c>
      <c r="ED80" s="149"/>
      <c r="EE80" s="149"/>
    </row>
    <row r="81" spans="1:391" ht="15" hidden="1" x14ac:dyDescent="0.25">
      <c r="A81" s="312"/>
      <c r="B81" s="184" t="s">
        <v>681</v>
      </c>
      <c r="C81" s="187"/>
      <c r="D81" s="180"/>
      <c r="E81" s="174"/>
      <c r="F81" s="175"/>
      <c r="G81" s="176">
        <v>3</v>
      </c>
      <c r="H81" s="173"/>
      <c r="I81" s="174">
        <v>3</v>
      </c>
      <c r="J81" s="175"/>
      <c r="K81" s="176"/>
      <c r="L81" s="173"/>
      <c r="M81" s="174"/>
      <c r="N81" s="175"/>
      <c r="O81" s="176"/>
      <c r="P81" s="173"/>
      <c r="Q81" s="174"/>
      <c r="R81" s="175"/>
      <c r="S81" s="176"/>
      <c r="T81" s="173"/>
      <c r="U81" s="174">
        <v>1</v>
      </c>
      <c r="V81" s="175"/>
      <c r="W81" s="176"/>
      <c r="X81" s="173"/>
      <c r="Y81" s="174"/>
      <c r="Z81" s="175"/>
      <c r="AA81" s="176"/>
      <c r="AB81" s="173"/>
      <c r="AC81" s="174"/>
      <c r="AD81" s="175"/>
      <c r="AE81" s="176"/>
      <c r="AF81" s="173"/>
      <c r="AG81" s="174"/>
      <c r="AH81" s="175"/>
      <c r="AI81" s="176"/>
      <c r="AJ81" s="173"/>
      <c r="AK81" s="174"/>
      <c r="AL81" s="175"/>
      <c r="AM81" s="176"/>
      <c r="AN81" s="173"/>
      <c r="AO81" s="174"/>
      <c r="AP81" s="175"/>
      <c r="AQ81" s="176"/>
      <c r="AR81" s="173"/>
      <c r="AS81" s="174">
        <v>2</v>
      </c>
      <c r="AT81" s="175"/>
      <c r="AU81" s="176">
        <v>2</v>
      </c>
      <c r="AV81" s="296"/>
      <c r="AW81" s="180">
        <v>2</v>
      </c>
      <c r="AX81" s="174"/>
      <c r="AY81" s="175">
        <v>2</v>
      </c>
      <c r="AZ81" s="176"/>
      <c r="BA81" s="173"/>
      <c r="BB81" s="174"/>
      <c r="BC81" s="175"/>
      <c r="BD81" s="176"/>
      <c r="BE81" s="173"/>
      <c r="BF81" s="174"/>
      <c r="BG81" s="175"/>
      <c r="BH81" s="176"/>
      <c r="BI81" s="173"/>
      <c r="BJ81" s="174"/>
      <c r="BK81" s="175"/>
      <c r="BL81" s="176">
        <v>1</v>
      </c>
      <c r="BM81" s="173">
        <v>3</v>
      </c>
      <c r="BN81" s="174"/>
      <c r="BO81" s="175"/>
      <c r="BP81" s="176"/>
      <c r="BQ81" s="173"/>
      <c r="BR81" s="174"/>
      <c r="BS81" s="175"/>
      <c r="BT81" s="176"/>
      <c r="BU81" s="173"/>
      <c r="BV81" s="174"/>
      <c r="BW81" s="175"/>
      <c r="BX81" s="176"/>
      <c r="BY81" s="173"/>
      <c r="BZ81" s="174"/>
      <c r="CA81" s="175">
        <v>3</v>
      </c>
      <c r="CB81" s="176"/>
      <c r="CC81" s="173"/>
      <c r="CD81" s="174"/>
      <c r="CE81" s="175"/>
      <c r="CF81" s="176"/>
      <c r="CG81" s="181"/>
      <c r="CH81" s="171"/>
      <c r="CI81" s="171"/>
      <c r="CJ81" s="172"/>
      <c r="CK81" s="178">
        <v>1</v>
      </c>
      <c r="CL81" s="179"/>
      <c r="CM81" s="175">
        <v>1</v>
      </c>
      <c r="CN81" s="176"/>
      <c r="CO81" s="175"/>
      <c r="CP81" s="174"/>
      <c r="CQ81" s="175"/>
      <c r="CR81" s="176"/>
      <c r="CS81" s="173"/>
      <c r="CT81" s="174"/>
      <c r="CU81" s="175"/>
      <c r="CV81" s="177"/>
      <c r="CW81" s="155"/>
      <c r="CX81" s="157"/>
      <c r="DP81" s="149"/>
      <c r="DQ81" s="149"/>
      <c r="DR81" s="149"/>
      <c r="DS81" s="149"/>
      <c r="DT81" s="149"/>
      <c r="DU81" s="149"/>
      <c r="DV81" s="149"/>
      <c r="DW81" s="149"/>
      <c r="DX81" s="149"/>
      <c r="DY81" s="149"/>
      <c r="DZ81" s="149"/>
      <c r="EA81" s="183" t="s">
        <v>325</v>
      </c>
      <c r="EB81" s="149">
        <v>0.17391304347826086</v>
      </c>
      <c r="EC81" s="149">
        <v>0</v>
      </c>
      <c r="ED81" s="149"/>
      <c r="EE81" s="149"/>
    </row>
    <row r="82" spans="1:391" ht="15" hidden="1" x14ac:dyDescent="0.25">
      <c r="A82" s="312"/>
      <c r="B82" s="184" t="s">
        <v>682</v>
      </c>
      <c r="C82" s="187"/>
      <c r="D82" s="180"/>
      <c r="E82" s="174"/>
      <c r="F82" s="175"/>
      <c r="G82" s="176"/>
      <c r="H82" s="173"/>
      <c r="I82" s="174"/>
      <c r="J82" s="175"/>
      <c r="K82" s="176"/>
      <c r="L82" s="173"/>
      <c r="M82" s="174"/>
      <c r="N82" s="175"/>
      <c r="O82" s="176"/>
      <c r="P82" s="173"/>
      <c r="Q82" s="174"/>
      <c r="R82" s="175"/>
      <c r="S82" s="176"/>
      <c r="T82" s="173"/>
      <c r="U82" s="174"/>
      <c r="V82" s="175"/>
      <c r="W82" s="176"/>
      <c r="X82" s="173"/>
      <c r="Y82" s="174"/>
      <c r="Z82" s="175"/>
      <c r="AA82" s="176"/>
      <c r="AB82" s="173"/>
      <c r="AC82" s="174"/>
      <c r="AD82" s="175"/>
      <c r="AE82" s="176"/>
      <c r="AF82" s="173"/>
      <c r="AG82" s="174"/>
      <c r="AH82" s="175"/>
      <c r="AI82" s="176"/>
      <c r="AJ82" s="173"/>
      <c r="AK82" s="174"/>
      <c r="AL82" s="175"/>
      <c r="AM82" s="176"/>
      <c r="AN82" s="173"/>
      <c r="AO82" s="174"/>
      <c r="AP82" s="175"/>
      <c r="AQ82" s="176"/>
      <c r="AR82" s="173"/>
      <c r="AS82" s="174"/>
      <c r="AT82" s="175"/>
      <c r="AU82" s="176"/>
      <c r="AV82" s="296"/>
      <c r="AW82" s="175"/>
      <c r="AX82" s="174"/>
      <c r="AY82" s="175"/>
      <c r="AZ82" s="176"/>
      <c r="BA82" s="173"/>
      <c r="BB82" s="174"/>
      <c r="BC82" s="175"/>
      <c r="BD82" s="176"/>
      <c r="BE82" s="173"/>
      <c r="BF82" s="174"/>
      <c r="BG82" s="175"/>
      <c r="BH82" s="176"/>
      <c r="BI82" s="173"/>
      <c r="BJ82" s="174"/>
      <c r="BK82" s="175"/>
      <c r="BL82" s="176"/>
      <c r="BM82" s="173"/>
      <c r="BN82" s="174"/>
      <c r="BO82" s="175"/>
      <c r="BP82" s="176"/>
      <c r="BQ82" s="173"/>
      <c r="BR82" s="174"/>
      <c r="BS82" s="175"/>
      <c r="BT82" s="176"/>
      <c r="BU82" s="173"/>
      <c r="BV82" s="174"/>
      <c r="BW82" s="175"/>
      <c r="BX82" s="176"/>
      <c r="BY82" s="173"/>
      <c r="BZ82" s="174"/>
      <c r="CA82" s="175"/>
      <c r="CB82" s="176"/>
      <c r="CC82" s="173"/>
      <c r="CD82" s="174"/>
      <c r="CE82" s="175"/>
      <c r="CF82" s="176"/>
      <c r="CG82" s="173"/>
      <c r="CH82" s="174"/>
      <c r="CI82" s="175"/>
      <c r="CJ82" s="176"/>
      <c r="CK82" s="181"/>
      <c r="CL82" s="171"/>
      <c r="CM82" s="171"/>
      <c r="CN82" s="172"/>
      <c r="CO82" s="173"/>
      <c r="CP82" s="174"/>
      <c r="CQ82" s="175"/>
      <c r="CR82" s="176"/>
      <c r="CS82" s="173"/>
      <c r="CT82" s="174"/>
      <c r="CU82" s="175"/>
      <c r="CV82" s="177"/>
      <c r="CW82" s="155"/>
      <c r="CX82" s="157"/>
      <c r="DP82" s="149"/>
      <c r="DQ82" s="149"/>
      <c r="DR82" s="149"/>
      <c r="DS82" s="149"/>
      <c r="DT82" s="149"/>
      <c r="DU82" s="149"/>
      <c r="DV82" s="149"/>
      <c r="DW82" s="149"/>
      <c r="DX82" s="149"/>
      <c r="DY82" s="149"/>
      <c r="DZ82" s="149"/>
      <c r="EA82" s="183" t="s">
        <v>681</v>
      </c>
      <c r="EB82" s="149">
        <v>0.2608695652173913</v>
      </c>
      <c r="EC82" s="149">
        <v>0</v>
      </c>
      <c r="ED82" s="149"/>
      <c r="EE82" s="149"/>
    </row>
    <row r="83" spans="1:391" ht="15" hidden="1" x14ac:dyDescent="0.25">
      <c r="A83" s="312"/>
      <c r="B83" s="184" t="s">
        <v>683</v>
      </c>
      <c r="C83" s="187"/>
      <c r="D83" s="180"/>
      <c r="E83" s="174"/>
      <c r="F83" s="175"/>
      <c r="G83" s="176"/>
      <c r="H83" s="173"/>
      <c r="I83" s="174"/>
      <c r="J83" s="175"/>
      <c r="K83" s="176"/>
      <c r="L83" s="173"/>
      <c r="M83" s="174"/>
      <c r="N83" s="175"/>
      <c r="O83" s="176"/>
      <c r="P83" s="173"/>
      <c r="Q83" s="174"/>
      <c r="R83" s="175"/>
      <c r="S83" s="176"/>
      <c r="T83" s="173"/>
      <c r="U83" s="174"/>
      <c r="V83" s="175"/>
      <c r="W83" s="176"/>
      <c r="X83" s="173"/>
      <c r="Y83" s="174"/>
      <c r="Z83" s="175"/>
      <c r="AA83" s="176"/>
      <c r="AB83" s="173"/>
      <c r="AC83" s="174"/>
      <c r="AD83" s="175"/>
      <c r="AE83" s="176"/>
      <c r="AF83" s="173"/>
      <c r="AG83" s="174"/>
      <c r="AH83" s="175"/>
      <c r="AI83" s="176"/>
      <c r="AJ83" s="173"/>
      <c r="AK83" s="174"/>
      <c r="AL83" s="175"/>
      <c r="AM83" s="176"/>
      <c r="AN83" s="173"/>
      <c r="AO83" s="174"/>
      <c r="AP83" s="175"/>
      <c r="AQ83" s="176"/>
      <c r="AR83" s="173"/>
      <c r="AS83" s="174"/>
      <c r="AT83" s="175"/>
      <c r="AU83" s="176"/>
      <c r="AV83" s="296"/>
      <c r="AW83" s="175"/>
      <c r="AX83" s="174"/>
      <c r="AY83" s="175"/>
      <c r="AZ83" s="176"/>
      <c r="BA83" s="173"/>
      <c r="BB83" s="174">
        <v>1</v>
      </c>
      <c r="BC83" s="175"/>
      <c r="BD83" s="176">
        <v>1</v>
      </c>
      <c r="BE83" s="173"/>
      <c r="BF83" s="174"/>
      <c r="BG83" s="175"/>
      <c r="BH83" s="176"/>
      <c r="BI83" s="173"/>
      <c r="BJ83" s="174"/>
      <c r="BK83" s="175"/>
      <c r="BL83" s="176"/>
      <c r="BM83" s="173"/>
      <c r="BN83" s="174"/>
      <c r="BO83" s="175"/>
      <c r="BP83" s="176"/>
      <c r="BQ83" s="173">
        <v>1</v>
      </c>
      <c r="BR83" s="174"/>
      <c r="BS83" s="175">
        <v>1</v>
      </c>
      <c r="BT83" s="176"/>
      <c r="BU83" s="173"/>
      <c r="BV83" s="174"/>
      <c r="BW83" s="175"/>
      <c r="BX83" s="176"/>
      <c r="BY83" s="173">
        <v>3</v>
      </c>
      <c r="BZ83" s="174"/>
      <c r="CA83" s="175">
        <v>3</v>
      </c>
      <c r="CB83" s="176"/>
      <c r="CC83" s="173">
        <v>2</v>
      </c>
      <c r="CD83" s="174"/>
      <c r="CE83" s="175">
        <v>2</v>
      </c>
      <c r="CF83" s="176"/>
      <c r="CG83" s="173"/>
      <c r="CH83" s="174"/>
      <c r="CI83" s="175"/>
      <c r="CJ83" s="176"/>
      <c r="CK83" s="173"/>
      <c r="CL83" s="174"/>
      <c r="CM83" s="175"/>
      <c r="CN83" s="176"/>
      <c r="CO83" s="181"/>
      <c r="CP83" s="171"/>
      <c r="CQ83" s="171"/>
      <c r="CR83" s="172"/>
      <c r="CS83" s="173"/>
      <c r="CT83" s="174"/>
      <c r="CU83" s="175"/>
      <c r="CV83" s="177"/>
      <c r="CW83" s="155"/>
      <c r="CX83" s="157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83" t="s">
        <v>682</v>
      </c>
      <c r="EB83" s="149">
        <v>0.2608695652173913</v>
      </c>
      <c r="EC83" s="149">
        <v>0</v>
      </c>
      <c r="ED83" s="149"/>
      <c r="EE83" s="149"/>
    </row>
    <row r="84" spans="1:391" ht="15" hidden="1" customHeight="1" x14ac:dyDescent="0.25">
      <c r="A84" s="312"/>
      <c r="B84" s="186" t="s">
        <v>121</v>
      </c>
      <c r="C84" s="187"/>
      <c r="D84" s="175"/>
      <c r="E84" s="174"/>
      <c r="F84" s="175"/>
      <c r="G84" s="174"/>
      <c r="H84" s="175"/>
      <c r="I84" s="174"/>
      <c r="J84" s="175"/>
      <c r="K84" s="174"/>
      <c r="L84" s="175"/>
      <c r="M84" s="174"/>
      <c r="N84" s="175"/>
      <c r="O84" s="174"/>
      <c r="P84" s="175"/>
      <c r="Q84" s="174"/>
      <c r="R84" s="175"/>
      <c r="S84" s="174"/>
      <c r="T84" s="175"/>
      <c r="U84" s="174"/>
      <c r="V84" s="175"/>
      <c r="W84" s="174"/>
      <c r="X84" s="175"/>
      <c r="Y84" s="174"/>
      <c r="Z84" s="175"/>
      <c r="AA84" s="174"/>
      <c r="AB84" s="175"/>
      <c r="AC84" s="174"/>
      <c r="AD84" s="175"/>
      <c r="AE84" s="174"/>
      <c r="AF84" s="175"/>
      <c r="AG84" s="174"/>
      <c r="AH84" s="175"/>
      <c r="AI84" s="174"/>
      <c r="AJ84" s="175"/>
      <c r="AK84" s="174"/>
      <c r="AL84" s="175"/>
      <c r="AM84" s="174"/>
      <c r="AN84" s="175"/>
      <c r="AO84" s="174"/>
      <c r="AP84" s="175"/>
      <c r="AQ84" s="174"/>
      <c r="AR84" s="175"/>
      <c r="AS84" s="174"/>
      <c r="AT84" s="175"/>
      <c r="AU84" s="174"/>
      <c r="AV84" s="296"/>
      <c r="AW84" s="175"/>
      <c r="AX84" s="174"/>
      <c r="AY84" s="175"/>
      <c r="AZ84" s="174"/>
      <c r="BA84" s="175"/>
      <c r="BB84" s="174"/>
      <c r="BC84" s="175"/>
      <c r="BD84" s="174"/>
      <c r="BE84" s="175"/>
      <c r="BF84" s="174"/>
      <c r="BG84" s="175"/>
      <c r="BH84" s="176"/>
      <c r="BI84" s="173"/>
      <c r="BJ84" s="174"/>
      <c r="BK84" s="175"/>
      <c r="BL84" s="176"/>
      <c r="BM84" s="173"/>
      <c r="BN84" s="174"/>
      <c r="BO84" s="175"/>
      <c r="BP84" s="176"/>
      <c r="BQ84" s="173"/>
      <c r="BR84" s="174"/>
      <c r="BS84" s="175"/>
      <c r="BT84" s="176"/>
      <c r="BU84" s="173"/>
      <c r="BV84" s="174"/>
      <c r="BW84" s="175"/>
      <c r="BX84" s="176"/>
      <c r="BY84" s="173"/>
      <c r="BZ84" s="174"/>
      <c r="CA84" s="175"/>
      <c r="CB84" s="176"/>
      <c r="CC84" s="173"/>
      <c r="CD84" s="174"/>
      <c r="CE84" s="175"/>
      <c r="CF84" s="176"/>
      <c r="CG84" s="173"/>
      <c r="CH84" s="174"/>
      <c r="CI84" s="175"/>
      <c r="CJ84" s="176"/>
      <c r="CK84" s="173"/>
      <c r="CL84" s="174"/>
      <c r="CM84" s="175"/>
      <c r="CN84" s="176"/>
      <c r="CO84" s="173"/>
      <c r="CP84" s="174"/>
      <c r="CQ84" s="175"/>
      <c r="CR84" s="176"/>
      <c r="CS84" s="181"/>
      <c r="CT84" s="171"/>
      <c r="CU84" s="171"/>
      <c r="CV84" s="182"/>
      <c r="CW84" s="155"/>
      <c r="CX84" s="157"/>
      <c r="DP84" s="149"/>
      <c r="DQ84" s="149"/>
      <c r="DR84" s="149"/>
      <c r="DS84" s="149"/>
      <c r="DT84" s="149"/>
      <c r="DU84" s="149"/>
      <c r="DV84" s="149"/>
      <c r="DW84" s="149"/>
      <c r="DX84" s="149"/>
      <c r="DY84" s="149"/>
      <c r="DZ84" s="149"/>
      <c r="EA84" s="183" t="s">
        <v>683</v>
      </c>
      <c r="EB84" s="149">
        <v>4.3478260869565216E-2</v>
      </c>
      <c r="EC84" s="149">
        <v>4.3478260869565216E-2</v>
      </c>
      <c r="ED84" s="149"/>
      <c r="EE84" s="149"/>
    </row>
    <row r="85" spans="1:391" ht="15" hidden="1" x14ac:dyDescent="0.25">
      <c r="A85" s="312"/>
      <c r="B85" s="186"/>
      <c r="C85" s="187"/>
      <c r="D85" s="279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1"/>
      <c r="AV85" s="296"/>
      <c r="AW85" s="279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1"/>
      <c r="CW85" s="155"/>
      <c r="CX85" s="157"/>
      <c r="DE85" s="157"/>
      <c r="DP85" s="149"/>
      <c r="DQ85" s="149"/>
      <c r="DR85" s="149"/>
      <c r="DS85" s="149"/>
      <c r="DT85" s="149"/>
      <c r="DU85" s="149"/>
      <c r="DV85" s="149"/>
      <c r="DW85" s="149"/>
      <c r="DX85" s="149"/>
      <c r="DY85" s="149"/>
      <c r="DZ85" s="149"/>
      <c r="EA85" s="149" t="s">
        <v>891</v>
      </c>
      <c r="EB85" s="149">
        <v>8.6956521739130432E-2</v>
      </c>
      <c r="EC85" s="149">
        <v>4.3478260869565216E-2</v>
      </c>
      <c r="ED85" s="149"/>
      <c r="EE85" s="149"/>
    </row>
    <row r="86" spans="1:391" s="157" customFormat="1" ht="15" hidden="1" x14ac:dyDescent="0.25">
      <c r="A86" s="312"/>
      <c r="B86" s="193" t="s">
        <v>865</v>
      </c>
      <c r="C86" s="193"/>
      <c r="D86" s="189">
        <f>COUNTIF(D60:D84,"&gt;0")</f>
        <v>1</v>
      </c>
      <c r="E86" s="189">
        <f t="shared" ref="E86:BP86" si="128">COUNTIF(E60:E84,"&gt;0")</f>
        <v>5</v>
      </c>
      <c r="F86" s="189">
        <f t="shared" si="128"/>
        <v>4</v>
      </c>
      <c r="G86" s="189">
        <f t="shared" si="128"/>
        <v>5</v>
      </c>
      <c r="H86" s="189">
        <f t="shared" si="128"/>
        <v>0</v>
      </c>
      <c r="I86" s="189">
        <f t="shared" si="128"/>
        <v>3</v>
      </c>
      <c r="J86" s="189">
        <f t="shared" si="128"/>
        <v>1</v>
      </c>
      <c r="K86" s="189">
        <f t="shared" si="128"/>
        <v>1</v>
      </c>
      <c r="L86" s="189">
        <f t="shared" si="128"/>
        <v>2</v>
      </c>
      <c r="M86" s="189">
        <f t="shared" si="128"/>
        <v>0</v>
      </c>
      <c r="N86" s="189">
        <f t="shared" si="128"/>
        <v>1</v>
      </c>
      <c r="O86" s="189">
        <f t="shared" si="128"/>
        <v>1</v>
      </c>
      <c r="P86" s="189">
        <f t="shared" si="128"/>
        <v>2</v>
      </c>
      <c r="Q86" s="189">
        <f t="shared" si="128"/>
        <v>0</v>
      </c>
      <c r="R86" s="189">
        <f t="shared" si="128"/>
        <v>1</v>
      </c>
      <c r="S86" s="189">
        <f t="shared" si="128"/>
        <v>0</v>
      </c>
      <c r="T86" s="189">
        <f t="shared" si="128"/>
        <v>0</v>
      </c>
      <c r="U86" s="189">
        <f t="shared" si="128"/>
        <v>4</v>
      </c>
      <c r="V86" s="189">
        <f t="shared" si="128"/>
        <v>1</v>
      </c>
      <c r="W86" s="189">
        <f t="shared" si="128"/>
        <v>1</v>
      </c>
      <c r="X86" s="189">
        <f t="shared" si="128"/>
        <v>2</v>
      </c>
      <c r="Y86" s="189">
        <f t="shared" si="128"/>
        <v>0</v>
      </c>
      <c r="Z86" s="189">
        <f t="shared" si="128"/>
        <v>2</v>
      </c>
      <c r="AA86" s="189">
        <f t="shared" si="128"/>
        <v>0</v>
      </c>
      <c r="AB86" s="189">
        <f t="shared" si="128"/>
        <v>3</v>
      </c>
      <c r="AC86" s="189">
        <f t="shared" si="128"/>
        <v>0</v>
      </c>
      <c r="AD86" s="189">
        <f t="shared" si="128"/>
        <v>2</v>
      </c>
      <c r="AE86" s="189">
        <f t="shared" si="128"/>
        <v>0</v>
      </c>
      <c r="AF86" s="189">
        <f t="shared" si="128"/>
        <v>0</v>
      </c>
      <c r="AG86" s="189">
        <f t="shared" si="128"/>
        <v>1</v>
      </c>
      <c r="AH86" s="189">
        <f t="shared" si="128"/>
        <v>0</v>
      </c>
      <c r="AI86" s="189">
        <f t="shared" si="128"/>
        <v>0</v>
      </c>
      <c r="AJ86" s="189">
        <f t="shared" si="128"/>
        <v>2</v>
      </c>
      <c r="AK86" s="189">
        <f t="shared" si="128"/>
        <v>3</v>
      </c>
      <c r="AL86" s="189">
        <f t="shared" si="128"/>
        <v>2</v>
      </c>
      <c r="AM86" s="189">
        <f t="shared" si="128"/>
        <v>5</v>
      </c>
      <c r="AN86" s="189">
        <f t="shared" si="128"/>
        <v>2</v>
      </c>
      <c r="AO86" s="189">
        <f t="shared" si="128"/>
        <v>2</v>
      </c>
      <c r="AP86" s="189">
        <f t="shared" si="128"/>
        <v>3</v>
      </c>
      <c r="AQ86" s="189">
        <f t="shared" si="128"/>
        <v>3</v>
      </c>
      <c r="AR86" s="189">
        <f t="shared" si="128"/>
        <v>0</v>
      </c>
      <c r="AS86" s="189">
        <f t="shared" si="128"/>
        <v>6</v>
      </c>
      <c r="AT86" s="189">
        <f t="shared" si="128"/>
        <v>0</v>
      </c>
      <c r="AU86" s="189">
        <f t="shared" si="128"/>
        <v>7</v>
      </c>
      <c r="AV86" s="296"/>
      <c r="AW86" s="189">
        <f t="shared" si="128"/>
        <v>7</v>
      </c>
      <c r="AX86" s="189">
        <f t="shared" si="128"/>
        <v>0</v>
      </c>
      <c r="AY86" s="189">
        <f t="shared" si="128"/>
        <v>4</v>
      </c>
      <c r="AZ86" s="190">
        <f t="shared" si="128"/>
        <v>0</v>
      </c>
      <c r="BA86" s="191">
        <f t="shared" si="128"/>
        <v>2</v>
      </c>
      <c r="BB86" s="189">
        <f t="shared" si="128"/>
        <v>1</v>
      </c>
      <c r="BC86" s="189">
        <f t="shared" si="128"/>
        <v>0</v>
      </c>
      <c r="BD86" s="211">
        <f t="shared" si="128"/>
        <v>1</v>
      </c>
      <c r="BE86" s="191">
        <f t="shared" si="128"/>
        <v>1</v>
      </c>
      <c r="BF86" s="189">
        <f t="shared" si="128"/>
        <v>0</v>
      </c>
      <c r="BG86" s="189">
        <f t="shared" si="128"/>
        <v>1</v>
      </c>
      <c r="BH86" s="190">
        <f t="shared" si="128"/>
        <v>0</v>
      </c>
      <c r="BI86" s="191">
        <f t="shared" si="128"/>
        <v>0</v>
      </c>
      <c r="BJ86" s="189">
        <f t="shared" si="128"/>
        <v>1</v>
      </c>
      <c r="BK86" s="189">
        <f t="shared" si="128"/>
        <v>0</v>
      </c>
      <c r="BL86" s="190">
        <f t="shared" si="128"/>
        <v>2</v>
      </c>
      <c r="BM86" s="191">
        <f t="shared" si="128"/>
        <v>1</v>
      </c>
      <c r="BN86" s="189">
        <f t="shared" si="128"/>
        <v>0</v>
      </c>
      <c r="BO86" s="189">
        <f t="shared" si="128"/>
        <v>1</v>
      </c>
      <c r="BP86" s="190">
        <f t="shared" si="128"/>
        <v>0</v>
      </c>
      <c r="BQ86" s="191">
        <f t="shared" ref="BQ86:CV86" si="129">COUNTIF(BQ60:BQ84,"&gt;0")</f>
        <v>2</v>
      </c>
      <c r="BR86" s="189">
        <f t="shared" si="129"/>
        <v>0</v>
      </c>
      <c r="BS86" s="189">
        <f t="shared" si="129"/>
        <v>3</v>
      </c>
      <c r="BT86" s="190">
        <f t="shared" si="129"/>
        <v>0</v>
      </c>
      <c r="BU86" s="191">
        <f t="shared" si="129"/>
        <v>1</v>
      </c>
      <c r="BV86" s="189">
        <f t="shared" si="129"/>
        <v>0</v>
      </c>
      <c r="BW86" s="189">
        <f t="shared" si="129"/>
        <v>1</v>
      </c>
      <c r="BX86" s="190">
        <f t="shared" si="129"/>
        <v>0</v>
      </c>
      <c r="BY86" s="191">
        <f t="shared" si="129"/>
        <v>2</v>
      </c>
      <c r="BZ86" s="189">
        <f t="shared" si="129"/>
        <v>0</v>
      </c>
      <c r="CA86" s="189">
        <f t="shared" si="129"/>
        <v>4</v>
      </c>
      <c r="CB86" s="190">
        <f t="shared" si="129"/>
        <v>0</v>
      </c>
      <c r="CC86" s="191">
        <f t="shared" si="129"/>
        <v>3</v>
      </c>
      <c r="CD86" s="189">
        <f t="shared" si="129"/>
        <v>0</v>
      </c>
      <c r="CE86" s="189">
        <f t="shared" si="129"/>
        <v>3</v>
      </c>
      <c r="CF86" s="190">
        <f t="shared" si="129"/>
        <v>0</v>
      </c>
      <c r="CG86" s="191">
        <f t="shared" si="129"/>
        <v>6</v>
      </c>
      <c r="CH86" s="189">
        <f t="shared" si="129"/>
        <v>0</v>
      </c>
      <c r="CI86" s="189">
        <f t="shared" si="129"/>
        <v>4</v>
      </c>
      <c r="CJ86" s="190">
        <f t="shared" si="129"/>
        <v>0</v>
      </c>
      <c r="CK86" s="191">
        <f t="shared" si="129"/>
        <v>5</v>
      </c>
      <c r="CL86" s="189">
        <f t="shared" si="129"/>
        <v>0</v>
      </c>
      <c r="CM86" s="189">
        <f t="shared" si="129"/>
        <v>5</v>
      </c>
      <c r="CN86" s="190">
        <f t="shared" si="129"/>
        <v>0</v>
      </c>
      <c r="CO86" s="191">
        <f t="shared" si="129"/>
        <v>1</v>
      </c>
      <c r="CP86" s="189">
        <f t="shared" si="129"/>
        <v>1</v>
      </c>
      <c r="CQ86" s="189">
        <f t="shared" si="129"/>
        <v>0</v>
      </c>
      <c r="CR86" s="190">
        <f t="shared" si="129"/>
        <v>0</v>
      </c>
      <c r="CS86" s="191">
        <f t="shared" si="129"/>
        <v>2</v>
      </c>
      <c r="CT86" s="189">
        <f t="shared" si="129"/>
        <v>1</v>
      </c>
      <c r="CU86" s="189">
        <f t="shared" si="129"/>
        <v>0</v>
      </c>
      <c r="CV86" s="192">
        <f t="shared" si="129"/>
        <v>0</v>
      </c>
      <c r="CW86" s="155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</row>
    <row r="87" spans="1:391" s="157" customFormat="1" ht="15" hidden="1" x14ac:dyDescent="0.25">
      <c r="A87" s="312"/>
      <c r="B87" s="186"/>
      <c r="C87" s="187"/>
      <c r="D87" s="212">
        <f>D86/$C$54</f>
        <v>4.3478260869565216E-2</v>
      </c>
      <c r="E87" s="212">
        <f t="shared" ref="E87:BP87" si="130">E86/$C$54</f>
        <v>0.21739130434782608</v>
      </c>
      <c r="F87" s="212">
        <f t="shared" si="130"/>
        <v>0.17391304347826086</v>
      </c>
      <c r="G87" s="212">
        <f t="shared" si="130"/>
        <v>0.21739130434782608</v>
      </c>
      <c r="H87" s="212">
        <f t="shared" si="130"/>
        <v>0</v>
      </c>
      <c r="I87" s="212">
        <f t="shared" si="130"/>
        <v>0.13043478260869565</v>
      </c>
      <c r="J87" s="212">
        <f t="shared" si="130"/>
        <v>4.3478260869565216E-2</v>
      </c>
      <c r="K87" s="212">
        <f t="shared" si="130"/>
        <v>4.3478260869565216E-2</v>
      </c>
      <c r="L87" s="212">
        <f t="shared" si="130"/>
        <v>8.6956521739130432E-2</v>
      </c>
      <c r="M87" s="212">
        <f t="shared" si="130"/>
        <v>0</v>
      </c>
      <c r="N87" s="212">
        <f t="shared" si="130"/>
        <v>4.3478260869565216E-2</v>
      </c>
      <c r="O87" s="212">
        <f t="shared" si="130"/>
        <v>4.3478260869565216E-2</v>
      </c>
      <c r="P87" s="212">
        <f t="shared" si="130"/>
        <v>8.6956521739130432E-2</v>
      </c>
      <c r="Q87" s="212">
        <f t="shared" si="130"/>
        <v>0</v>
      </c>
      <c r="R87" s="212">
        <f t="shared" si="130"/>
        <v>4.3478260869565216E-2</v>
      </c>
      <c r="S87" s="212">
        <f t="shared" si="130"/>
        <v>0</v>
      </c>
      <c r="T87" s="212">
        <f t="shared" si="130"/>
        <v>0</v>
      </c>
      <c r="U87" s="212">
        <f t="shared" si="130"/>
        <v>0.17391304347826086</v>
      </c>
      <c r="V87" s="212">
        <f t="shared" si="130"/>
        <v>4.3478260869565216E-2</v>
      </c>
      <c r="W87" s="212">
        <f t="shared" si="130"/>
        <v>4.3478260869565216E-2</v>
      </c>
      <c r="X87" s="212">
        <f t="shared" si="130"/>
        <v>8.6956521739130432E-2</v>
      </c>
      <c r="Y87" s="212">
        <f t="shared" si="130"/>
        <v>0</v>
      </c>
      <c r="Z87" s="212">
        <f t="shared" si="130"/>
        <v>8.6956521739130432E-2</v>
      </c>
      <c r="AA87" s="212">
        <f t="shared" si="130"/>
        <v>0</v>
      </c>
      <c r="AB87" s="212">
        <f t="shared" si="130"/>
        <v>0.13043478260869565</v>
      </c>
      <c r="AC87" s="212">
        <f t="shared" si="130"/>
        <v>0</v>
      </c>
      <c r="AD87" s="212">
        <f t="shared" si="130"/>
        <v>8.6956521739130432E-2</v>
      </c>
      <c r="AE87" s="212">
        <f t="shared" si="130"/>
        <v>0</v>
      </c>
      <c r="AF87" s="212">
        <f t="shared" si="130"/>
        <v>0</v>
      </c>
      <c r="AG87" s="212">
        <f t="shared" si="130"/>
        <v>4.3478260869565216E-2</v>
      </c>
      <c r="AH87" s="212">
        <f t="shared" si="130"/>
        <v>0</v>
      </c>
      <c r="AI87" s="212">
        <f t="shared" si="130"/>
        <v>0</v>
      </c>
      <c r="AJ87" s="212">
        <f t="shared" si="130"/>
        <v>8.6956521739130432E-2</v>
      </c>
      <c r="AK87" s="212">
        <f t="shared" si="130"/>
        <v>0.13043478260869565</v>
      </c>
      <c r="AL87" s="212">
        <f t="shared" si="130"/>
        <v>8.6956521739130432E-2</v>
      </c>
      <c r="AM87" s="212">
        <f t="shared" si="130"/>
        <v>0.21739130434782608</v>
      </c>
      <c r="AN87" s="212">
        <f t="shared" si="130"/>
        <v>8.6956521739130432E-2</v>
      </c>
      <c r="AO87" s="212">
        <f t="shared" si="130"/>
        <v>8.6956521739130432E-2</v>
      </c>
      <c r="AP87" s="212">
        <f t="shared" si="130"/>
        <v>0.13043478260869565</v>
      </c>
      <c r="AQ87" s="212">
        <f t="shared" si="130"/>
        <v>0.13043478260869565</v>
      </c>
      <c r="AR87" s="212">
        <f t="shared" si="130"/>
        <v>0</v>
      </c>
      <c r="AS87" s="212">
        <f t="shared" si="130"/>
        <v>0.2608695652173913</v>
      </c>
      <c r="AT87" s="212">
        <f t="shared" si="130"/>
        <v>0</v>
      </c>
      <c r="AU87" s="212">
        <f t="shared" si="130"/>
        <v>0.30434782608695654</v>
      </c>
      <c r="AV87" s="296"/>
      <c r="AW87" s="212">
        <f t="shared" si="130"/>
        <v>0.30434782608695654</v>
      </c>
      <c r="AX87" s="212">
        <f t="shared" si="130"/>
        <v>0</v>
      </c>
      <c r="AY87" s="212">
        <f t="shared" si="130"/>
        <v>0.17391304347826086</v>
      </c>
      <c r="AZ87" s="212">
        <f t="shared" si="130"/>
        <v>0</v>
      </c>
      <c r="BA87" s="212">
        <f t="shared" si="130"/>
        <v>8.6956521739130432E-2</v>
      </c>
      <c r="BB87" s="212">
        <f t="shared" si="130"/>
        <v>4.3478260869565216E-2</v>
      </c>
      <c r="BC87" s="212">
        <f t="shared" si="130"/>
        <v>0</v>
      </c>
      <c r="BD87" s="212">
        <f t="shared" si="130"/>
        <v>4.3478260869565216E-2</v>
      </c>
      <c r="BE87" s="212">
        <f t="shared" si="130"/>
        <v>4.3478260869565216E-2</v>
      </c>
      <c r="BF87" s="212">
        <f t="shared" si="130"/>
        <v>0</v>
      </c>
      <c r="BG87" s="212">
        <f t="shared" si="130"/>
        <v>4.3478260869565216E-2</v>
      </c>
      <c r="BH87" s="212">
        <f t="shared" si="130"/>
        <v>0</v>
      </c>
      <c r="BI87" s="212">
        <f t="shared" si="130"/>
        <v>0</v>
      </c>
      <c r="BJ87" s="212">
        <f t="shared" si="130"/>
        <v>4.3478260869565216E-2</v>
      </c>
      <c r="BK87" s="212">
        <f t="shared" si="130"/>
        <v>0</v>
      </c>
      <c r="BL87" s="212">
        <f t="shared" si="130"/>
        <v>8.6956521739130432E-2</v>
      </c>
      <c r="BM87" s="212">
        <f t="shared" si="130"/>
        <v>4.3478260869565216E-2</v>
      </c>
      <c r="BN87" s="212">
        <f t="shared" si="130"/>
        <v>0</v>
      </c>
      <c r="BO87" s="212">
        <f t="shared" si="130"/>
        <v>4.3478260869565216E-2</v>
      </c>
      <c r="BP87" s="212">
        <f t="shared" si="130"/>
        <v>0</v>
      </c>
      <c r="BQ87" s="212">
        <f t="shared" ref="BQ87:CV87" si="131">BQ86/$C$54</f>
        <v>8.6956521739130432E-2</v>
      </c>
      <c r="BR87" s="212">
        <f t="shared" si="131"/>
        <v>0</v>
      </c>
      <c r="BS87" s="212">
        <f t="shared" si="131"/>
        <v>0.13043478260869565</v>
      </c>
      <c r="BT87" s="212">
        <f t="shared" si="131"/>
        <v>0</v>
      </c>
      <c r="BU87" s="212">
        <f t="shared" si="131"/>
        <v>4.3478260869565216E-2</v>
      </c>
      <c r="BV87" s="212">
        <f t="shared" si="131"/>
        <v>0</v>
      </c>
      <c r="BW87" s="212">
        <f t="shared" si="131"/>
        <v>4.3478260869565216E-2</v>
      </c>
      <c r="BX87" s="212">
        <f t="shared" si="131"/>
        <v>0</v>
      </c>
      <c r="BY87" s="212">
        <f t="shared" si="131"/>
        <v>8.6956521739130432E-2</v>
      </c>
      <c r="BZ87" s="212">
        <f t="shared" si="131"/>
        <v>0</v>
      </c>
      <c r="CA87" s="212">
        <f t="shared" si="131"/>
        <v>0.17391304347826086</v>
      </c>
      <c r="CB87" s="212">
        <f t="shared" si="131"/>
        <v>0</v>
      </c>
      <c r="CC87" s="212">
        <f t="shared" si="131"/>
        <v>0.13043478260869565</v>
      </c>
      <c r="CD87" s="212">
        <f t="shared" si="131"/>
        <v>0</v>
      </c>
      <c r="CE87" s="212">
        <f t="shared" si="131"/>
        <v>0.13043478260869565</v>
      </c>
      <c r="CF87" s="212">
        <f t="shared" si="131"/>
        <v>0</v>
      </c>
      <c r="CG87" s="212">
        <f t="shared" si="131"/>
        <v>0.2608695652173913</v>
      </c>
      <c r="CH87" s="212">
        <f t="shared" si="131"/>
        <v>0</v>
      </c>
      <c r="CI87" s="212">
        <f t="shared" si="131"/>
        <v>0.17391304347826086</v>
      </c>
      <c r="CJ87" s="212">
        <f t="shared" si="131"/>
        <v>0</v>
      </c>
      <c r="CK87" s="212">
        <f t="shared" si="131"/>
        <v>0.21739130434782608</v>
      </c>
      <c r="CL87" s="212">
        <f t="shared" si="131"/>
        <v>0</v>
      </c>
      <c r="CM87" s="212">
        <f t="shared" si="131"/>
        <v>0.21739130434782608</v>
      </c>
      <c r="CN87" s="212">
        <f t="shared" si="131"/>
        <v>0</v>
      </c>
      <c r="CO87" s="212">
        <f t="shared" si="131"/>
        <v>4.3478260869565216E-2</v>
      </c>
      <c r="CP87" s="212">
        <f t="shared" si="131"/>
        <v>4.3478260869565216E-2</v>
      </c>
      <c r="CQ87" s="212">
        <f t="shared" si="131"/>
        <v>0</v>
      </c>
      <c r="CR87" s="212">
        <f t="shared" si="131"/>
        <v>0</v>
      </c>
      <c r="CS87" s="212">
        <f t="shared" si="131"/>
        <v>8.6956521739130432E-2</v>
      </c>
      <c r="CT87" s="212">
        <f t="shared" si="131"/>
        <v>4.3478260869565216E-2</v>
      </c>
      <c r="CU87" s="212">
        <f t="shared" si="131"/>
        <v>0</v>
      </c>
      <c r="CV87" s="212">
        <f t="shared" si="131"/>
        <v>0</v>
      </c>
      <c r="CW87" s="155"/>
    </row>
    <row r="88" spans="1:391" s="157" customFormat="1" ht="15" hidden="1" x14ac:dyDescent="0.25">
      <c r="A88" s="312"/>
      <c r="B88" s="197" t="s">
        <v>753</v>
      </c>
      <c r="C88" s="213"/>
      <c r="D88" s="276">
        <f>+D86+F86</f>
        <v>5</v>
      </c>
      <c r="E88" s="277"/>
      <c r="F88" s="277"/>
      <c r="G88" s="278"/>
      <c r="H88" s="276">
        <f t="shared" ref="H88" si="132">+H86+J86</f>
        <v>1</v>
      </c>
      <c r="I88" s="277"/>
      <c r="J88" s="277"/>
      <c r="K88" s="278"/>
      <c r="L88" s="276">
        <f t="shared" ref="L88" si="133">+L86+N86</f>
        <v>3</v>
      </c>
      <c r="M88" s="277"/>
      <c r="N88" s="277"/>
      <c r="O88" s="278"/>
      <c r="P88" s="276">
        <f t="shared" ref="P88" si="134">+P86+R86</f>
        <v>3</v>
      </c>
      <c r="Q88" s="277"/>
      <c r="R88" s="277"/>
      <c r="S88" s="278"/>
      <c r="T88" s="276">
        <f t="shared" ref="T88" si="135">+T86+V86</f>
        <v>1</v>
      </c>
      <c r="U88" s="277"/>
      <c r="V88" s="277"/>
      <c r="W88" s="278"/>
      <c r="X88" s="276">
        <f t="shared" ref="X88" si="136">+X86+Z86</f>
        <v>4</v>
      </c>
      <c r="Y88" s="277"/>
      <c r="Z88" s="277"/>
      <c r="AA88" s="278"/>
      <c r="AB88" s="276">
        <f t="shared" ref="AB88" si="137">+AB86+AD86</f>
        <v>5</v>
      </c>
      <c r="AC88" s="277"/>
      <c r="AD88" s="277"/>
      <c r="AE88" s="278"/>
      <c r="AF88" s="276">
        <f t="shared" ref="AF88" si="138">+AF86+AH86</f>
        <v>0</v>
      </c>
      <c r="AG88" s="277"/>
      <c r="AH88" s="277"/>
      <c r="AI88" s="278"/>
      <c r="AJ88" s="276">
        <f t="shared" ref="AJ88" si="139">+AJ86+AL86</f>
        <v>4</v>
      </c>
      <c r="AK88" s="277"/>
      <c r="AL88" s="277"/>
      <c r="AM88" s="278"/>
      <c r="AN88" s="276">
        <f t="shared" ref="AN88" si="140">+AN86+AP86</f>
        <v>5</v>
      </c>
      <c r="AO88" s="277"/>
      <c r="AP88" s="277"/>
      <c r="AQ88" s="278"/>
      <c r="AR88" s="276">
        <f t="shared" ref="AR88" si="141">+AR86+AT86</f>
        <v>0</v>
      </c>
      <c r="AS88" s="277"/>
      <c r="AT88" s="277"/>
      <c r="AU88" s="278"/>
      <c r="AV88" s="296"/>
      <c r="AW88" s="276">
        <f t="shared" ref="AW88" si="142">+AW86+AY86</f>
        <v>11</v>
      </c>
      <c r="AX88" s="277"/>
      <c r="AY88" s="277"/>
      <c r="AZ88" s="278"/>
      <c r="BA88" s="276">
        <f t="shared" ref="BA88" si="143">+BA86+BC86</f>
        <v>2</v>
      </c>
      <c r="BB88" s="277"/>
      <c r="BC88" s="277"/>
      <c r="BD88" s="328"/>
      <c r="BE88" s="276">
        <f t="shared" ref="BE88" si="144">+BE86+BG86</f>
        <v>2</v>
      </c>
      <c r="BF88" s="277"/>
      <c r="BG88" s="277"/>
      <c r="BH88" s="278"/>
      <c r="BI88" s="276">
        <f t="shared" ref="BI88" si="145">+BI86+BK86</f>
        <v>0</v>
      </c>
      <c r="BJ88" s="277"/>
      <c r="BK88" s="277"/>
      <c r="BL88" s="278"/>
      <c r="BM88" s="276">
        <f t="shared" ref="BM88" si="146">+BM86+BO86</f>
        <v>2</v>
      </c>
      <c r="BN88" s="277"/>
      <c r="BO88" s="277"/>
      <c r="BP88" s="278"/>
      <c r="BQ88" s="276">
        <f t="shared" ref="BQ88" si="147">+BQ86+BS86</f>
        <v>5</v>
      </c>
      <c r="BR88" s="277"/>
      <c r="BS88" s="277"/>
      <c r="BT88" s="278"/>
      <c r="BU88" s="276">
        <f t="shared" ref="BU88" si="148">+BU86+BW86</f>
        <v>2</v>
      </c>
      <c r="BV88" s="277"/>
      <c r="BW88" s="277"/>
      <c r="BX88" s="278"/>
      <c r="BY88" s="276">
        <f t="shared" ref="BY88" si="149">+BY86+CA86</f>
        <v>6</v>
      </c>
      <c r="BZ88" s="277"/>
      <c r="CA88" s="277"/>
      <c r="CB88" s="278"/>
      <c r="CC88" s="276">
        <f t="shared" ref="CC88" si="150">+CC86+CE86</f>
        <v>6</v>
      </c>
      <c r="CD88" s="277"/>
      <c r="CE88" s="277"/>
      <c r="CF88" s="278"/>
      <c r="CG88" s="276">
        <f t="shared" ref="CG88" si="151">+CG86+CI86</f>
        <v>10</v>
      </c>
      <c r="CH88" s="277"/>
      <c r="CI88" s="277"/>
      <c r="CJ88" s="278"/>
      <c r="CK88" s="276">
        <f t="shared" ref="CK88" si="152">+CK86+CM86</f>
        <v>10</v>
      </c>
      <c r="CL88" s="277"/>
      <c r="CM88" s="277"/>
      <c r="CN88" s="278"/>
      <c r="CO88" s="276">
        <f t="shared" ref="CO88" si="153">+CO86+CQ86</f>
        <v>1</v>
      </c>
      <c r="CP88" s="277"/>
      <c r="CQ88" s="277"/>
      <c r="CR88" s="278"/>
      <c r="CS88" s="276">
        <f t="shared" ref="CS88" si="154">+CS86+CU86</f>
        <v>2</v>
      </c>
      <c r="CT88" s="277"/>
      <c r="CU88" s="277"/>
      <c r="CV88" s="277"/>
      <c r="CW88" s="155"/>
    </row>
    <row r="89" spans="1:391" s="157" customFormat="1" ht="15" hidden="1" x14ac:dyDescent="0.25">
      <c r="A89" s="312"/>
      <c r="B89" s="199" t="s">
        <v>753</v>
      </c>
      <c r="C89" s="214"/>
      <c r="D89" s="262">
        <f>+E86+G86</f>
        <v>10</v>
      </c>
      <c r="E89" s="263"/>
      <c r="F89" s="263"/>
      <c r="G89" s="264"/>
      <c r="H89" s="262">
        <f t="shared" ref="H89" si="155">+I86+K86</f>
        <v>4</v>
      </c>
      <c r="I89" s="263"/>
      <c r="J89" s="263"/>
      <c r="K89" s="264"/>
      <c r="L89" s="262">
        <f t="shared" ref="L89" si="156">+M86+O86</f>
        <v>1</v>
      </c>
      <c r="M89" s="263"/>
      <c r="N89" s="263"/>
      <c r="O89" s="264"/>
      <c r="P89" s="262">
        <f t="shared" ref="P89" si="157">+Q86+S86</f>
        <v>0</v>
      </c>
      <c r="Q89" s="263"/>
      <c r="R89" s="263"/>
      <c r="S89" s="264"/>
      <c r="T89" s="262">
        <f t="shared" ref="T89" si="158">+U86+W86</f>
        <v>5</v>
      </c>
      <c r="U89" s="263"/>
      <c r="V89" s="263"/>
      <c r="W89" s="264"/>
      <c r="X89" s="262">
        <f t="shared" ref="X89" si="159">+Y86+AA86</f>
        <v>0</v>
      </c>
      <c r="Y89" s="263"/>
      <c r="Z89" s="263"/>
      <c r="AA89" s="264"/>
      <c r="AB89" s="262">
        <f t="shared" ref="AB89" si="160">+AC86+AE86</f>
        <v>0</v>
      </c>
      <c r="AC89" s="263"/>
      <c r="AD89" s="263"/>
      <c r="AE89" s="264"/>
      <c r="AF89" s="262">
        <f t="shared" ref="AF89" si="161">+AG86+AI86</f>
        <v>1</v>
      </c>
      <c r="AG89" s="263"/>
      <c r="AH89" s="263"/>
      <c r="AI89" s="264"/>
      <c r="AJ89" s="262">
        <f t="shared" ref="AJ89" si="162">+AK86+AM86</f>
        <v>8</v>
      </c>
      <c r="AK89" s="263"/>
      <c r="AL89" s="263"/>
      <c r="AM89" s="264"/>
      <c r="AN89" s="262">
        <f t="shared" ref="AN89" si="163">+AO86+AQ86</f>
        <v>5</v>
      </c>
      <c r="AO89" s="263"/>
      <c r="AP89" s="263"/>
      <c r="AQ89" s="264"/>
      <c r="AR89" s="262">
        <f t="shared" ref="AR89" si="164">+AS86+AU86</f>
        <v>13</v>
      </c>
      <c r="AS89" s="263"/>
      <c r="AT89" s="263"/>
      <c r="AU89" s="264"/>
      <c r="AV89" s="296"/>
      <c r="AW89" s="262">
        <f t="shared" ref="AW89" si="165">+AX86+AZ86</f>
        <v>0</v>
      </c>
      <c r="AX89" s="263"/>
      <c r="AY89" s="263"/>
      <c r="AZ89" s="264"/>
      <c r="BA89" s="262">
        <f t="shared" ref="BA89" si="166">+BB86+BD86</f>
        <v>2</v>
      </c>
      <c r="BB89" s="263"/>
      <c r="BC89" s="263"/>
      <c r="BD89" s="264"/>
      <c r="BE89" s="262">
        <f t="shared" ref="BE89" si="167">+BF86+BH86</f>
        <v>0</v>
      </c>
      <c r="BF89" s="263"/>
      <c r="BG89" s="263"/>
      <c r="BH89" s="264"/>
      <c r="BI89" s="262">
        <f t="shared" ref="BI89" si="168">+BJ86+BL86</f>
        <v>3</v>
      </c>
      <c r="BJ89" s="263"/>
      <c r="BK89" s="263"/>
      <c r="BL89" s="264"/>
      <c r="BM89" s="262">
        <f t="shared" ref="BM89" si="169">+BN86+BP86</f>
        <v>0</v>
      </c>
      <c r="BN89" s="263"/>
      <c r="BO89" s="263"/>
      <c r="BP89" s="264"/>
      <c r="BQ89" s="262">
        <f t="shared" ref="BQ89" si="170">+BR86+BT86</f>
        <v>0</v>
      </c>
      <c r="BR89" s="263"/>
      <c r="BS89" s="263"/>
      <c r="BT89" s="264"/>
      <c r="BU89" s="262">
        <f t="shared" ref="BU89" si="171">+BV86+BX86</f>
        <v>0</v>
      </c>
      <c r="BV89" s="263"/>
      <c r="BW89" s="263"/>
      <c r="BX89" s="264"/>
      <c r="BY89" s="262">
        <f t="shared" ref="BY89" si="172">+BZ86+CB86</f>
        <v>0</v>
      </c>
      <c r="BZ89" s="263"/>
      <c r="CA89" s="263"/>
      <c r="CB89" s="264"/>
      <c r="CC89" s="262">
        <f t="shared" ref="CC89" si="173">+CD86+CF86</f>
        <v>0</v>
      </c>
      <c r="CD89" s="263"/>
      <c r="CE89" s="263"/>
      <c r="CF89" s="264"/>
      <c r="CG89" s="262">
        <f t="shared" ref="CG89" si="174">+CH86+CJ86</f>
        <v>0</v>
      </c>
      <c r="CH89" s="263"/>
      <c r="CI89" s="263"/>
      <c r="CJ89" s="264"/>
      <c r="CK89" s="262">
        <f t="shared" ref="CK89" si="175">+CL86+CN86</f>
        <v>0</v>
      </c>
      <c r="CL89" s="263"/>
      <c r="CM89" s="263"/>
      <c r="CN89" s="264"/>
      <c r="CO89" s="262">
        <f t="shared" ref="CO89" si="176">+CP86+CR86</f>
        <v>1</v>
      </c>
      <c r="CP89" s="263"/>
      <c r="CQ89" s="263"/>
      <c r="CR89" s="264"/>
      <c r="CS89" s="262">
        <f t="shared" ref="CS89" si="177">+CT86+CV86</f>
        <v>1</v>
      </c>
      <c r="CT89" s="263"/>
      <c r="CU89" s="263"/>
      <c r="CV89" s="263"/>
      <c r="CW89" s="155"/>
    </row>
    <row r="90" spans="1:391" s="157" customFormat="1" ht="15" hidden="1" x14ac:dyDescent="0.25">
      <c r="A90" s="312"/>
      <c r="B90" s="284"/>
      <c r="C90" s="285"/>
      <c r="D90" s="279"/>
      <c r="E90" s="280"/>
      <c r="F90" s="280"/>
      <c r="G90" s="281"/>
      <c r="H90" s="279"/>
      <c r="I90" s="280"/>
      <c r="J90" s="280"/>
      <c r="K90" s="281"/>
      <c r="L90" s="279"/>
      <c r="M90" s="280"/>
      <c r="N90" s="280"/>
      <c r="O90" s="281"/>
      <c r="P90" s="279"/>
      <c r="Q90" s="280"/>
      <c r="R90" s="280"/>
      <c r="S90" s="281"/>
      <c r="T90" s="279"/>
      <c r="U90" s="280"/>
      <c r="V90" s="280"/>
      <c r="W90" s="281"/>
      <c r="X90" s="279"/>
      <c r="Y90" s="280"/>
      <c r="Z90" s="280"/>
      <c r="AA90" s="281"/>
      <c r="AB90" s="279"/>
      <c r="AC90" s="280"/>
      <c r="AD90" s="280"/>
      <c r="AE90" s="281"/>
      <c r="AF90" s="279"/>
      <c r="AG90" s="280"/>
      <c r="AH90" s="280"/>
      <c r="AI90" s="281"/>
      <c r="AJ90" s="279"/>
      <c r="AK90" s="280"/>
      <c r="AL90" s="280"/>
      <c r="AM90" s="281"/>
      <c r="AN90" s="279"/>
      <c r="AO90" s="280"/>
      <c r="AP90" s="280"/>
      <c r="AQ90" s="281"/>
      <c r="AR90" s="279"/>
      <c r="AS90" s="280"/>
      <c r="AT90" s="280"/>
      <c r="AU90" s="281"/>
      <c r="AV90" s="296"/>
      <c r="AW90" s="279"/>
      <c r="AX90" s="280"/>
      <c r="AY90" s="280"/>
      <c r="AZ90" s="281"/>
      <c r="BA90" s="279"/>
      <c r="BB90" s="280"/>
      <c r="BC90" s="280"/>
      <c r="BD90" s="281"/>
      <c r="BE90" s="279"/>
      <c r="BF90" s="280"/>
      <c r="BG90" s="280"/>
      <c r="BH90" s="281"/>
      <c r="BI90" s="279"/>
      <c r="BJ90" s="280"/>
      <c r="BK90" s="280"/>
      <c r="BL90" s="281"/>
      <c r="BM90" s="279"/>
      <c r="BN90" s="280"/>
      <c r="BO90" s="280"/>
      <c r="BP90" s="281"/>
      <c r="BQ90" s="279"/>
      <c r="BR90" s="280"/>
      <c r="BS90" s="280"/>
      <c r="BT90" s="281"/>
      <c r="BU90" s="279"/>
      <c r="BV90" s="280"/>
      <c r="BW90" s="280"/>
      <c r="BX90" s="281"/>
      <c r="BY90" s="279"/>
      <c r="BZ90" s="280"/>
      <c r="CA90" s="280"/>
      <c r="CB90" s="281"/>
      <c r="CC90" s="279"/>
      <c r="CD90" s="280"/>
      <c r="CE90" s="280"/>
      <c r="CF90" s="281"/>
      <c r="CG90" s="279"/>
      <c r="CH90" s="280"/>
      <c r="CI90" s="280"/>
      <c r="CJ90" s="281"/>
      <c r="CK90" s="279"/>
      <c r="CL90" s="280"/>
      <c r="CM90" s="280"/>
      <c r="CN90" s="281"/>
      <c r="CO90" s="279"/>
      <c r="CP90" s="280"/>
      <c r="CQ90" s="280"/>
      <c r="CR90" s="281"/>
      <c r="CS90" s="279"/>
      <c r="CT90" s="280"/>
      <c r="CU90" s="280"/>
      <c r="CV90" s="281"/>
      <c r="CW90" s="155"/>
    </row>
    <row r="91" spans="1:391" s="157" customFormat="1" hidden="1" x14ac:dyDescent="0.2">
      <c r="A91" s="312"/>
      <c r="B91" s="272" t="s">
        <v>863</v>
      </c>
      <c r="C91" s="273"/>
      <c r="D91" s="276">
        <v>4</v>
      </c>
      <c r="E91" s="277"/>
      <c r="F91" s="277"/>
      <c r="G91" s="278"/>
      <c r="H91" s="276">
        <v>1</v>
      </c>
      <c r="I91" s="277"/>
      <c r="J91" s="277"/>
      <c r="K91" s="278"/>
      <c r="L91" s="276">
        <v>3</v>
      </c>
      <c r="M91" s="277"/>
      <c r="N91" s="277"/>
      <c r="O91" s="278"/>
      <c r="P91" s="276">
        <v>2</v>
      </c>
      <c r="Q91" s="277"/>
      <c r="R91" s="277"/>
      <c r="S91" s="278"/>
      <c r="T91" s="276">
        <v>1</v>
      </c>
      <c r="U91" s="277"/>
      <c r="V91" s="277"/>
      <c r="W91" s="278"/>
      <c r="X91" s="276">
        <v>2</v>
      </c>
      <c r="Y91" s="277"/>
      <c r="Z91" s="277"/>
      <c r="AA91" s="278"/>
      <c r="AB91" s="276">
        <v>3</v>
      </c>
      <c r="AC91" s="277"/>
      <c r="AD91" s="277"/>
      <c r="AE91" s="278"/>
      <c r="AF91" s="276">
        <v>0</v>
      </c>
      <c r="AG91" s="277"/>
      <c r="AH91" s="277"/>
      <c r="AI91" s="278"/>
      <c r="AJ91" s="276">
        <v>3</v>
      </c>
      <c r="AK91" s="277"/>
      <c r="AL91" s="277"/>
      <c r="AM91" s="278"/>
      <c r="AN91" s="276">
        <v>3</v>
      </c>
      <c r="AO91" s="277"/>
      <c r="AP91" s="277"/>
      <c r="AQ91" s="278"/>
      <c r="AR91" s="276">
        <v>0</v>
      </c>
      <c r="AS91" s="277"/>
      <c r="AT91" s="277"/>
      <c r="AU91" s="278"/>
      <c r="AV91" s="296"/>
      <c r="AW91" s="276">
        <v>7</v>
      </c>
      <c r="AX91" s="277"/>
      <c r="AY91" s="277"/>
      <c r="AZ91" s="278"/>
      <c r="BA91" s="276">
        <v>2</v>
      </c>
      <c r="BB91" s="277"/>
      <c r="BC91" s="277"/>
      <c r="BD91" s="278"/>
      <c r="BE91" s="276">
        <v>1</v>
      </c>
      <c r="BF91" s="277"/>
      <c r="BG91" s="277"/>
      <c r="BH91" s="278"/>
      <c r="BI91" s="276">
        <v>0</v>
      </c>
      <c r="BJ91" s="277"/>
      <c r="BK91" s="277"/>
      <c r="BL91" s="278"/>
      <c r="BM91" s="276">
        <v>2</v>
      </c>
      <c r="BN91" s="277"/>
      <c r="BO91" s="277"/>
      <c r="BP91" s="278"/>
      <c r="BQ91" s="276">
        <v>3</v>
      </c>
      <c r="BR91" s="277"/>
      <c r="BS91" s="277"/>
      <c r="BT91" s="278"/>
      <c r="BU91" s="276">
        <v>2</v>
      </c>
      <c r="BV91" s="277"/>
      <c r="BW91" s="277"/>
      <c r="BX91" s="278"/>
      <c r="BY91" s="276">
        <v>4</v>
      </c>
      <c r="BZ91" s="277"/>
      <c r="CA91" s="277"/>
      <c r="CB91" s="278"/>
      <c r="CC91" s="276">
        <v>4</v>
      </c>
      <c r="CD91" s="277"/>
      <c r="CE91" s="277"/>
      <c r="CF91" s="278"/>
      <c r="CG91" s="276">
        <v>6</v>
      </c>
      <c r="CH91" s="277"/>
      <c r="CI91" s="277"/>
      <c r="CJ91" s="278"/>
      <c r="CK91" s="276">
        <v>6</v>
      </c>
      <c r="CL91" s="277"/>
      <c r="CM91" s="277"/>
      <c r="CN91" s="278"/>
      <c r="CO91" s="276">
        <v>1</v>
      </c>
      <c r="CP91" s="277"/>
      <c r="CQ91" s="277"/>
      <c r="CR91" s="278"/>
      <c r="CS91" s="276">
        <v>2</v>
      </c>
      <c r="CT91" s="277"/>
      <c r="CU91" s="277"/>
      <c r="CV91" s="277"/>
      <c r="CW91" s="155"/>
      <c r="NH91" s="145"/>
      <c r="NI91" s="145"/>
      <c r="NJ91" s="145"/>
      <c r="NK91" s="145"/>
      <c r="NL91" s="145"/>
      <c r="NM91" s="145"/>
      <c r="NN91" s="145"/>
      <c r="NO91" s="145"/>
      <c r="NP91" s="145"/>
      <c r="NQ91" s="145"/>
      <c r="NR91" s="145"/>
      <c r="NS91" s="145"/>
      <c r="NT91" s="145"/>
      <c r="NU91" s="145"/>
      <c r="NV91" s="145"/>
      <c r="NW91" s="145"/>
      <c r="NX91" s="145"/>
      <c r="NY91" s="145"/>
      <c r="NZ91" s="145"/>
      <c r="OA91" s="145"/>
    </row>
    <row r="92" spans="1:391" s="157" customFormat="1" hidden="1" x14ac:dyDescent="0.2">
      <c r="A92" s="312"/>
      <c r="B92" s="274"/>
      <c r="C92" s="275"/>
      <c r="D92" s="265">
        <f>D91/$C$54</f>
        <v>0.17391304347826086</v>
      </c>
      <c r="E92" s="266"/>
      <c r="F92" s="266"/>
      <c r="G92" s="267"/>
      <c r="H92" s="265">
        <f t="shared" ref="H92" si="178">H91/$C$54</f>
        <v>4.3478260869565216E-2</v>
      </c>
      <c r="I92" s="266"/>
      <c r="J92" s="266"/>
      <c r="K92" s="267"/>
      <c r="L92" s="265">
        <f t="shared" ref="L92" si="179">L91/$C$54</f>
        <v>0.13043478260869565</v>
      </c>
      <c r="M92" s="266"/>
      <c r="N92" s="266"/>
      <c r="O92" s="267"/>
      <c r="P92" s="265">
        <f t="shared" ref="P92" si="180">P91/$C$54</f>
        <v>8.6956521739130432E-2</v>
      </c>
      <c r="Q92" s="266"/>
      <c r="R92" s="266"/>
      <c r="S92" s="267"/>
      <c r="T92" s="265">
        <f t="shared" ref="T92" si="181">T91/$C$54</f>
        <v>4.3478260869565216E-2</v>
      </c>
      <c r="U92" s="266"/>
      <c r="V92" s="266"/>
      <c r="W92" s="267"/>
      <c r="X92" s="265">
        <f t="shared" ref="X92" si="182">X91/$C$54</f>
        <v>8.6956521739130432E-2</v>
      </c>
      <c r="Y92" s="266"/>
      <c r="Z92" s="266"/>
      <c r="AA92" s="267"/>
      <c r="AB92" s="265">
        <f t="shared" ref="AB92" si="183">AB91/$C$54</f>
        <v>0.13043478260869565</v>
      </c>
      <c r="AC92" s="266"/>
      <c r="AD92" s="266"/>
      <c r="AE92" s="267"/>
      <c r="AF92" s="265">
        <f t="shared" ref="AF92" si="184">AF91/$C$54</f>
        <v>0</v>
      </c>
      <c r="AG92" s="266"/>
      <c r="AH92" s="266"/>
      <c r="AI92" s="267"/>
      <c r="AJ92" s="265">
        <f t="shared" ref="AJ92" si="185">AJ91/$C$54</f>
        <v>0.13043478260869565</v>
      </c>
      <c r="AK92" s="266"/>
      <c r="AL92" s="266"/>
      <c r="AM92" s="267"/>
      <c r="AN92" s="265">
        <f t="shared" ref="AN92" si="186">AN91/$C$54</f>
        <v>0.13043478260869565</v>
      </c>
      <c r="AO92" s="266"/>
      <c r="AP92" s="266"/>
      <c r="AQ92" s="267"/>
      <c r="AR92" s="265">
        <f t="shared" ref="AR92" si="187">AR91/$C$54</f>
        <v>0</v>
      </c>
      <c r="AS92" s="266"/>
      <c r="AT92" s="266"/>
      <c r="AU92" s="267"/>
      <c r="AV92" s="296"/>
      <c r="AW92" s="265">
        <f>AW91/23</f>
        <v>0.30434782608695654</v>
      </c>
      <c r="AX92" s="266"/>
      <c r="AY92" s="266"/>
      <c r="AZ92" s="267"/>
      <c r="BA92" s="265">
        <f>BA91/23</f>
        <v>8.6956521739130432E-2</v>
      </c>
      <c r="BB92" s="266"/>
      <c r="BC92" s="266"/>
      <c r="BD92" s="267"/>
      <c r="BE92" s="265">
        <f>BE91/23</f>
        <v>4.3478260869565216E-2</v>
      </c>
      <c r="BF92" s="266"/>
      <c r="BG92" s="266"/>
      <c r="BH92" s="267"/>
      <c r="BI92" s="265">
        <f>BI91/23</f>
        <v>0</v>
      </c>
      <c r="BJ92" s="266"/>
      <c r="BK92" s="266"/>
      <c r="BL92" s="267"/>
      <c r="BM92" s="265">
        <f>BM91/23</f>
        <v>8.6956521739130432E-2</v>
      </c>
      <c r="BN92" s="266"/>
      <c r="BO92" s="266"/>
      <c r="BP92" s="267"/>
      <c r="BQ92" s="265">
        <f>BQ91/23</f>
        <v>0.13043478260869565</v>
      </c>
      <c r="BR92" s="266"/>
      <c r="BS92" s="266"/>
      <c r="BT92" s="267"/>
      <c r="BU92" s="265">
        <f>BU91/23</f>
        <v>8.6956521739130432E-2</v>
      </c>
      <c r="BV92" s="266"/>
      <c r="BW92" s="266"/>
      <c r="BX92" s="267"/>
      <c r="BY92" s="265">
        <f>BY91/23</f>
        <v>0.17391304347826086</v>
      </c>
      <c r="BZ92" s="266"/>
      <c r="CA92" s="266"/>
      <c r="CB92" s="267"/>
      <c r="CC92" s="265">
        <f>CC91/23</f>
        <v>0.17391304347826086</v>
      </c>
      <c r="CD92" s="266"/>
      <c r="CE92" s="266"/>
      <c r="CF92" s="267"/>
      <c r="CG92" s="265">
        <f>CG91/23</f>
        <v>0.2608695652173913</v>
      </c>
      <c r="CH92" s="266"/>
      <c r="CI92" s="266"/>
      <c r="CJ92" s="267"/>
      <c r="CK92" s="265">
        <f>CK91/23</f>
        <v>0.2608695652173913</v>
      </c>
      <c r="CL92" s="266"/>
      <c r="CM92" s="266"/>
      <c r="CN92" s="267"/>
      <c r="CO92" s="265">
        <f>CO91/23</f>
        <v>4.3478260869565216E-2</v>
      </c>
      <c r="CP92" s="266"/>
      <c r="CQ92" s="266"/>
      <c r="CR92" s="267"/>
      <c r="CS92" s="265">
        <f>CS91/23</f>
        <v>8.6956521739130432E-2</v>
      </c>
      <c r="CT92" s="266"/>
      <c r="CU92" s="266"/>
      <c r="CV92" s="266"/>
      <c r="CW92" s="155"/>
      <c r="NH92" s="145"/>
      <c r="NI92" s="145"/>
      <c r="NJ92" s="145"/>
      <c r="NK92" s="145"/>
      <c r="NL92" s="145"/>
      <c r="NM92" s="145"/>
      <c r="NN92" s="145"/>
      <c r="NO92" s="145"/>
      <c r="NP92" s="145"/>
      <c r="NQ92" s="145"/>
      <c r="NR92" s="145"/>
      <c r="NS92" s="145"/>
      <c r="NT92" s="145"/>
      <c r="NU92" s="145"/>
      <c r="NV92" s="145"/>
      <c r="NW92" s="145"/>
      <c r="NX92" s="145"/>
      <c r="NY92" s="145"/>
      <c r="NZ92" s="145"/>
      <c r="OA92" s="145"/>
    </row>
    <row r="93" spans="1:391" s="157" customFormat="1" hidden="1" x14ac:dyDescent="0.2">
      <c r="A93" s="312"/>
      <c r="B93" s="268" t="s">
        <v>864</v>
      </c>
      <c r="C93" s="269"/>
      <c r="D93" s="262">
        <v>6</v>
      </c>
      <c r="E93" s="263"/>
      <c r="F93" s="263"/>
      <c r="G93" s="264"/>
      <c r="H93" s="262">
        <v>3</v>
      </c>
      <c r="I93" s="263"/>
      <c r="J93" s="263"/>
      <c r="K93" s="264"/>
      <c r="L93" s="262">
        <v>1</v>
      </c>
      <c r="M93" s="263"/>
      <c r="N93" s="263"/>
      <c r="O93" s="264"/>
      <c r="P93" s="262">
        <v>0</v>
      </c>
      <c r="Q93" s="263"/>
      <c r="R93" s="263"/>
      <c r="S93" s="264"/>
      <c r="T93" s="262">
        <v>4</v>
      </c>
      <c r="U93" s="263"/>
      <c r="V93" s="263"/>
      <c r="W93" s="264"/>
      <c r="X93" s="262">
        <v>0</v>
      </c>
      <c r="Y93" s="263"/>
      <c r="Z93" s="263"/>
      <c r="AA93" s="264"/>
      <c r="AB93" s="262">
        <v>0</v>
      </c>
      <c r="AC93" s="263"/>
      <c r="AD93" s="263"/>
      <c r="AE93" s="264"/>
      <c r="AF93" s="262">
        <v>1</v>
      </c>
      <c r="AG93" s="263"/>
      <c r="AH93" s="263"/>
      <c r="AI93" s="264"/>
      <c r="AJ93" s="262">
        <v>5</v>
      </c>
      <c r="AK93" s="263"/>
      <c r="AL93" s="263"/>
      <c r="AM93" s="264"/>
      <c r="AN93" s="262">
        <v>3</v>
      </c>
      <c r="AO93" s="263"/>
      <c r="AP93" s="263"/>
      <c r="AQ93" s="264"/>
      <c r="AR93" s="262">
        <v>7</v>
      </c>
      <c r="AS93" s="263"/>
      <c r="AT93" s="263"/>
      <c r="AU93" s="264"/>
      <c r="AV93" s="296"/>
      <c r="AW93" s="262">
        <v>0</v>
      </c>
      <c r="AX93" s="263"/>
      <c r="AY93" s="263"/>
      <c r="AZ93" s="264"/>
      <c r="BA93" s="262">
        <v>1</v>
      </c>
      <c r="BB93" s="263"/>
      <c r="BC93" s="263"/>
      <c r="BD93" s="264"/>
      <c r="BE93" s="262">
        <v>0</v>
      </c>
      <c r="BF93" s="263"/>
      <c r="BG93" s="263"/>
      <c r="BH93" s="264"/>
      <c r="BI93" s="262">
        <v>3</v>
      </c>
      <c r="BJ93" s="263"/>
      <c r="BK93" s="263"/>
      <c r="BL93" s="264"/>
      <c r="BM93" s="262">
        <v>0</v>
      </c>
      <c r="BN93" s="263"/>
      <c r="BO93" s="263"/>
      <c r="BP93" s="264"/>
      <c r="BQ93" s="262">
        <v>0</v>
      </c>
      <c r="BR93" s="263"/>
      <c r="BS93" s="263"/>
      <c r="BT93" s="264"/>
      <c r="BU93" s="262">
        <v>0</v>
      </c>
      <c r="BV93" s="263"/>
      <c r="BW93" s="263"/>
      <c r="BX93" s="264"/>
      <c r="BY93" s="262">
        <v>0</v>
      </c>
      <c r="BZ93" s="263"/>
      <c r="CA93" s="263"/>
      <c r="CB93" s="264"/>
      <c r="CC93" s="262">
        <v>0</v>
      </c>
      <c r="CD93" s="263"/>
      <c r="CE93" s="263"/>
      <c r="CF93" s="264"/>
      <c r="CG93" s="262">
        <v>0</v>
      </c>
      <c r="CH93" s="263"/>
      <c r="CI93" s="263"/>
      <c r="CJ93" s="264"/>
      <c r="CK93" s="262">
        <v>0</v>
      </c>
      <c r="CL93" s="263"/>
      <c r="CM93" s="263"/>
      <c r="CN93" s="264"/>
      <c r="CO93" s="262">
        <v>1</v>
      </c>
      <c r="CP93" s="263"/>
      <c r="CQ93" s="263"/>
      <c r="CR93" s="264"/>
      <c r="CS93" s="262">
        <v>1</v>
      </c>
      <c r="CT93" s="263"/>
      <c r="CU93" s="263"/>
      <c r="CV93" s="263"/>
      <c r="CW93" s="155"/>
      <c r="NH93" s="145"/>
      <c r="NI93" s="145"/>
      <c r="NJ93" s="145"/>
      <c r="NK93" s="145"/>
      <c r="NL93" s="145"/>
      <c r="NM93" s="145"/>
      <c r="NN93" s="145"/>
      <c r="NO93" s="145"/>
      <c r="NP93" s="145"/>
      <c r="NQ93" s="145"/>
      <c r="NR93" s="145"/>
      <c r="NS93" s="145"/>
      <c r="NT93" s="145"/>
      <c r="NU93" s="145"/>
      <c r="NV93" s="145"/>
      <c r="NW93" s="145"/>
      <c r="NX93" s="145"/>
      <c r="NY93" s="145"/>
      <c r="NZ93" s="145"/>
      <c r="OA93" s="145"/>
    </row>
    <row r="94" spans="1:391" s="157" customFormat="1" hidden="1" x14ac:dyDescent="0.2">
      <c r="A94" s="312"/>
      <c r="B94" s="270"/>
      <c r="C94" s="271"/>
      <c r="D94" s="259">
        <f>D93/C54</f>
        <v>0.2608695652173913</v>
      </c>
      <c r="E94" s="260"/>
      <c r="F94" s="260"/>
      <c r="G94" s="261"/>
      <c r="H94" s="259">
        <f>H93/C54</f>
        <v>0.13043478260869565</v>
      </c>
      <c r="I94" s="260"/>
      <c r="J94" s="260"/>
      <c r="K94" s="261"/>
      <c r="L94" s="259">
        <f>L93/C54</f>
        <v>4.3478260869565216E-2</v>
      </c>
      <c r="M94" s="260"/>
      <c r="N94" s="260"/>
      <c r="O94" s="261"/>
      <c r="P94" s="259">
        <f>P93/C54</f>
        <v>0</v>
      </c>
      <c r="Q94" s="260"/>
      <c r="R94" s="260"/>
      <c r="S94" s="261"/>
      <c r="T94" s="259">
        <f>T93/C54</f>
        <v>0.17391304347826086</v>
      </c>
      <c r="U94" s="260"/>
      <c r="V94" s="260"/>
      <c r="W94" s="261"/>
      <c r="X94" s="259">
        <f>X93/C54</f>
        <v>0</v>
      </c>
      <c r="Y94" s="260"/>
      <c r="Z94" s="260"/>
      <c r="AA94" s="261"/>
      <c r="AB94" s="259">
        <f>AB93/C54</f>
        <v>0</v>
      </c>
      <c r="AC94" s="260"/>
      <c r="AD94" s="260"/>
      <c r="AE94" s="261"/>
      <c r="AF94" s="259">
        <f>AF93/C54</f>
        <v>4.3478260869565216E-2</v>
      </c>
      <c r="AG94" s="260"/>
      <c r="AH94" s="260"/>
      <c r="AI94" s="261"/>
      <c r="AJ94" s="259">
        <f>AJ93/C54</f>
        <v>0.21739130434782608</v>
      </c>
      <c r="AK94" s="260"/>
      <c r="AL94" s="260"/>
      <c r="AM94" s="261"/>
      <c r="AN94" s="259">
        <f>AN93/C54</f>
        <v>0.13043478260869565</v>
      </c>
      <c r="AO94" s="260"/>
      <c r="AP94" s="260"/>
      <c r="AQ94" s="261"/>
      <c r="AR94" s="259">
        <f>AR93/C54</f>
        <v>0.30434782608695654</v>
      </c>
      <c r="AS94" s="260"/>
      <c r="AT94" s="260"/>
      <c r="AU94" s="261"/>
      <c r="AV94" s="365"/>
      <c r="AW94" s="259">
        <f>AW93/C54</f>
        <v>0</v>
      </c>
      <c r="AX94" s="260"/>
      <c r="AY94" s="260"/>
      <c r="AZ94" s="261"/>
      <c r="BA94" s="259">
        <f>BA93/C54</f>
        <v>4.3478260869565216E-2</v>
      </c>
      <c r="BB94" s="260"/>
      <c r="BC94" s="260"/>
      <c r="BD94" s="261"/>
      <c r="BE94" s="259">
        <f>BE93/C54</f>
        <v>0</v>
      </c>
      <c r="BF94" s="260"/>
      <c r="BG94" s="260"/>
      <c r="BH94" s="261"/>
      <c r="BI94" s="259">
        <f>BI93/C54</f>
        <v>0.13043478260869565</v>
      </c>
      <c r="BJ94" s="260"/>
      <c r="BK94" s="260"/>
      <c r="BL94" s="261"/>
      <c r="BM94" s="259">
        <f>BM93/C54</f>
        <v>0</v>
      </c>
      <c r="BN94" s="260"/>
      <c r="BO94" s="260"/>
      <c r="BP94" s="261"/>
      <c r="BQ94" s="259">
        <f>BQ93/C54</f>
        <v>0</v>
      </c>
      <c r="BR94" s="260"/>
      <c r="BS94" s="260"/>
      <c r="BT94" s="261"/>
      <c r="BU94" s="259">
        <f>BU93/C54</f>
        <v>0</v>
      </c>
      <c r="BV94" s="260"/>
      <c r="BW94" s="260"/>
      <c r="BX94" s="261"/>
      <c r="BY94" s="259">
        <f>BY93/C54</f>
        <v>0</v>
      </c>
      <c r="BZ94" s="260"/>
      <c r="CA94" s="260"/>
      <c r="CB94" s="261"/>
      <c r="CC94" s="259">
        <f>CC93/C54</f>
        <v>0</v>
      </c>
      <c r="CD94" s="260"/>
      <c r="CE94" s="260"/>
      <c r="CF94" s="261"/>
      <c r="CG94" s="259">
        <f>CG93/C54</f>
        <v>0</v>
      </c>
      <c r="CH94" s="260"/>
      <c r="CI94" s="260"/>
      <c r="CJ94" s="261"/>
      <c r="CK94" s="259">
        <f>CK93/C54</f>
        <v>0</v>
      </c>
      <c r="CL94" s="260"/>
      <c r="CM94" s="260"/>
      <c r="CN94" s="261"/>
      <c r="CO94" s="259">
        <f>CO93/C54</f>
        <v>4.3478260869565216E-2</v>
      </c>
      <c r="CP94" s="260"/>
      <c r="CQ94" s="260"/>
      <c r="CR94" s="261"/>
      <c r="CS94" s="259">
        <f>CS93/C54</f>
        <v>4.3478260869565216E-2</v>
      </c>
      <c r="CT94" s="260"/>
      <c r="CU94" s="260"/>
      <c r="CV94" s="260"/>
      <c r="CW94" s="155"/>
      <c r="NH94" s="145"/>
      <c r="NI94" s="145"/>
      <c r="NJ94" s="145"/>
      <c r="NK94" s="145"/>
      <c r="NL94" s="145"/>
      <c r="NM94" s="145"/>
      <c r="NN94" s="145"/>
      <c r="NO94" s="145"/>
      <c r="NP94" s="145"/>
      <c r="NQ94" s="145"/>
      <c r="NR94" s="145"/>
      <c r="NS94" s="145"/>
      <c r="NT94" s="145"/>
      <c r="NU94" s="145"/>
      <c r="NV94" s="145"/>
      <c r="NW94" s="145"/>
      <c r="NX94" s="145"/>
      <c r="NY94" s="145"/>
      <c r="NZ94" s="145"/>
      <c r="OA94" s="145"/>
    </row>
    <row r="95" spans="1:391" s="157" customFormat="1" ht="15" hidden="1" x14ac:dyDescent="0.25">
      <c r="B95" s="202"/>
      <c r="C95" s="202"/>
    </row>
    <row r="96" spans="1:391" ht="15" hidden="1" x14ac:dyDescent="0.25">
      <c r="A96" s="311" t="s">
        <v>752</v>
      </c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/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311"/>
      <c r="BC96" s="311"/>
      <c r="BD96" s="311"/>
      <c r="BE96" s="311"/>
      <c r="BF96" s="311"/>
      <c r="BG96" s="311"/>
      <c r="BH96" s="311"/>
      <c r="BI96" s="311"/>
      <c r="BJ96" s="311"/>
      <c r="BK96" s="311"/>
      <c r="BL96" s="311"/>
      <c r="BM96" s="311"/>
      <c r="BN96" s="311"/>
      <c r="BO96" s="311"/>
      <c r="BP96" s="311"/>
      <c r="BQ96" s="311"/>
      <c r="BR96" s="311"/>
      <c r="BS96" s="311"/>
      <c r="BT96" s="311"/>
      <c r="BU96" s="311"/>
      <c r="BV96" s="311"/>
      <c r="BW96" s="311"/>
      <c r="BX96" s="311"/>
      <c r="BY96" s="311"/>
      <c r="BZ96" s="311"/>
      <c r="CA96" s="311"/>
      <c r="CB96" s="311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</row>
    <row r="97" spans="1:159" ht="15" hidden="1" x14ac:dyDescent="0.25">
      <c r="A97" s="311" t="s">
        <v>756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11"/>
      <c r="AS97" s="311"/>
      <c r="AT97" s="311"/>
      <c r="AU97" s="311"/>
      <c r="AV97" s="311"/>
      <c r="AW97" s="311"/>
      <c r="AX97" s="311"/>
      <c r="AY97" s="311"/>
      <c r="AZ97" s="311"/>
      <c r="BA97" s="311"/>
      <c r="BB97" s="311"/>
      <c r="BC97" s="311"/>
      <c r="BD97" s="311"/>
      <c r="BE97" s="311"/>
      <c r="BF97" s="311"/>
      <c r="BG97" s="311"/>
      <c r="BH97" s="311"/>
      <c r="BI97" s="311"/>
      <c r="BJ97" s="311"/>
      <c r="BK97" s="311"/>
      <c r="BL97" s="311"/>
      <c r="BM97" s="311"/>
      <c r="BN97" s="311"/>
      <c r="BO97" s="311"/>
      <c r="BP97" s="311"/>
      <c r="BQ97" s="311"/>
      <c r="BR97" s="311"/>
      <c r="BS97" s="311"/>
      <c r="BT97" s="311"/>
      <c r="BU97" s="311"/>
      <c r="BV97" s="311"/>
      <c r="BW97" s="311"/>
      <c r="BX97" s="311"/>
      <c r="BY97" s="311"/>
      <c r="BZ97" s="311"/>
      <c r="CA97" s="311"/>
      <c r="CB97" s="311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</row>
    <row r="98" spans="1:159" s="157" customFormat="1" hidden="1" x14ac:dyDescent="0.2">
      <c r="C98" s="203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</row>
    <row r="99" spans="1:159" s="157" customFormat="1" ht="15" hidden="1" x14ac:dyDescent="0.25">
      <c r="A99" s="312" t="s">
        <v>867</v>
      </c>
      <c r="B99" s="313" t="s">
        <v>88</v>
      </c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  <c r="AK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4"/>
      <c r="AX99" s="314"/>
      <c r="AY99" s="314"/>
      <c r="AZ99" s="314"/>
      <c r="BA99" s="314"/>
      <c r="BB99" s="314"/>
      <c r="BC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P99" s="314"/>
      <c r="BQ99" s="314"/>
      <c r="BR99" s="314"/>
      <c r="BS99" s="314"/>
      <c r="BT99" s="314"/>
      <c r="BU99" s="314"/>
      <c r="BV99" s="314"/>
      <c r="BW99" s="314"/>
      <c r="BX99" s="314"/>
      <c r="BY99" s="314"/>
      <c r="BZ99" s="314"/>
      <c r="CA99" s="314"/>
      <c r="CB99" s="314"/>
      <c r="CC99" s="146"/>
      <c r="CD99" s="147"/>
      <c r="CE99" s="147"/>
      <c r="CF99" s="147"/>
      <c r="CG99" s="147"/>
      <c r="CH99" s="147"/>
      <c r="CI99" s="147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</row>
    <row r="100" spans="1:159" s="157" customFormat="1" ht="15" hidden="1" x14ac:dyDescent="0.25">
      <c r="A100" s="312"/>
      <c r="B100" s="313" t="s">
        <v>866</v>
      </c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4"/>
      <c r="BE100" s="314"/>
      <c r="BF100" s="314"/>
      <c r="BG100" s="314"/>
      <c r="BH100" s="314"/>
      <c r="BI100" s="314"/>
      <c r="BJ100" s="314"/>
      <c r="BK100" s="314"/>
      <c r="BL100" s="314"/>
      <c r="BM100" s="314"/>
      <c r="BN100" s="314"/>
      <c r="BO100" s="314"/>
      <c r="BP100" s="314"/>
      <c r="BQ100" s="314"/>
      <c r="BR100" s="314"/>
      <c r="BS100" s="314"/>
      <c r="BT100" s="314"/>
      <c r="BU100" s="314"/>
      <c r="BV100" s="314"/>
      <c r="BW100" s="314"/>
      <c r="BX100" s="314"/>
      <c r="BY100" s="314"/>
      <c r="BZ100" s="314"/>
      <c r="CA100" s="314"/>
      <c r="CB100" s="314"/>
      <c r="CC100" s="146"/>
      <c r="CD100" s="147"/>
      <c r="CE100" s="147"/>
      <c r="CF100" s="147"/>
      <c r="CG100" s="147"/>
      <c r="CH100" s="147"/>
      <c r="CI100" s="147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</row>
    <row r="101" spans="1:159" s="157" customFormat="1" ht="15" hidden="1" x14ac:dyDescent="0.25">
      <c r="A101" s="312"/>
      <c r="B101" s="153" t="s">
        <v>759</v>
      </c>
      <c r="C101" s="154">
        <f>+C102+C103</f>
        <v>19</v>
      </c>
      <c r="D101" s="303" t="s">
        <v>684</v>
      </c>
      <c r="E101" s="303"/>
      <c r="F101" s="303"/>
      <c r="G101" s="303"/>
      <c r="H101" s="303" t="s">
        <v>685</v>
      </c>
      <c r="I101" s="303"/>
      <c r="J101" s="303"/>
      <c r="K101" s="303"/>
      <c r="L101" s="303" t="s">
        <v>686</v>
      </c>
      <c r="M101" s="303"/>
      <c r="N101" s="303"/>
      <c r="O101" s="303"/>
      <c r="P101" s="303" t="s">
        <v>687</v>
      </c>
      <c r="Q101" s="303"/>
      <c r="R101" s="303"/>
      <c r="S101" s="303"/>
      <c r="T101" s="303" t="s">
        <v>688</v>
      </c>
      <c r="U101" s="303"/>
      <c r="V101" s="303"/>
      <c r="W101" s="303"/>
      <c r="X101" s="303" t="s">
        <v>689</v>
      </c>
      <c r="Y101" s="303"/>
      <c r="Z101" s="303"/>
      <c r="AA101" s="303"/>
      <c r="AB101" s="303" t="s">
        <v>690</v>
      </c>
      <c r="AC101" s="303"/>
      <c r="AD101" s="303"/>
      <c r="AE101" s="303"/>
      <c r="AF101" s="303" t="s">
        <v>691</v>
      </c>
      <c r="AG101" s="303"/>
      <c r="AH101" s="303"/>
      <c r="AI101" s="303"/>
      <c r="AJ101" s="303" t="s">
        <v>692</v>
      </c>
      <c r="AK101" s="303"/>
      <c r="AL101" s="303"/>
      <c r="AM101" s="303"/>
      <c r="AN101" s="286" t="s">
        <v>693</v>
      </c>
      <c r="AO101" s="287"/>
      <c r="AP101" s="287"/>
      <c r="AQ101" s="287"/>
      <c r="AR101" s="323"/>
      <c r="AS101" s="326" t="s">
        <v>694</v>
      </c>
      <c r="AT101" s="304"/>
      <c r="AU101" s="304"/>
      <c r="AV101" s="304"/>
      <c r="AW101" s="304" t="s">
        <v>695</v>
      </c>
      <c r="AX101" s="304"/>
      <c r="AY101" s="304"/>
      <c r="AZ101" s="304"/>
      <c r="BA101" s="304" t="s">
        <v>696</v>
      </c>
      <c r="BB101" s="304"/>
      <c r="BC101" s="304"/>
      <c r="BD101" s="304"/>
      <c r="BE101" s="304" t="s">
        <v>697</v>
      </c>
      <c r="BF101" s="304"/>
      <c r="BG101" s="304"/>
      <c r="BH101" s="304"/>
      <c r="BI101" s="304" t="s">
        <v>698</v>
      </c>
      <c r="BJ101" s="304"/>
      <c r="BK101" s="304"/>
      <c r="BL101" s="304"/>
      <c r="BM101" s="304" t="s">
        <v>699</v>
      </c>
      <c r="BN101" s="304"/>
      <c r="BO101" s="304"/>
      <c r="BP101" s="304"/>
      <c r="BQ101" s="304" t="s">
        <v>700</v>
      </c>
      <c r="BR101" s="304"/>
      <c r="BS101" s="304"/>
      <c r="BT101" s="304"/>
      <c r="BU101" s="304" t="s">
        <v>701</v>
      </c>
      <c r="BV101" s="304"/>
      <c r="BW101" s="304"/>
      <c r="BX101" s="304"/>
      <c r="BY101" s="304" t="s">
        <v>702</v>
      </c>
      <c r="BZ101" s="304"/>
      <c r="CA101" s="304"/>
      <c r="CB101" s="257"/>
      <c r="CC101" s="155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</row>
    <row r="102" spans="1:159" s="157" customFormat="1" ht="15" hidden="1" x14ac:dyDescent="0.25">
      <c r="A102" s="312"/>
      <c r="B102" s="153" t="s">
        <v>757</v>
      </c>
      <c r="C102" s="154">
        <v>10</v>
      </c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288"/>
      <c r="AO102" s="289"/>
      <c r="AP102" s="289"/>
      <c r="AQ102" s="289"/>
      <c r="AR102" s="324"/>
      <c r="AS102" s="326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4"/>
      <c r="BH102" s="304"/>
      <c r="BI102" s="304"/>
      <c r="BJ102" s="304"/>
      <c r="BK102" s="304"/>
      <c r="BL102" s="304"/>
      <c r="BM102" s="304"/>
      <c r="BN102" s="304"/>
      <c r="BO102" s="304"/>
      <c r="BP102" s="304"/>
      <c r="BQ102" s="304"/>
      <c r="BR102" s="304"/>
      <c r="BS102" s="304"/>
      <c r="BT102" s="304"/>
      <c r="BU102" s="304"/>
      <c r="BV102" s="304"/>
      <c r="BW102" s="304"/>
      <c r="BX102" s="304"/>
      <c r="BY102" s="304"/>
      <c r="BZ102" s="304"/>
      <c r="CA102" s="304"/>
      <c r="CB102" s="257"/>
      <c r="CC102" s="155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</row>
    <row r="103" spans="1:159" s="157" customFormat="1" ht="15" hidden="1" x14ac:dyDescent="0.25">
      <c r="A103" s="312"/>
      <c r="B103" s="153" t="s">
        <v>758</v>
      </c>
      <c r="C103" s="154">
        <v>9</v>
      </c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304"/>
      <c r="AC103" s="304"/>
      <c r="AD103" s="304"/>
      <c r="AE103" s="304"/>
      <c r="AF103" s="304"/>
      <c r="AG103" s="304"/>
      <c r="AH103" s="304"/>
      <c r="AI103" s="304"/>
      <c r="AJ103" s="304"/>
      <c r="AK103" s="304"/>
      <c r="AL103" s="304"/>
      <c r="AM103" s="304"/>
      <c r="AN103" s="288"/>
      <c r="AO103" s="289"/>
      <c r="AP103" s="289"/>
      <c r="AQ103" s="289"/>
      <c r="AR103" s="324"/>
      <c r="AS103" s="326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304"/>
      <c r="BG103" s="304"/>
      <c r="BH103" s="304"/>
      <c r="BI103" s="304"/>
      <c r="BJ103" s="304"/>
      <c r="BK103" s="304"/>
      <c r="BL103" s="304"/>
      <c r="BM103" s="304"/>
      <c r="BN103" s="304"/>
      <c r="BO103" s="304"/>
      <c r="BP103" s="304"/>
      <c r="BQ103" s="304"/>
      <c r="BR103" s="304"/>
      <c r="BS103" s="304"/>
      <c r="BT103" s="304"/>
      <c r="BU103" s="304"/>
      <c r="BV103" s="304"/>
      <c r="BW103" s="304"/>
      <c r="BX103" s="304"/>
      <c r="BY103" s="304"/>
      <c r="BZ103" s="304"/>
      <c r="CA103" s="304"/>
      <c r="CB103" s="257"/>
      <c r="CC103" s="155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</row>
    <row r="104" spans="1:159" s="157" customFormat="1" ht="15" hidden="1" x14ac:dyDescent="0.25">
      <c r="A104" s="312"/>
      <c r="B104" s="153"/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288"/>
      <c r="AO104" s="289"/>
      <c r="AP104" s="289"/>
      <c r="AQ104" s="289"/>
      <c r="AR104" s="324"/>
      <c r="AS104" s="326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257"/>
      <c r="CC104" s="155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>
        <v>0.26315789473684209</v>
      </c>
      <c r="DE104" s="149">
        <v>0.21052631578947367</v>
      </c>
      <c r="DF104" s="149">
        <v>0</v>
      </c>
      <c r="DG104" s="149">
        <v>5.2631578947368418E-2</v>
      </c>
      <c r="DH104" s="149">
        <v>0</v>
      </c>
      <c r="DI104" s="149">
        <v>0.10526315789473684</v>
      </c>
      <c r="DJ104" s="149">
        <v>5.2631578947368418E-2</v>
      </c>
      <c r="DK104" s="149">
        <v>0.15789473684210525</v>
      </c>
      <c r="DL104" s="149">
        <v>0.31578947368421051</v>
      </c>
      <c r="DM104" s="149">
        <v>0.15789473684210525</v>
      </c>
      <c r="DN104" s="149">
        <v>0.15789473684210525</v>
      </c>
      <c r="DO104" s="149">
        <v>5.2631578947368418E-2</v>
      </c>
      <c r="DP104" s="149">
        <v>0.15789473684210525</v>
      </c>
      <c r="DQ104" s="149">
        <v>0.10526315789473684</v>
      </c>
      <c r="DR104" s="149">
        <v>5.2631578947368418E-2</v>
      </c>
      <c r="DS104" s="149">
        <v>0.31578947368421051</v>
      </c>
      <c r="DT104" s="149">
        <v>0.15789473684210525</v>
      </c>
      <c r="DU104" s="149">
        <v>5.2631578947368418E-2</v>
      </c>
      <c r="DV104" s="149"/>
      <c r="DW104" s="149"/>
      <c r="EC104" s="145"/>
      <c r="ED104" s="145"/>
      <c r="EE104" s="145"/>
      <c r="EG104" s="145"/>
      <c r="EH104" s="145"/>
      <c r="EI104" s="145"/>
      <c r="EK104" s="145"/>
      <c r="EL104" s="145"/>
      <c r="EM104" s="145"/>
      <c r="ES104" s="145"/>
      <c r="ET104" s="145"/>
      <c r="EU104" s="145"/>
      <c r="EW104" s="145"/>
      <c r="EX104" s="145"/>
      <c r="EY104" s="145"/>
      <c r="FA104" s="145"/>
      <c r="FB104" s="145"/>
      <c r="FC104" s="145"/>
    </row>
    <row r="105" spans="1:159" ht="14.25" hidden="1" customHeight="1" x14ac:dyDescent="0.2">
      <c r="A105" s="312"/>
      <c r="B105" s="158"/>
      <c r="C105" s="157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290"/>
      <c r="AO105" s="291"/>
      <c r="AP105" s="291"/>
      <c r="AQ105" s="291"/>
      <c r="AR105" s="324"/>
      <c r="AS105" s="326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257"/>
      <c r="CC105" s="155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>
        <v>0.26315789473684209</v>
      </c>
      <c r="DE105" s="149">
        <v>0.15789473684210525</v>
      </c>
      <c r="DF105" s="149">
        <v>0.15789473684210525</v>
      </c>
      <c r="DG105" s="149">
        <v>5.2631578947368418E-2</v>
      </c>
      <c r="DH105" s="149">
        <v>0</v>
      </c>
      <c r="DI105" s="149">
        <v>0.31578947368421051</v>
      </c>
      <c r="DJ105" s="149">
        <v>0.36842105263157893</v>
      </c>
      <c r="DK105" s="149">
        <v>5.2631578947368418E-2</v>
      </c>
      <c r="DL105" s="149">
        <v>0</v>
      </c>
      <c r="DM105" s="149">
        <v>5.2631578947368418E-2</v>
      </c>
      <c r="DN105" s="149">
        <v>5.2631578947368418E-2</v>
      </c>
      <c r="DO105" s="149">
        <v>0.10526315789473684</v>
      </c>
      <c r="DP105" s="149">
        <v>5.2631578947368418E-2</v>
      </c>
      <c r="DQ105" s="149">
        <v>0.10526315789473684</v>
      </c>
      <c r="DR105" s="149">
        <v>0.31578947368421051</v>
      </c>
      <c r="DS105" s="149">
        <v>0</v>
      </c>
      <c r="DT105" s="149">
        <v>0</v>
      </c>
      <c r="DU105" s="149">
        <v>0.10526315789473684</v>
      </c>
      <c r="DV105" s="149"/>
      <c r="DW105" s="149"/>
    </row>
    <row r="106" spans="1:159" ht="15" hidden="1" x14ac:dyDescent="0.25">
      <c r="A106" s="312"/>
      <c r="B106" s="159"/>
      <c r="C106" s="160"/>
      <c r="D106" s="161">
        <v>1</v>
      </c>
      <c r="E106" s="162">
        <v>2</v>
      </c>
      <c r="F106" s="161">
        <v>3</v>
      </c>
      <c r="G106" s="162">
        <v>4</v>
      </c>
      <c r="H106" s="161">
        <v>1</v>
      </c>
      <c r="I106" s="162">
        <v>2</v>
      </c>
      <c r="J106" s="161">
        <v>3</v>
      </c>
      <c r="K106" s="162">
        <v>4</v>
      </c>
      <c r="L106" s="161">
        <v>1</v>
      </c>
      <c r="M106" s="162">
        <v>2</v>
      </c>
      <c r="N106" s="161">
        <v>3</v>
      </c>
      <c r="O106" s="162">
        <v>4</v>
      </c>
      <c r="P106" s="161">
        <v>1</v>
      </c>
      <c r="Q106" s="162">
        <v>2</v>
      </c>
      <c r="R106" s="161">
        <v>3</v>
      </c>
      <c r="S106" s="162">
        <v>4</v>
      </c>
      <c r="T106" s="161">
        <v>1</v>
      </c>
      <c r="U106" s="162">
        <v>2</v>
      </c>
      <c r="V106" s="161">
        <v>3</v>
      </c>
      <c r="W106" s="162">
        <v>4</v>
      </c>
      <c r="X106" s="161">
        <v>1</v>
      </c>
      <c r="Y106" s="162">
        <v>2</v>
      </c>
      <c r="Z106" s="161">
        <v>3</v>
      </c>
      <c r="AA106" s="162">
        <v>4</v>
      </c>
      <c r="AB106" s="161">
        <v>1</v>
      </c>
      <c r="AC106" s="162">
        <v>2</v>
      </c>
      <c r="AD106" s="161">
        <v>3</v>
      </c>
      <c r="AE106" s="162">
        <v>4</v>
      </c>
      <c r="AF106" s="161">
        <v>1</v>
      </c>
      <c r="AG106" s="162">
        <v>2</v>
      </c>
      <c r="AH106" s="161">
        <v>3</v>
      </c>
      <c r="AI106" s="162">
        <v>4</v>
      </c>
      <c r="AJ106" s="161">
        <v>1</v>
      </c>
      <c r="AK106" s="162">
        <v>2</v>
      </c>
      <c r="AL106" s="161">
        <v>3</v>
      </c>
      <c r="AM106" s="162">
        <v>4</v>
      </c>
      <c r="AN106" s="161">
        <v>1</v>
      </c>
      <c r="AO106" s="162">
        <v>2</v>
      </c>
      <c r="AP106" s="161">
        <v>3</v>
      </c>
      <c r="AQ106" s="165">
        <v>4</v>
      </c>
      <c r="AR106" s="324"/>
      <c r="AS106" s="164">
        <v>1</v>
      </c>
      <c r="AT106" s="162">
        <v>2</v>
      </c>
      <c r="AU106" s="161">
        <v>3</v>
      </c>
      <c r="AV106" s="162">
        <v>4</v>
      </c>
      <c r="AW106" s="164">
        <v>1</v>
      </c>
      <c r="AX106" s="162">
        <v>2</v>
      </c>
      <c r="AY106" s="161">
        <v>3</v>
      </c>
      <c r="AZ106" s="162">
        <v>4</v>
      </c>
      <c r="BA106" s="164">
        <v>1</v>
      </c>
      <c r="BB106" s="162">
        <v>2</v>
      </c>
      <c r="BC106" s="161">
        <v>3</v>
      </c>
      <c r="BD106" s="162">
        <v>4</v>
      </c>
      <c r="BE106" s="164">
        <v>1</v>
      </c>
      <c r="BF106" s="162">
        <v>2</v>
      </c>
      <c r="BG106" s="161">
        <v>3</v>
      </c>
      <c r="BH106" s="162">
        <v>4</v>
      </c>
      <c r="BI106" s="164">
        <v>1</v>
      </c>
      <c r="BJ106" s="162">
        <v>2</v>
      </c>
      <c r="BK106" s="161">
        <v>3</v>
      </c>
      <c r="BL106" s="162">
        <v>4</v>
      </c>
      <c r="BM106" s="164">
        <v>1</v>
      </c>
      <c r="BN106" s="162">
        <v>2</v>
      </c>
      <c r="BO106" s="161">
        <v>3</v>
      </c>
      <c r="BP106" s="162">
        <v>4</v>
      </c>
      <c r="BQ106" s="164">
        <v>1</v>
      </c>
      <c r="BR106" s="162">
        <v>2</v>
      </c>
      <c r="BS106" s="161">
        <v>3</v>
      </c>
      <c r="BT106" s="162">
        <v>4</v>
      </c>
      <c r="BU106" s="164">
        <v>1</v>
      </c>
      <c r="BV106" s="162">
        <v>2</v>
      </c>
      <c r="BW106" s="161">
        <v>3</v>
      </c>
      <c r="BX106" s="162">
        <v>4</v>
      </c>
      <c r="BY106" s="164">
        <v>1</v>
      </c>
      <c r="BZ106" s="162">
        <v>2</v>
      </c>
      <c r="CA106" s="161">
        <v>3</v>
      </c>
      <c r="CB106" s="165">
        <v>4</v>
      </c>
      <c r="CC106" s="155"/>
      <c r="CJ106" s="149"/>
      <c r="CK106" s="149"/>
      <c r="CL106" s="149"/>
      <c r="CM106" s="149"/>
      <c r="CN106" s="149"/>
      <c r="CO106" s="215"/>
      <c r="CP106" s="215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49"/>
      <c r="DE106" s="149"/>
      <c r="DF106" s="149"/>
      <c r="DG106" s="149"/>
      <c r="DH106" s="149"/>
      <c r="DI106" s="149"/>
      <c r="DJ106" s="149"/>
      <c r="DK106" s="149"/>
      <c r="DL106" s="149"/>
      <c r="DM106" s="149"/>
      <c r="DN106" s="149"/>
      <c r="DO106" s="149"/>
      <c r="DP106" s="149"/>
      <c r="DQ106" s="149"/>
      <c r="DR106" s="149"/>
      <c r="DS106" s="149"/>
      <c r="DT106" s="149"/>
      <c r="DU106" s="149"/>
      <c r="DV106" s="149"/>
      <c r="DW106" s="149"/>
    </row>
    <row r="107" spans="1:159" ht="15" hidden="1" customHeight="1" x14ac:dyDescent="0.25">
      <c r="A107" s="312"/>
      <c r="B107" s="168" t="s">
        <v>684</v>
      </c>
      <c r="C107" s="208"/>
      <c r="D107" s="171"/>
      <c r="E107" s="171"/>
      <c r="F107" s="171"/>
      <c r="G107" s="171"/>
      <c r="H107" s="175"/>
      <c r="I107" s="174"/>
      <c r="J107" s="175"/>
      <c r="K107" s="174">
        <v>3</v>
      </c>
      <c r="L107" s="175">
        <v>1</v>
      </c>
      <c r="M107" s="174"/>
      <c r="N107" s="175">
        <v>1</v>
      </c>
      <c r="O107" s="174"/>
      <c r="P107" s="175"/>
      <c r="Q107" s="174"/>
      <c r="R107" s="175"/>
      <c r="S107" s="174"/>
      <c r="T107" s="175"/>
      <c r="U107" s="174"/>
      <c r="V107" s="175"/>
      <c r="W107" s="174"/>
      <c r="X107" s="175"/>
      <c r="Y107" s="174"/>
      <c r="Z107" s="175"/>
      <c r="AA107" s="174"/>
      <c r="AB107" s="175"/>
      <c r="AC107" s="174">
        <v>2</v>
      </c>
      <c r="AD107" s="175"/>
      <c r="AE107" s="174">
        <v>2</v>
      </c>
      <c r="AF107" s="175"/>
      <c r="AG107" s="174">
        <v>1</v>
      </c>
      <c r="AH107" s="175"/>
      <c r="AI107" s="174">
        <v>1</v>
      </c>
      <c r="AJ107" s="175">
        <v>3</v>
      </c>
      <c r="AK107" s="174"/>
      <c r="AL107" s="175"/>
      <c r="AM107" s="174"/>
      <c r="AN107" s="175">
        <v>2</v>
      </c>
      <c r="AO107" s="174"/>
      <c r="AP107" s="175">
        <v>2</v>
      </c>
      <c r="AQ107" s="177"/>
      <c r="AR107" s="324"/>
      <c r="AS107" s="173"/>
      <c r="AT107" s="174"/>
      <c r="AU107" s="175"/>
      <c r="AV107" s="174"/>
      <c r="AW107" s="173"/>
      <c r="AX107" s="174"/>
      <c r="AY107" s="175"/>
      <c r="AZ107" s="174"/>
      <c r="BA107" s="173"/>
      <c r="BB107" s="174"/>
      <c r="BC107" s="175"/>
      <c r="BD107" s="174"/>
      <c r="BE107" s="173"/>
      <c r="BF107" s="174"/>
      <c r="BG107" s="175"/>
      <c r="BH107" s="174"/>
      <c r="BI107" s="173"/>
      <c r="BJ107" s="174"/>
      <c r="BK107" s="175"/>
      <c r="BL107" s="174"/>
      <c r="BM107" s="173"/>
      <c r="BN107" s="174"/>
      <c r="BO107" s="175"/>
      <c r="BP107" s="174"/>
      <c r="BQ107" s="173"/>
      <c r="BR107" s="174"/>
      <c r="BS107" s="175">
        <v>3</v>
      </c>
      <c r="BT107" s="174"/>
      <c r="BU107" s="173"/>
      <c r="BV107" s="174"/>
      <c r="BW107" s="175"/>
      <c r="BX107" s="174"/>
      <c r="BY107" s="173"/>
      <c r="BZ107" s="174">
        <v>3</v>
      </c>
      <c r="CA107" s="175"/>
      <c r="CB107" s="177"/>
      <c r="CC107" s="155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56" t="s">
        <v>684</v>
      </c>
      <c r="CW107" s="149">
        <v>0.15789473684210525</v>
      </c>
      <c r="CX107" s="149">
        <v>0.10526315789473684</v>
      </c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</row>
    <row r="108" spans="1:159" ht="15" hidden="1" x14ac:dyDescent="0.25">
      <c r="A108" s="312"/>
      <c r="B108" s="168" t="s">
        <v>685</v>
      </c>
      <c r="C108" s="208"/>
      <c r="D108" s="175"/>
      <c r="E108" s="174"/>
      <c r="F108" s="175"/>
      <c r="G108" s="174"/>
      <c r="H108" s="171"/>
      <c r="I108" s="171"/>
      <c r="J108" s="171"/>
      <c r="K108" s="171"/>
      <c r="L108" s="175"/>
      <c r="M108" s="174"/>
      <c r="N108" s="175"/>
      <c r="O108" s="174"/>
      <c r="P108" s="175"/>
      <c r="Q108" s="174"/>
      <c r="R108" s="175"/>
      <c r="S108" s="174"/>
      <c r="T108" s="175"/>
      <c r="U108" s="174"/>
      <c r="V108" s="175"/>
      <c r="W108" s="174"/>
      <c r="X108" s="175"/>
      <c r="Y108" s="174"/>
      <c r="Z108" s="175"/>
      <c r="AA108" s="174"/>
      <c r="AB108" s="175">
        <v>2</v>
      </c>
      <c r="AC108" s="174"/>
      <c r="AD108" s="175">
        <v>2</v>
      </c>
      <c r="AE108" s="174"/>
      <c r="AF108" s="175">
        <v>3</v>
      </c>
      <c r="AG108" s="174"/>
      <c r="AH108" s="175">
        <v>3</v>
      </c>
      <c r="AI108" s="174"/>
      <c r="AJ108" s="175"/>
      <c r="AK108" s="174"/>
      <c r="AL108" s="175"/>
      <c r="AM108" s="174"/>
      <c r="AN108" s="175">
        <v>1</v>
      </c>
      <c r="AO108" s="174"/>
      <c r="AP108" s="175">
        <v>1</v>
      </c>
      <c r="AQ108" s="177"/>
      <c r="AR108" s="324"/>
      <c r="AS108" s="173"/>
      <c r="AT108" s="174"/>
      <c r="AU108" s="175"/>
      <c r="AV108" s="174"/>
      <c r="AW108" s="173"/>
      <c r="AX108" s="174"/>
      <c r="AY108" s="175"/>
      <c r="AZ108" s="174"/>
      <c r="BA108" s="173"/>
      <c r="BB108" s="174"/>
      <c r="BC108" s="175"/>
      <c r="BD108" s="174"/>
      <c r="BE108" s="173"/>
      <c r="BF108" s="174"/>
      <c r="BG108" s="175"/>
      <c r="BH108" s="174"/>
      <c r="BI108" s="173"/>
      <c r="BJ108" s="174"/>
      <c r="BK108" s="175"/>
      <c r="BL108" s="174"/>
      <c r="BM108" s="173"/>
      <c r="BN108" s="174"/>
      <c r="BO108" s="175"/>
      <c r="BP108" s="174"/>
      <c r="BQ108" s="173"/>
      <c r="BR108" s="174"/>
      <c r="BS108" s="175"/>
      <c r="BT108" s="174"/>
      <c r="BU108" s="173"/>
      <c r="BV108" s="174"/>
      <c r="BW108" s="175"/>
      <c r="BX108" s="174"/>
      <c r="BY108" s="173"/>
      <c r="BZ108" s="174"/>
      <c r="CA108" s="175"/>
      <c r="CB108" s="177"/>
      <c r="CC108" s="155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56" t="s">
        <v>685</v>
      </c>
      <c r="CW108" s="149">
        <v>0.26315789473684209</v>
      </c>
      <c r="CX108" s="149">
        <v>0.26315789473684209</v>
      </c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</row>
    <row r="109" spans="1:159" ht="15" hidden="1" x14ac:dyDescent="0.25">
      <c r="A109" s="312"/>
      <c r="B109" s="168" t="s">
        <v>686</v>
      </c>
      <c r="C109" s="208"/>
      <c r="D109" s="175"/>
      <c r="E109" s="174"/>
      <c r="F109" s="175"/>
      <c r="G109" s="174"/>
      <c r="H109" s="175">
        <v>2</v>
      </c>
      <c r="I109" s="174"/>
      <c r="J109" s="175">
        <v>3</v>
      </c>
      <c r="K109" s="174"/>
      <c r="L109" s="171"/>
      <c r="M109" s="171"/>
      <c r="N109" s="171"/>
      <c r="O109" s="171"/>
      <c r="P109" s="175"/>
      <c r="Q109" s="174">
        <v>3</v>
      </c>
      <c r="R109" s="175"/>
      <c r="S109" s="174"/>
      <c r="T109" s="175"/>
      <c r="U109" s="174"/>
      <c r="V109" s="175"/>
      <c r="W109" s="174"/>
      <c r="X109" s="175"/>
      <c r="Y109" s="174"/>
      <c r="Z109" s="175"/>
      <c r="AA109" s="174"/>
      <c r="AB109" s="175"/>
      <c r="AC109" s="174"/>
      <c r="AD109" s="175"/>
      <c r="AE109" s="174"/>
      <c r="AF109" s="175"/>
      <c r="AG109" s="174">
        <v>1</v>
      </c>
      <c r="AH109" s="175"/>
      <c r="AI109" s="174">
        <v>3</v>
      </c>
      <c r="AJ109" s="175"/>
      <c r="AK109" s="174"/>
      <c r="AL109" s="175"/>
      <c r="AM109" s="174"/>
      <c r="AN109" s="175"/>
      <c r="AO109" s="174"/>
      <c r="AP109" s="175">
        <v>1</v>
      </c>
      <c r="AQ109" s="177"/>
      <c r="AR109" s="324"/>
      <c r="AS109" s="173"/>
      <c r="AT109" s="174"/>
      <c r="AU109" s="175"/>
      <c r="AV109" s="174"/>
      <c r="AW109" s="173"/>
      <c r="AX109" s="174">
        <v>2</v>
      </c>
      <c r="AY109" s="175"/>
      <c r="AZ109" s="174"/>
      <c r="BA109" s="173"/>
      <c r="BB109" s="174"/>
      <c r="BC109" s="175"/>
      <c r="BD109" s="174"/>
      <c r="BE109" s="173"/>
      <c r="BF109" s="174"/>
      <c r="BG109" s="175"/>
      <c r="BH109" s="174">
        <v>2</v>
      </c>
      <c r="BI109" s="173"/>
      <c r="BJ109" s="174"/>
      <c r="BK109" s="175"/>
      <c r="BL109" s="174"/>
      <c r="BM109" s="173"/>
      <c r="BN109" s="174"/>
      <c r="BO109" s="175"/>
      <c r="BP109" s="174"/>
      <c r="BQ109" s="173">
        <v>1</v>
      </c>
      <c r="BR109" s="174"/>
      <c r="BS109" s="175">
        <v>2</v>
      </c>
      <c r="BT109" s="174"/>
      <c r="BU109" s="173"/>
      <c r="BV109" s="174"/>
      <c r="BW109" s="175"/>
      <c r="BX109" s="174"/>
      <c r="BY109" s="173"/>
      <c r="BZ109" s="174"/>
      <c r="CA109" s="175"/>
      <c r="CB109" s="177">
        <v>1</v>
      </c>
      <c r="CC109" s="155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56" t="s">
        <v>686</v>
      </c>
      <c r="CW109" s="149">
        <v>0.21052631578947367</v>
      </c>
      <c r="CX109" s="149">
        <v>0.15789473684210525</v>
      </c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</row>
    <row r="110" spans="1:159" ht="15" hidden="1" x14ac:dyDescent="0.25">
      <c r="A110" s="312"/>
      <c r="B110" s="168" t="s">
        <v>687</v>
      </c>
      <c r="C110" s="208"/>
      <c r="D110" s="175"/>
      <c r="E110" s="174"/>
      <c r="F110" s="175"/>
      <c r="G110" s="174"/>
      <c r="H110" s="175"/>
      <c r="I110" s="174"/>
      <c r="J110" s="175"/>
      <c r="K110" s="174"/>
      <c r="L110" s="175"/>
      <c r="M110" s="174"/>
      <c r="N110" s="175"/>
      <c r="O110" s="174"/>
      <c r="P110" s="171"/>
      <c r="Q110" s="171"/>
      <c r="R110" s="171"/>
      <c r="S110" s="171"/>
      <c r="T110" s="175"/>
      <c r="U110" s="174"/>
      <c r="V110" s="175"/>
      <c r="W110" s="174"/>
      <c r="X110" s="175"/>
      <c r="Y110" s="174"/>
      <c r="Z110" s="175"/>
      <c r="AA110" s="174"/>
      <c r="AB110" s="175"/>
      <c r="AC110" s="174"/>
      <c r="AD110" s="175"/>
      <c r="AE110" s="174"/>
      <c r="AF110" s="175"/>
      <c r="AG110" s="174"/>
      <c r="AH110" s="175"/>
      <c r="AI110" s="174"/>
      <c r="AJ110" s="175"/>
      <c r="AK110" s="174"/>
      <c r="AL110" s="175"/>
      <c r="AM110" s="174"/>
      <c r="AN110" s="175"/>
      <c r="AO110" s="174"/>
      <c r="AP110" s="175"/>
      <c r="AQ110" s="177"/>
      <c r="AR110" s="324"/>
      <c r="AS110" s="173"/>
      <c r="AT110" s="174"/>
      <c r="AU110" s="175"/>
      <c r="AV110" s="174"/>
      <c r="AW110" s="173"/>
      <c r="AX110" s="174"/>
      <c r="AY110" s="175"/>
      <c r="AZ110" s="174"/>
      <c r="BA110" s="173"/>
      <c r="BB110" s="174"/>
      <c r="BC110" s="175"/>
      <c r="BD110" s="174"/>
      <c r="BE110" s="173"/>
      <c r="BF110" s="174"/>
      <c r="BG110" s="175"/>
      <c r="BH110" s="174"/>
      <c r="BI110" s="173"/>
      <c r="BJ110" s="174"/>
      <c r="BK110" s="175"/>
      <c r="BL110" s="174"/>
      <c r="BM110" s="173"/>
      <c r="BN110" s="174"/>
      <c r="BO110" s="175"/>
      <c r="BP110" s="174"/>
      <c r="BQ110" s="173"/>
      <c r="BR110" s="174"/>
      <c r="BS110" s="175"/>
      <c r="BT110" s="174"/>
      <c r="BU110" s="173"/>
      <c r="BV110" s="174"/>
      <c r="BW110" s="175"/>
      <c r="BX110" s="174"/>
      <c r="BY110" s="173"/>
      <c r="BZ110" s="174"/>
      <c r="CA110" s="175"/>
      <c r="CB110" s="177"/>
      <c r="CC110" s="155"/>
      <c r="CJ110" s="149"/>
      <c r="CK110" s="149"/>
      <c r="CL110" s="149"/>
      <c r="CM110" s="149"/>
      <c r="CN110" s="149"/>
      <c r="CO110" s="149"/>
      <c r="CP110" s="149"/>
      <c r="CQ110" s="149"/>
      <c r="CR110" s="149"/>
      <c r="CS110" s="149"/>
      <c r="CT110" s="149"/>
      <c r="CU110" s="149"/>
      <c r="CV110" s="156" t="s">
        <v>687</v>
      </c>
      <c r="CW110" s="149">
        <v>0</v>
      </c>
      <c r="CX110" s="149">
        <v>0.15789473684210525</v>
      </c>
      <c r="CY110" s="149"/>
      <c r="CZ110" s="149"/>
      <c r="DA110" s="149"/>
      <c r="DB110" s="149"/>
      <c r="DC110" s="149"/>
      <c r="DD110" s="149"/>
      <c r="DE110" s="149"/>
      <c r="DF110" s="149"/>
      <c r="DG110" s="149"/>
      <c r="DH110" s="149"/>
      <c r="DI110" s="149"/>
      <c r="DJ110" s="149"/>
      <c r="DK110" s="149"/>
      <c r="DL110" s="149"/>
      <c r="DM110" s="149"/>
      <c r="DN110" s="149"/>
      <c r="DO110" s="149"/>
      <c r="DP110" s="149"/>
      <c r="DQ110" s="149"/>
      <c r="DR110" s="149"/>
      <c r="DS110" s="149"/>
      <c r="DT110" s="149"/>
      <c r="DU110" s="149"/>
      <c r="DV110" s="149"/>
      <c r="DW110" s="149"/>
    </row>
    <row r="111" spans="1:159" ht="15" hidden="1" x14ac:dyDescent="0.25">
      <c r="A111" s="312"/>
      <c r="B111" s="168" t="s">
        <v>688</v>
      </c>
      <c r="C111" s="208"/>
      <c r="D111" s="175">
        <v>1</v>
      </c>
      <c r="E111" s="174"/>
      <c r="F111" s="175"/>
      <c r="G111" s="174"/>
      <c r="H111" s="175">
        <v>2</v>
      </c>
      <c r="I111" s="174"/>
      <c r="J111" s="175">
        <v>2</v>
      </c>
      <c r="K111" s="174"/>
      <c r="L111" s="175"/>
      <c r="M111" s="174"/>
      <c r="N111" s="175"/>
      <c r="O111" s="174"/>
      <c r="P111" s="175"/>
      <c r="Q111" s="174"/>
      <c r="R111" s="175"/>
      <c r="S111" s="174"/>
      <c r="T111" s="171"/>
      <c r="U111" s="171"/>
      <c r="V111" s="171"/>
      <c r="W111" s="171"/>
      <c r="X111" s="175"/>
      <c r="Y111" s="174"/>
      <c r="Z111" s="175"/>
      <c r="AA111" s="174"/>
      <c r="AB111" s="175">
        <v>3</v>
      </c>
      <c r="AC111" s="174"/>
      <c r="AD111" s="175">
        <v>1</v>
      </c>
      <c r="AE111" s="174"/>
      <c r="AF111" s="175"/>
      <c r="AG111" s="174"/>
      <c r="AH111" s="175"/>
      <c r="AI111" s="174"/>
      <c r="AJ111" s="175"/>
      <c r="AK111" s="174"/>
      <c r="AL111" s="175"/>
      <c r="AM111" s="174"/>
      <c r="AN111" s="175"/>
      <c r="AO111" s="174"/>
      <c r="AP111" s="175"/>
      <c r="AQ111" s="177"/>
      <c r="AR111" s="324"/>
      <c r="AS111" s="173"/>
      <c r="AT111" s="174"/>
      <c r="AU111" s="175"/>
      <c r="AV111" s="174"/>
      <c r="AW111" s="173"/>
      <c r="AX111" s="174"/>
      <c r="AY111" s="175"/>
      <c r="AZ111" s="174"/>
      <c r="BA111" s="173"/>
      <c r="BB111" s="174"/>
      <c r="BC111" s="175"/>
      <c r="BD111" s="174"/>
      <c r="BE111" s="173"/>
      <c r="BF111" s="174"/>
      <c r="BG111" s="175"/>
      <c r="BH111" s="174"/>
      <c r="BI111" s="173"/>
      <c r="BJ111" s="174"/>
      <c r="BK111" s="175">
        <v>3</v>
      </c>
      <c r="BL111" s="174"/>
      <c r="BM111" s="173"/>
      <c r="BN111" s="174">
        <v>1</v>
      </c>
      <c r="BO111" s="175"/>
      <c r="BP111" s="174">
        <v>1</v>
      </c>
      <c r="BQ111" s="173"/>
      <c r="BR111" s="174"/>
      <c r="BS111" s="175"/>
      <c r="BT111" s="174"/>
      <c r="BU111" s="173"/>
      <c r="BV111" s="174"/>
      <c r="BW111" s="175"/>
      <c r="BX111" s="174"/>
      <c r="BY111" s="173"/>
      <c r="BZ111" s="174"/>
      <c r="CA111" s="175"/>
      <c r="CB111" s="177"/>
      <c r="CC111" s="155"/>
      <c r="CJ111" s="149"/>
      <c r="CK111" s="149"/>
      <c r="CL111" s="149"/>
      <c r="CM111" s="149"/>
      <c r="CN111" s="149"/>
      <c r="CO111" s="149"/>
      <c r="CP111" s="149"/>
      <c r="CQ111" s="149"/>
      <c r="CR111" s="149"/>
      <c r="CS111" s="149"/>
      <c r="CT111" s="149"/>
      <c r="CU111" s="149"/>
      <c r="CV111" s="156" t="s">
        <v>688</v>
      </c>
      <c r="CW111" s="149">
        <v>5.2631578947368418E-2</v>
      </c>
      <c r="CX111" s="149">
        <v>5.2631578947368418E-2</v>
      </c>
      <c r="CY111" s="149"/>
      <c r="CZ111" s="149"/>
      <c r="DA111" s="149"/>
      <c r="DB111" s="149"/>
      <c r="DC111" s="149"/>
      <c r="DD111" s="149"/>
      <c r="DE111" s="149"/>
      <c r="DF111" s="149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49"/>
      <c r="DT111" s="149"/>
      <c r="DU111" s="149"/>
      <c r="DV111" s="149"/>
      <c r="DW111" s="149"/>
    </row>
    <row r="112" spans="1:159" ht="15" hidden="1" x14ac:dyDescent="0.25">
      <c r="A112" s="312"/>
      <c r="B112" s="168" t="s">
        <v>689</v>
      </c>
      <c r="C112" s="208"/>
      <c r="D112" s="175"/>
      <c r="E112" s="174"/>
      <c r="F112" s="175"/>
      <c r="G112" s="174"/>
      <c r="H112" s="175"/>
      <c r="I112" s="174"/>
      <c r="J112" s="175"/>
      <c r="K112" s="174"/>
      <c r="L112" s="175"/>
      <c r="M112" s="174"/>
      <c r="N112" s="175"/>
      <c r="O112" s="174"/>
      <c r="P112" s="175"/>
      <c r="Q112" s="174"/>
      <c r="R112" s="175"/>
      <c r="S112" s="174"/>
      <c r="T112" s="175"/>
      <c r="U112" s="174"/>
      <c r="V112" s="175"/>
      <c r="W112" s="174"/>
      <c r="X112" s="171"/>
      <c r="Y112" s="171"/>
      <c r="Z112" s="171"/>
      <c r="AA112" s="171"/>
      <c r="AB112" s="175"/>
      <c r="AC112" s="174"/>
      <c r="AD112" s="175"/>
      <c r="AE112" s="174"/>
      <c r="AF112" s="175"/>
      <c r="AG112" s="174"/>
      <c r="AH112" s="175"/>
      <c r="AI112" s="174"/>
      <c r="AJ112" s="175"/>
      <c r="AK112" s="174"/>
      <c r="AL112" s="175"/>
      <c r="AM112" s="174"/>
      <c r="AN112" s="175"/>
      <c r="AO112" s="174"/>
      <c r="AP112" s="175"/>
      <c r="AQ112" s="177"/>
      <c r="AR112" s="324"/>
      <c r="AS112" s="173"/>
      <c r="AT112" s="174"/>
      <c r="AU112" s="175"/>
      <c r="AV112" s="174"/>
      <c r="AW112" s="173"/>
      <c r="AX112" s="174"/>
      <c r="AY112" s="175"/>
      <c r="AZ112" s="174"/>
      <c r="BA112" s="173"/>
      <c r="BB112" s="174"/>
      <c r="BC112" s="175"/>
      <c r="BD112" s="174"/>
      <c r="BE112" s="173"/>
      <c r="BF112" s="174"/>
      <c r="BG112" s="175"/>
      <c r="BH112" s="174"/>
      <c r="BI112" s="173"/>
      <c r="BJ112" s="174"/>
      <c r="BK112" s="175"/>
      <c r="BL112" s="174"/>
      <c r="BM112" s="173"/>
      <c r="BN112" s="174"/>
      <c r="BO112" s="175"/>
      <c r="BP112" s="174"/>
      <c r="BQ112" s="173"/>
      <c r="BR112" s="174"/>
      <c r="BS112" s="175"/>
      <c r="BT112" s="174"/>
      <c r="BU112" s="173"/>
      <c r="BV112" s="174"/>
      <c r="BW112" s="175"/>
      <c r="BX112" s="174"/>
      <c r="BY112" s="173"/>
      <c r="BZ112" s="174"/>
      <c r="CA112" s="175"/>
      <c r="CB112" s="177"/>
      <c r="CC112" s="155"/>
      <c r="CJ112" s="149"/>
      <c r="CK112" s="149"/>
      <c r="CL112" s="149"/>
      <c r="CM112" s="149"/>
      <c r="CN112" s="149"/>
      <c r="CO112" s="149"/>
      <c r="CP112" s="149"/>
      <c r="CQ112" s="149"/>
      <c r="CR112" s="149"/>
      <c r="CS112" s="149"/>
      <c r="CT112" s="149"/>
      <c r="CU112" s="149"/>
      <c r="CV112" s="156" t="s">
        <v>689</v>
      </c>
      <c r="CW112" s="149">
        <v>0</v>
      </c>
      <c r="CX112" s="149">
        <v>0</v>
      </c>
      <c r="CY112" s="149"/>
      <c r="CZ112" s="149"/>
      <c r="DA112" s="149"/>
      <c r="DB112" s="149"/>
      <c r="DC112" s="149"/>
      <c r="DD112" s="149"/>
      <c r="DE112" s="149"/>
      <c r="DF112" s="149"/>
      <c r="DG112" s="149"/>
      <c r="DH112" s="149"/>
      <c r="DI112" s="149"/>
      <c r="DJ112" s="149"/>
      <c r="DK112" s="149"/>
      <c r="DL112" s="149"/>
      <c r="DM112" s="149"/>
      <c r="DN112" s="149"/>
      <c r="DO112" s="149"/>
      <c r="DP112" s="149"/>
      <c r="DQ112" s="149"/>
      <c r="DR112" s="149"/>
      <c r="DS112" s="149"/>
      <c r="DT112" s="149"/>
      <c r="DU112" s="149"/>
      <c r="DV112" s="149"/>
      <c r="DW112" s="149"/>
    </row>
    <row r="113" spans="1:127" ht="15" hidden="1" x14ac:dyDescent="0.25">
      <c r="A113" s="312"/>
      <c r="B113" s="168" t="s">
        <v>690</v>
      </c>
      <c r="C113" s="208"/>
      <c r="D113" s="175"/>
      <c r="E113" s="174">
        <v>2</v>
      </c>
      <c r="F113" s="175"/>
      <c r="G113" s="174"/>
      <c r="H113" s="175">
        <v>2</v>
      </c>
      <c r="I113" s="174"/>
      <c r="J113" s="175">
        <v>2</v>
      </c>
      <c r="K113" s="174"/>
      <c r="L113" s="175"/>
      <c r="M113" s="174">
        <v>3</v>
      </c>
      <c r="N113" s="175"/>
      <c r="O113" s="174"/>
      <c r="P113" s="175"/>
      <c r="Q113" s="174"/>
      <c r="R113" s="175"/>
      <c r="S113" s="174"/>
      <c r="T113" s="175">
        <v>1</v>
      </c>
      <c r="U113" s="174"/>
      <c r="V113" s="175">
        <v>1</v>
      </c>
      <c r="W113" s="174"/>
      <c r="X113" s="175"/>
      <c r="Y113" s="174"/>
      <c r="Z113" s="175"/>
      <c r="AA113" s="174"/>
      <c r="AB113" s="171"/>
      <c r="AC113" s="171"/>
      <c r="AD113" s="171"/>
      <c r="AE113" s="171"/>
      <c r="AF113" s="175"/>
      <c r="AG113" s="174">
        <v>1</v>
      </c>
      <c r="AH113" s="175"/>
      <c r="AI113" s="174"/>
      <c r="AJ113" s="175"/>
      <c r="AK113" s="174"/>
      <c r="AL113" s="175"/>
      <c r="AM113" s="174"/>
      <c r="AN113" s="175"/>
      <c r="AO113" s="174"/>
      <c r="AP113" s="175">
        <v>3</v>
      </c>
      <c r="AQ113" s="177"/>
      <c r="AR113" s="324"/>
      <c r="AS113" s="173"/>
      <c r="AT113" s="174"/>
      <c r="AU113" s="175"/>
      <c r="AV113" s="174"/>
      <c r="AW113" s="173"/>
      <c r="AX113" s="174"/>
      <c r="AY113" s="175"/>
      <c r="AZ113" s="174"/>
      <c r="BA113" s="173"/>
      <c r="BB113" s="174"/>
      <c r="BC113" s="175"/>
      <c r="BD113" s="174"/>
      <c r="BE113" s="173"/>
      <c r="BF113" s="174"/>
      <c r="BG113" s="175"/>
      <c r="BH113" s="174"/>
      <c r="BI113" s="173"/>
      <c r="BJ113" s="174"/>
      <c r="BK113" s="175"/>
      <c r="BL113" s="174"/>
      <c r="BM113" s="173"/>
      <c r="BN113" s="174"/>
      <c r="BO113" s="175"/>
      <c r="BP113" s="174"/>
      <c r="BQ113" s="173"/>
      <c r="BR113" s="174"/>
      <c r="BS113" s="175"/>
      <c r="BT113" s="174"/>
      <c r="BU113" s="173">
        <v>3</v>
      </c>
      <c r="BV113" s="174"/>
      <c r="BW113" s="175"/>
      <c r="BX113" s="174"/>
      <c r="BY113" s="173"/>
      <c r="BZ113" s="174"/>
      <c r="CA113" s="175"/>
      <c r="CB113" s="177"/>
      <c r="CC113" s="155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56" t="s">
        <v>690</v>
      </c>
      <c r="CW113" s="149">
        <v>0.10526315789473684</v>
      </c>
      <c r="CX113" s="149">
        <v>0.31578947368421051</v>
      </c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49"/>
      <c r="DT113" s="149"/>
      <c r="DU113" s="149"/>
      <c r="DV113" s="149"/>
      <c r="DW113" s="149"/>
    </row>
    <row r="114" spans="1:127" ht="15" hidden="1" x14ac:dyDescent="0.25">
      <c r="A114" s="312"/>
      <c r="B114" s="168" t="s">
        <v>691</v>
      </c>
      <c r="C114" s="208"/>
      <c r="D114" s="175"/>
      <c r="E114" s="174"/>
      <c r="F114" s="175"/>
      <c r="G114" s="174"/>
      <c r="H114" s="175"/>
      <c r="I114" s="174"/>
      <c r="J114" s="175"/>
      <c r="K114" s="174"/>
      <c r="L114" s="175"/>
      <c r="M114" s="174"/>
      <c r="N114" s="175"/>
      <c r="O114" s="174"/>
      <c r="P114" s="175"/>
      <c r="Q114" s="174"/>
      <c r="R114" s="175"/>
      <c r="S114" s="174"/>
      <c r="T114" s="175"/>
      <c r="U114" s="174"/>
      <c r="V114" s="175"/>
      <c r="W114" s="174"/>
      <c r="X114" s="175"/>
      <c r="Y114" s="174"/>
      <c r="Z114" s="175"/>
      <c r="AA114" s="174"/>
      <c r="AB114" s="175"/>
      <c r="AC114" s="174"/>
      <c r="AD114" s="175"/>
      <c r="AE114" s="174"/>
      <c r="AF114" s="171"/>
      <c r="AG114" s="171"/>
      <c r="AH114" s="171"/>
      <c r="AI114" s="171"/>
      <c r="AJ114" s="175"/>
      <c r="AK114" s="174"/>
      <c r="AL114" s="175"/>
      <c r="AM114" s="174"/>
      <c r="AN114" s="175"/>
      <c r="AO114" s="174"/>
      <c r="AP114" s="175"/>
      <c r="AQ114" s="177"/>
      <c r="AR114" s="324"/>
      <c r="AS114" s="173"/>
      <c r="AT114" s="174"/>
      <c r="AU114" s="175"/>
      <c r="AV114" s="174"/>
      <c r="AW114" s="173"/>
      <c r="AX114" s="174"/>
      <c r="AY114" s="175"/>
      <c r="AZ114" s="174"/>
      <c r="BA114" s="173"/>
      <c r="BB114" s="174"/>
      <c r="BC114" s="175"/>
      <c r="BD114" s="174"/>
      <c r="BE114" s="173"/>
      <c r="BF114" s="174"/>
      <c r="BG114" s="175"/>
      <c r="BH114" s="174"/>
      <c r="BI114" s="173"/>
      <c r="BJ114" s="174"/>
      <c r="BK114" s="175"/>
      <c r="BL114" s="174"/>
      <c r="BM114" s="173"/>
      <c r="BN114" s="174"/>
      <c r="BO114" s="175"/>
      <c r="BP114" s="174"/>
      <c r="BQ114" s="173"/>
      <c r="BR114" s="174"/>
      <c r="BS114" s="175"/>
      <c r="BT114" s="174"/>
      <c r="BU114" s="173"/>
      <c r="BV114" s="174"/>
      <c r="BW114" s="175"/>
      <c r="BX114" s="174"/>
      <c r="BY114" s="173"/>
      <c r="BZ114" s="174"/>
      <c r="CA114" s="175"/>
      <c r="CB114" s="177"/>
      <c r="CC114" s="155"/>
      <c r="CJ114" s="149"/>
      <c r="CK114" s="149"/>
      <c r="CL114" s="149"/>
      <c r="CM114" s="149"/>
      <c r="CN114" s="149"/>
      <c r="CO114" s="149"/>
      <c r="CP114" s="149"/>
      <c r="CQ114" s="149"/>
      <c r="CR114" s="149"/>
      <c r="CS114" s="149"/>
      <c r="CT114" s="149"/>
      <c r="CU114" s="149"/>
      <c r="CV114" s="156" t="s">
        <v>691</v>
      </c>
      <c r="CW114" s="149">
        <v>5.2631578947368418E-2</v>
      </c>
      <c r="CX114" s="149">
        <v>0.36842105263157893</v>
      </c>
      <c r="CY114" s="149"/>
      <c r="CZ114" s="149"/>
      <c r="DA114" s="149"/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/>
      <c r="DR114" s="149"/>
      <c r="DS114" s="149"/>
      <c r="DT114" s="149"/>
      <c r="DU114" s="149"/>
      <c r="DV114" s="149"/>
      <c r="DW114" s="149"/>
    </row>
    <row r="115" spans="1:127" ht="15" hidden="1" x14ac:dyDescent="0.25">
      <c r="A115" s="312"/>
      <c r="B115" s="168" t="s">
        <v>692</v>
      </c>
      <c r="C115" s="208"/>
      <c r="D115" s="175"/>
      <c r="E115" s="174"/>
      <c r="F115" s="175"/>
      <c r="G115" s="174"/>
      <c r="H115" s="175"/>
      <c r="I115" s="174"/>
      <c r="J115" s="175"/>
      <c r="K115" s="174"/>
      <c r="L115" s="175"/>
      <c r="M115" s="174"/>
      <c r="N115" s="175"/>
      <c r="O115" s="174"/>
      <c r="P115" s="175"/>
      <c r="Q115" s="174"/>
      <c r="R115" s="175"/>
      <c r="S115" s="174"/>
      <c r="T115" s="175"/>
      <c r="U115" s="174"/>
      <c r="V115" s="175"/>
      <c r="W115" s="174"/>
      <c r="X115" s="175"/>
      <c r="Y115" s="174"/>
      <c r="Z115" s="175"/>
      <c r="AA115" s="174"/>
      <c r="AB115" s="175"/>
      <c r="AC115" s="174"/>
      <c r="AD115" s="175"/>
      <c r="AE115" s="174"/>
      <c r="AF115" s="175"/>
      <c r="AG115" s="174"/>
      <c r="AH115" s="175"/>
      <c r="AI115" s="174"/>
      <c r="AJ115" s="171"/>
      <c r="AK115" s="171"/>
      <c r="AL115" s="171"/>
      <c r="AM115" s="171"/>
      <c r="AN115" s="175"/>
      <c r="AO115" s="174"/>
      <c r="AP115" s="175"/>
      <c r="AQ115" s="177"/>
      <c r="AR115" s="324"/>
      <c r="AS115" s="173"/>
      <c r="AT115" s="174"/>
      <c r="AU115" s="175"/>
      <c r="AV115" s="174"/>
      <c r="AW115" s="173"/>
      <c r="AX115" s="174"/>
      <c r="AY115" s="175"/>
      <c r="AZ115" s="174"/>
      <c r="BA115" s="173"/>
      <c r="BB115" s="174"/>
      <c r="BC115" s="175"/>
      <c r="BD115" s="174"/>
      <c r="BE115" s="173"/>
      <c r="BF115" s="174"/>
      <c r="BG115" s="175"/>
      <c r="BH115" s="174"/>
      <c r="BI115" s="173"/>
      <c r="BJ115" s="174"/>
      <c r="BK115" s="175"/>
      <c r="BL115" s="174"/>
      <c r="BM115" s="173"/>
      <c r="BN115" s="174"/>
      <c r="BO115" s="175"/>
      <c r="BP115" s="174"/>
      <c r="BQ115" s="173"/>
      <c r="BR115" s="174"/>
      <c r="BS115" s="175"/>
      <c r="BT115" s="174"/>
      <c r="BU115" s="173"/>
      <c r="BV115" s="174"/>
      <c r="BW115" s="175"/>
      <c r="BX115" s="174"/>
      <c r="BY115" s="173"/>
      <c r="BZ115" s="174"/>
      <c r="CA115" s="175"/>
      <c r="CB115" s="177"/>
      <c r="CC115" s="155"/>
      <c r="CJ115" s="149"/>
      <c r="CK115" s="149"/>
      <c r="CL115" s="149"/>
      <c r="CM115" s="149"/>
      <c r="CN115" s="149"/>
      <c r="CO115" s="149"/>
      <c r="CP115" s="149"/>
      <c r="CQ115" s="149"/>
      <c r="CR115" s="149"/>
      <c r="CS115" s="149"/>
      <c r="CT115" s="149"/>
      <c r="CU115" s="149"/>
      <c r="CV115" s="156" t="s">
        <v>692</v>
      </c>
      <c r="CW115" s="149">
        <v>0.15789473684210525</v>
      </c>
      <c r="CX115" s="149">
        <v>5.2631578947368418E-2</v>
      </c>
      <c r="CY115" s="149"/>
      <c r="CZ115" s="149"/>
      <c r="DA115" s="149"/>
      <c r="DB115" s="149"/>
      <c r="DC115" s="149"/>
      <c r="DD115" s="149"/>
      <c r="DE115" s="149"/>
      <c r="DF115" s="149"/>
      <c r="DG115" s="149"/>
      <c r="DH115" s="149"/>
      <c r="DI115" s="149"/>
      <c r="DJ115" s="149"/>
      <c r="DK115" s="149"/>
      <c r="DL115" s="149"/>
      <c r="DM115" s="149"/>
      <c r="DN115" s="149"/>
      <c r="DO115" s="149"/>
      <c r="DP115" s="149"/>
      <c r="DQ115" s="149"/>
      <c r="DR115" s="149"/>
      <c r="DS115" s="149"/>
      <c r="DT115" s="149"/>
      <c r="DU115" s="149"/>
      <c r="DV115" s="149"/>
      <c r="DW115" s="149"/>
    </row>
    <row r="116" spans="1:127" ht="15" hidden="1" x14ac:dyDescent="0.25">
      <c r="A116" s="312"/>
      <c r="B116" s="168" t="s">
        <v>693</v>
      </c>
      <c r="C116" s="208"/>
      <c r="D116" s="175"/>
      <c r="E116" s="174"/>
      <c r="F116" s="175">
        <v>1</v>
      </c>
      <c r="G116" s="174"/>
      <c r="H116" s="175"/>
      <c r="I116" s="174"/>
      <c r="J116" s="175">
        <v>3</v>
      </c>
      <c r="K116" s="174"/>
      <c r="L116" s="175"/>
      <c r="M116" s="174"/>
      <c r="N116" s="175">
        <v>2</v>
      </c>
      <c r="O116" s="174"/>
      <c r="P116" s="175"/>
      <c r="Q116" s="174"/>
      <c r="R116" s="175"/>
      <c r="S116" s="174"/>
      <c r="T116" s="175"/>
      <c r="U116" s="174"/>
      <c r="V116" s="175"/>
      <c r="W116" s="174"/>
      <c r="X116" s="175"/>
      <c r="Y116" s="174"/>
      <c r="Z116" s="175"/>
      <c r="AA116" s="174"/>
      <c r="AB116" s="175"/>
      <c r="AC116" s="174"/>
      <c r="AD116" s="175"/>
      <c r="AE116" s="174"/>
      <c r="AF116" s="175"/>
      <c r="AG116" s="174"/>
      <c r="AH116" s="175"/>
      <c r="AI116" s="174"/>
      <c r="AJ116" s="175">
        <v>3</v>
      </c>
      <c r="AK116" s="174"/>
      <c r="AL116" s="175"/>
      <c r="AM116" s="174"/>
      <c r="AN116" s="171"/>
      <c r="AO116" s="171"/>
      <c r="AP116" s="171"/>
      <c r="AQ116" s="182"/>
      <c r="AR116" s="324"/>
      <c r="AS116" s="173">
        <v>1</v>
      </c>
      <c r="AT116" s="174"/>
      <c r="AU116" s="175"/>
      <c r="AV116" s="174"/>
      <c r="AW116" s="173"/>
      <c r="AX116" s="174"/>
      <c r="AY116" s="175"/>
      <c r="AZ116" s="174"/>
      <c r="BA116" s="173"/>
      <c r="BB116" s="174"/>
      <c r="BC116" s="175"/>
      <c r="BD116" s="174"/>
      <c r="BE116" s="173"/>
      <c r="BF116" s="174"/>
      <c r="BG116" s="175"/>
      <c r="BH116" s="174"/>
      <c r="BI116" s="173"/>
      <c r="BJ116" s="174"/>
      <c r="BK116" s="175"/>
      <c r="BL116" s="174"/>
      <c r="BM116" s="173"/>
      <c r="BN116" s="174"/>
      <c r="BO116" s="175"/>
      <c r="BP116" s="174"/>
      <c r="BQ116" s="173">
        <v>2</v>
      </c>
      <c r="BR116" s="174"/>
      <c r="BS116" s="175"/>
      <c r="BT116" s="174"/>
      <c r="BU116" s="173"/>
      <c r="BV116" s="174"/>
      <c r="BW116" s="175"/>
      <c r="BX116" s="174"/>
      <c r="BY116" s="173"/>
      <c r="BZ116" s="174"/>
      <c r="CA116" s="175"/>
      <c r="CB116" s="177"/>
      <c r="CC116" s="155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56" t="s">
        <v>693</v>
      </c>
      <c r="CW116" s="149">
        <v>0.31578947368421051</v>
      </c>
      <c r="CX116" s="149">
        <v>0</v>
      </c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</row>
    <row r="117" spans="1:127" ht="15" hidden="1" x14ac:dyDescent="0.25">
      <c r="A117" s="312"/>
      <c r="B117" s="168"/>
      <c r="C117" s="208"/>
      <c r="D117" s="282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325"/>
      <c r="AS117" s="283"/>
      <c r="AT117" s="283"/>
      <c r="AU117" s="283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J117" s="283"/>
      <c r="BK117" s="283"/>
      <c r="BL117" s="283"/>
      <c r="BM117" s="283"/>
      <c r="BN117" s="283"/>
      <c r="BO117" s="283"/>
      <c r="BP117" s="283"/>
      <c r="BQ117" s="283"/>
      <c r="BR117" s="283"/>
      <c r="BS117" s="283"/>
      <c r="BT117" s="283"/>
      <c r="BU117" s="283"/>
      <c r="BV117" s="283"/>
      <c r="BW117" s="283"/>
      <c r="BX117" s="283"/>
      <c r="BY117" s="283"/>
      <c r="BZ117" s="283"/>
      <c r="CA117" s="283"/>
      <c r="CB117" s="327"/>
      <c r="CC117" s="155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56" t="s">
        <v>694</v>
      </c>
      <c r="CW117" s="149">
        <v>0.15789473684210525</v>
      </c>
      <c r="CX117" s="149">
        <v>5.2631578947368418E-2</v>
      </c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49"/>
      <c r="DT117" s="149"/>
      <c r="DU117" s="149"/>
      <c r="DV117" s="149"/>
      <c r="DW117" s="149"/>
    </row>
    <row r="118" spans="1:127" ht="15" hidden="1" x14ac:dyDescent="0.25">
      <c r="A118" s="312"/>
      <c r="B118" s="168" t="s">
        <v>694</v>
      </c>
      <c r="C118" s="208"/>
      <c r="D118" s="175"/>
      <c r="E118" s="174"/>
      <c r="F118" s="175"/>
      <c r="G118" s="174"/>
      <c r="H118" s="175"/>
      <c r="I118" s="174"/>
      <c r="J118" s="175"/>
      <c r="K118" s="174">
        <v>3</v>
      </c>
      <c r="L118" s="175">
        <v>3</v>
      </c>
      <c r="M118" s="174"/>
      <c r="N118" s="175"/>
      <c r="O118" s="174"/>
      <c r="P118" s="175"/>
      <c r="Q118" s="174"/>
      <c r="R118" s="175"/>
      <c r="S118" s="174"/>
      <c r="T118" s="175"/>
      <c r="U118" s="174"/>
      <c r="V118" s="175"/>
      <c r="W118" s="174"/>
      <c r="X118" s="175"/>
      <c r="Y118" s="174"/>
      <c r="Z118" s="175"/>
      <c r="AA118" s="174"/>
      <c r="AB118" s="175"/>
      <c r="AC118" s="174">
        <v>2</v>
      </c>
      <c r="AD118" s="175"/>
      <c r="AE118" s="174">
        <v>2</v>
      </c>
      <c r="AF118" s="175"/>
      <c r="AG118" s="174">
        <v>1</v>
      </c>
      <c r="AH118" s="175"/>
      <c r="AI118" s="174">
        <v>1</v>
      </c>
      <c r="AJ118" s="175"/>
      <c r="AK118" s="174"/>
      <c r="AL118" s="175"/>
      <c r="AM118" s="174"/>
      <c r="AN118" s="175"/>
      <c r="AO118" s="174"/>
      <c r="AP118" s="175"/>
      <c r="AQ118" s="177"/>
      <c r="AR118" s="324"/>
      <c r="AS118" s="181"/>
      <c r="AT118" s="171"/>
      <c r="AU118" s="171"/>
      <c r="AV118" s="171"/>
      <c r="AW118" s="173"/>
      <c r="AX118" s="174"/>
      <c r="AY118" s="175"/>
      <c r="AZ118" s="174"/>
      <c r="BA118" s="173"/>
      <c r="BB118" s="174"/>
      <c r="BC118" s="175"/>
      <c r="BD118" s="174"/>
      <c r="BE118" s="173"/>
      <c r="BF118" s="174"/>
      <c r="BG118" s="175">
        <v>2</v>
      </c>
      <c r="BH118" s="174"/>
      <c r="BI118" s="173"/>
      <c r="BJ118" s="174"/>
      <c r="BK118" s="175">
        <v>3</v>
      </c>
      <c r="BL118" s="174"/>
      <c r="BM118" s="173"/>
      <c r="BN118" s="174">
        <v>3</v>
      </c>
      <c r="BO118" s="175"/>
      <c r="BP118" s="174"/>
      <c r="BQ118" s="173">
        <v>2</v>
      </c>
      <c r="BR118" s="174"/>
      <c r="BS118" s="175"/>
      <c r="BT118" s="174"/>
      <c r="BU118" s="173"/>
      <c r="BV118" s="174"/>
      <c r="BW118" s="175"/>
      <c r="BX118" s="174"/>
      <c r="BY118" s="173">
        <v>1</v>
      </c>
      <c r="BZ118" s="174"/>
      <c r="CA118" s="175">
        <v>1</v>
      </c>
      <c r="CB118" s="177"/>
      <c r="CC118" s="155"/>
      <c r="CJ118" s="149"/>
      <c r="CK118" s="149"/>
      <c r="CL118" s="149"/>
      <c r="CM118" s="149"/>
      <c r="CN118" s="149"/>
      <c r="CO118" s="149"/>
      <c r="CP118" s="149"/>
      <c r="CQ118" s="149"/>
      <c r="CR118" s="149"/>
      <c r="CS118" s="149"/>
      <c r="CT118" s="149"/>
      <c r="CU118" s="149"/>
      <c r="CV118" s="156" t="s">
        <v>695</v>
      </c>
      <c r="CW118" s="149">
        <v>0.15789473684210525</v>
      </c>
      <c r="CX118" s="149">
        <v>5.2631578947368418E-2</v>
      </c>
      <c r="CY118" s="149"/>
      <c r="CZ118" s="149"/>
      <c r="DA118" s="149"/>
      <c r="DB118" s="149"/>
      <c r="DC118" s="149"/>
      <c r="DD118" s="149"/>
      <c r="DE118" s="149"/>
      <c r="DF118" s="149"/>
      <c r="DG118" s="149"/>
      <c r="DH118" s="149"/>
      <c r="DI118" s="149"/>
      <c r="DJ118" s="149"/>
      <c r="DK118" s="149"/>
      <c r="DL118" s="149"/>
      <c r="DM118" s="149"/>
      <c r="DN118" s="149"/>
      <c r="DO118" s="149"/>
      <c r="DP118" s="149"/>
      <c r="DQ118" s="149"/>
      <c r="DR118" s="149"/>
      <c r="DS118" s="149"/>
      <c r="DT118" s="149"/>
      <c r="DU118" s="149"/>
      <c r="DV118" s="149"/>
      <c r="DW118" s="149"/>
    </row>
    <row r="119" spans="1:127" ht="15" hidden="1" x14ac:dyDescent="0.25">
      <c r="A119" s="312"/>
      <c r="B119" s="168" t="s">
        <v>695</v>
      </c>
      <c r="C119" s="208"/>
      <c r="D119" s="175"/>
      <c r="E119" s="174"/>
      <c r="F119" s="175"/>
      <c r="G119" s="174"/>
      <c r="H119" s="175"/>
      <c r="I119" s="174"/>
      <c r="J119" s="175"/>
      <c r="K119" s="174"/>
      <c r="L119" s="175"/>
      <c r="M119" s="174"/>
      <c r="N119" s="175"/>
      <c r="O119" s="174"/>
      <c r="P119" s="175"/>
      <c r="Q119" s="174"/>
      <c r="R119" s="175"/>
      <c r="S119" s="174"/>
      <c r="T119" s="175"/>
      <c r="U119" s="174"/>
      <c r="V119" s="175"/>
      <c r="W119" s="174"/>
      <c r="X119" s="175"/>
      <c r="Y119" s="174"/>
      <c r="Z119" s="175"/>
      <c r="AA119" s="174"/>
      <c r="AB119" s="175"/>
      <c r="AC119" s="174"/>
      <c r="AD119" s="175"/>
      <c r="AE119" s="174"/>
      <c r="AF119" s="175"/>
      <c r="AG119" s="174"/>
      <c r="AH119" s="175"/>
      <c r="AI119" s="174"/>
      <c r="AJ119" s="175"/>
      <c r="AK119" s="174"/>
      <c r="AL119" s="175"/>
      <c r="AM119" s="174"/>
      <c r="AN119" s="175"/>
      <c r="AO119" s="174"/>
      <c r="AP119" s="175"/>
      <c r="AQ119" s="177"/>
      <c r="AR119" s="324"/>
      <c r="AS119" s="173"/>
      <c r="AT119" s="174"/>
      <c r="AU119" s="175"/>
      <c r="AV119" s="174"/>
      <c r="AW119" s="171"/>
      <c r="AX119" s="171"/>
      <c r="AY119" s="171"/>
      <c r="AZ119" s="171"/>
      <c r="BA119" s="175"/>
      <c r="BB119" s="174"/>
      <c r="BC119" s="175"/>
      <c r="BD119" s="174"/>
      <c r="BE119" s="175"/>
      <c r="BF119" s="174"/>
      <c r="BG119" s="175"/>
      <c r="BH119" s="174"/>
      <c r="BI119" s="175"/>
      <c r="BJ119" s="174"/>
      <c r="BK119" s="175"/>
      <c r="BL119" s="174"/>
      <c r="BM119" s="175"/>
      <c r="BN119" s="174"/>
      <c r="BO119" s="175"/>
      <c r="BP119" s="174"/>
      <c r="BQ119" s="175"/>
      <c r="BR119" s="174"/>
      <c r="BS119" s="175"/>
      <c r="BT119" s="174"/>
      <c r="BU119" s="175"/>
      <c r="BV119" s="174"/>
      <c r="BW119" s="175"/>
      <c r="BX119" s="174"/>
      <c r="BY119" s="175"/>
      <c r="BZ119" s="174"/>
      <c r="CA119" s="175"/>
      <c r="CB119" s="177"/>
      <c r="CC119" s="155"/>
      <c r="CJ119" s="149"/>
      <c r="CK119" s="149"/>
      <c r="CL119" s="149"/>
      <c r="CM119" s="149"/>
      <c r="CN119" s="149"/>
      <c r="CO119" s="149"/>
      <c r="CP119" s="149"/>
      <c r="CQ119" s="149"/>
      <c r="CR119" s="149"/>
      <c r="CS119" s="149"/>
      <c r="CT119" s="149"/>
      <c r="CU119" s="149"/>
      <c r="CV119" s="156" t="s">
        <v>696</v>
      </c>
      <c r="CW119" s="149">
        <v>5.2631578947368418E-2</v>
      </c>
      <c r="CX119" s="149">
        <v>0.10526315789473684</v>
      </c>
      <c r="CY119" s="149"/>
      <c r="CZ119" s="149"/>
      <c r="DA119" s="149"/>
      <c r="DB119" s="149"/>
      <c r="DC119" s="149"/>
      <c r="DD119" s="149"/>
      <c r="DE119" s="149"/>
      <c r="DF119" s="149"/>
      <c r="DG119" s="149"/>
      <c r="DH119" s="149"/>
      <c r="DI119" s="149"/>
      <c r="DJ119" s="149"/>
      <c r="DK119" s="149"/>
      <c r="DL119" s="149"/>
      <c r="DM119" s="149"/>
      <c r="DN119" s="149"/>
      <c r="DO119" s="149"/>
      <c r="DP119" s="149"/>
      <c r="DQ119" s="149"/>
      <c r="DR119" s="149"/>
      <c r="DS119" s="149"/>
      <c r="DT119" s="149"/>
      <c r="DU119" s="149"/>
      <c r="DV119" s="149"/>
      <c r="DW119" s="149"/>
    </row>
    <row r="120" spans="1:127" ht="15" hidden="1" x14ac:dyDescent="0.25">
      <c r="A120" s="312"/>
      <c r="B120" s="168" t="s">
        <v>696</v>
      </c>
      <c r="C120" s="208"/>
      <c r="D120" s="175"/>
      <c r="E120" s="174"/>
      <c r="F120" s="175"/>
      <c r="G120" s="174"/>
      <c r="H120" s="175"/>
      <c r="I120" s="174"/>
      <c r="J120" s="175"/>
      <c r="K120" s="174"/>
      <c r="L120" s="175"/>
      <c r="M120" s="174"/>
      <c r="N120" s="175"/>
      <c r="O120" s="174"/>
      <c r="P120" s="175"/>
      <c r="Q120" s="174"/>
      <c r="R120" s="175"/>
      <c r="S120" s="174"/>
      <c r="T120" s="175"/>
      <c r="U120" s="174"/>
      <c r="V120" s="175"/>
      <c r="W120" s="174"/>
      <c r="X120" s="175"/>
      <c r="Y120" s="174"/>
      <c r="Z120" s="175"/>
      <c r="AA120" s="174"/>
      <c r="AB120" s="175"/>
      <c r="AC120" s="174"/>
      <c r="AD120" s="175"/>
      <c r="AE120" s="174"/>
      <c r="AF120" s="175"/>
      <c r="AG120" s="174"/>
      <c r="AH120" s="175"/>
      <c r="AI120" s="174"/>
      <c r="AJ120" s="175"/>
      <c r="AK120" s="174"/>
      <c r="AL120" s="175"/>
      <c r="AM120" s="174"/>
      <c r="AN120" s="175"/>
      <c r="AO120" s="174"/>
      <c r="AP120" s="175"/>
      <c r="AQ120" s="177"/>
      <c r="AR120" s="324"/>
      <c r="AS120" s="173"/>
      <c r="AT120" s="174"/>
      <c r="AU120" s="175"/>
      <c r="AV120" s="174"/>
      <c r="AW120" s="175"/>
      <c r="AX120" s="174"/>
      <c r="AY120" s="175"/>
      <c r="AZ120" s="174"/>
      <c r="BA120" s="171"/>
      <c r="BB120" s="171"/>
      <c r="BC120" s="171"/>
      <c r="BD120" s="171"/>
      <c r="BE120" s="175"/>
      <c r="BF120" s="174"/>
      <c r="BG120" s="175"/>
      <c r="BH120" s="174"/>
      <c r="BI120" s="175"/>
      <c r="BJ120" s="174"/>
      <c r="BK120" s="175"/>
      <c r="BL120" s="174"/>
      <c r="BM120" s="175"/>
      <c r="BN120" s="174"/>
      <c r="BO120" s="175"/>
      <c r="BP120" s="174"/>
      <c r="BQ120" s="175"/>
      <c r="BR120" s="174"/>
      <c r="BS120" s="175"/>
      <c r="BT120" s="174"/>
      <c r="BU120" s="175"/>
      <c r="BV120" s="174"/>
      <c r="BW120" s="175"/>
      <c r="BX120" s="174"/>
      <c r="BY120" s="175"/>
      <c r="BZ120" s="174"/>
      <c r="CA120" s="175"/>
      <c r="CB120" s="177"/>
      <c r="CC120" s="155"/>
      <c r="CJ120" s="149"/>
      <c r="CK120" s="149"/>
      <c r="CL120" s="149"/>
      <c r="CM120" s="149"/>
      <c r="CN120" s="149"/>
      <c r="CO120" s="149"/>
      <c r="CP120" s="149"/>
      <c r="CQ120" s="149"/>
      <c r="CR120" s="149"/>
      <c r="CS120" s="149"/>
      <c r="CT120" s="149"/>
      <c r="CU120" s="149"/>
      <c r="CV120" s="156" t="s">
        <v>697</v>
      </c>
      <c r="CW120" s="149">
        <v>0.15789473684210525</v>
      </c>
      <c r="CX120" s="149">
        <v>5.2631578947368418E-2</v>
      </c>
      <c r="CY120" s="149"/>
      <c r="CZ120" s="149"/>
      <c r="DA120" s="149"/>
      <c r="DB120" s="149"/>
      <c r="DC120" s="149"/>
      <c r="DD120" s="149"/>
      <c r="DE120" s="149"/>
      <c r="DF120" s="149"/>
      <c r="DG120" s="149"/>
      <c r="DH120" s="149"/>
      <c r="DI120" s="149"/>
      <c r="DJ120" s="149"/>
      <c r="DK120" s="149"/>
      <c r="DL120" s="149"/>
      <c r="DM120" s="149"/>
      <c r="DN120" s="149"/>
      <c r="DO120" s="149"/>
      <c r="DP120" s="149"/>
      <c r="DQ120" s="149"/>
      <c r="DR120" s="149"/>
      <c r="DS120" s="149"/>
      <c r="DT120" s="149"/>
      <c r="DU120" s="149"/>
      <c r="DV120" s="149"/>
      <c r="DW120" s="149"/>
    </row>
    <row r="121" spans="1:127" ht="15" hidden="1" x14ac:dyDescent="0.25">
      <c r="A121" s="312"/>
      <c r="B121" s="168" t="s">
        <v>697</v>
      </c>
      <c r="C121" s="208"/>
      <c r="D121" s="175"/>
      <c r="E121" s="174"/>
      <c r="F121" s="175"/>
      <c r="G121" s="174"/>
      <c r="H121" s="175"/>
      <c r="I121" s="174"/>
      <c r="J121" s="175"/>
      <c r="K121" s="174">
        <v>1</v>
      </c>
      <c r="L121" s="175"/>
      <c r="M121" s="174"/>
      <c r="N121" s="175"/>
      <c r="O121" s="174">
        <v>3</v>
      </c>
      <c r="P121" s="175"/>
      <c r="Q121" s="174">
        <v>2</v>
      </c>
      <c r="R121" s="175"/>
      <c r="S121" s="174"/>
      <c r="T121" s="175"/>
      <c r="U121" s="174"/>
      <c r="V121" s="175"/>
      <c r="W121" s="174"/>
      <c r="X121" s="175"/>
      <c r="Y121" s="174"/>
      <c r="Z121" s="175"/>
      <c r="AA121" s="174"/>
      <c r="AB121" s="175"/>
      <c r="AC121" s="174">
        <v>3</v>
      </c>
      <c r="AD121" s="175"/>
      <c r="AE121" s="174"/>
      <c r="AF121" s="175"/>
      <c r="AG121" s="174">
        <v>1</v>
      </c>
      <c r="AH121" s="175"/>
      <c r="AI121" s="174"/>
      <c r="AJ121" s="175">
        <v>3</v>
      </c>
      <c r="AK121" s="174"/>
      <c r="AL121" s="175"/>
      <c r="AM121" s="174">
        <v>2</v>
      </c>
      <c r="AN121" s="175">
        <v>2</v>
      </c>
      <c r="AO121" s="174"/>
      <c r="AP121" s="175"/>
      <c r="AQ121" s="177"/>
      <c r="AR121" s="324"/>
      <c r="AS121" s="173"/>
      <c r="AT121" s="174"/>
      <c r="AU121" s="175"/>
      <c r="AV121" s="174"/>
      <c r="AW121" s="175"/>
      <c r="AX121" s="174"/>
      <c r="AY121" s="175">
        <v>2</v>
      </c>
      <c r="AZ121" s="174"/>
      <c r="BA121" s="175"/>
      <c r="BB121" s="174"/>
      <c r="BC121" s="175"/>
      <c r="BD121" s="174"/>
      <c r="BE121" s="171"/>
      <c r="BF121" s="171"/>
      <c r="BG121" s="171"/>
      <c r="BH121" s="171"/>
      <c r="BI121" s="175"/>
      <c r="BJ121" s="174"/>
      <c r="BK121" s="175"/>
      <c r="BL121" s="174"/>
      <c r="BM121" s="175"/>
      <c r="BN121" s="174"/>
      <c r="BO121" s="175"/>
      <c r="BP121" s="174"/>
      <c r="BQ121" s="175">
        <v>1</v>
      </c>
      <c r="BR121" s="174"/>
      <c r="BS121" s="175">
        <v>3</v>
      </c>
      <c r="BT121" s="174"/>
      <c r="BU121" s="175"/>
      <c r="BV121" s="174"/>
      <c r="BW121" s="175">
        <v>1</v>
      </c>
      <c r="BX121" s="174"/>
      <c r="BY121" s="175"/>
      <c r="BZ121" s="174"/>
      <c r="CA121" s="175"/>
      <c r="CB121" s="177"/>
      <c r="CC121" s="155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56" t="s">
        <v>698</v>
      </c>
      <c r="CW121" s="149">
        <v>0.10526315789473684</v>
      </c>
      <c r="CX121" s="149">
        <v>0.10526315789473684</v>
      </c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49"/>
      <c r="DT121" s="149"/>
      <c r="DU121" s="149"/>
      <c r="DV121" s="149"/>
      <c r="DW121" s="149"/>
    </row>
    <row r="122" spans="1:127" ht="15" hidden="1" x14ac:dyDescent="0.25">
      <c r="A122" s="312"/>
      <c r="B122" s="168" t="s">
        <v>698</v>
      </c>
      <c r="C122" s="208"/>
      <c r="D122" s="175"/>
      <c r="E122" s="174"/>
      <c r="F122" s="175"/>
      <c r="G122" s="174"/>
      <c r="H122" s="175"/>
      <c r="I122" s="174">
        <v>3</v>
      </c>
      <c r="J122" s="175"/>
      <c r="K122" s="174"/>
      <c r="L122" s="175"/>
      <c r="M122" s="174"/>
      <c r="N122" s="175"/>
      <c r="O122" s="174">
        <v>1</v>
      </c>
      <c r="P122" s="175"/>
      <c r="Q122" s="174"/>
      <c r="R122" s="175"/>
      <c r="S122" s="174"/>
      <c r="T122" s="175"/>
      <c r="U122" s="174">
        <v>1</v>
      </c>
      <c r="V122" s="175"/>
      <c r="W122" s="174">
        <v>2</v>
      </c>
      <c r="X122" s="175"/>
      <c r="Y122" s="174"/>
      <c r="Z122" s="175"/>
      <c r="AA122" s="174"/>
      <c r="AB122" s="175"/>
      <c r="AC122" s="174">
        <v>2</v>
      </c>
      <c r="AD122" s="175"/>
      <c r="AE122" s="174">
        <v>3</v>
      </c>
      <c r="AF122" s="175"/>
      <c r="AG122" s="174"/>
      <c r="AH122" s="175"/>
      <c r="AI122" s="174"/>
      <c r="AJ122" s="175"/>
      <c r="AK122" s="174"/>
      <c r="AL122" s="175"/>
      <c r="AM122" s="174"/>
      <c r="AN122" s="175"/>
      <c r="AO122" s="174"/>
      <c r="AP122" s="175"/>
      <c r="AQ122" s="177"/>
      <c r="AR122" s="324"/>
      <c r="AS122" s="173">
        <v>2</v>
      </c>
      <c r="AT122" s="174"/>
      <c r="AU122" s="175">
        <v>2</v>
      </c>
      <c r="AV122" s="174"/>
      <c r="AW122" s="175"/>
      <c r="AX122" s="174"/>
      <c r="AY122" s="175"/>
      <c r="AZ122" s="174"/>
      <c r="BA122" s="175">
        <v>1</v>
      </c>
      <c r="BB122" s="174"/>
      <c r="BC122" s="175"/>
      <c r="BD122" s="174"/>
      <c r="BE122" s="175"/>
      <c r="BF122" s="174"/>
      <c r="BG122" s="175"/>
      <c r="BH122" s="174"/>
      <c r="BI122" s="171"/>
      <c r="BJ122" s="171"/>
      <c r="BK122" s="171"/>
      <c r="BL122" s="171"/>
      <c r="BM122" s="175">
        <v>3</v>
      </c>
      <c r="BN122" s="174"/>
      <c r="BO122" s="175">
        <v>1</v>
      </c>
      <c r="BP122" s="174"/>
      <c r="BQ122" s="175"/>
      <c r="BR122" s="174"/>
      <c r="BS122" s="175"/>
      <c r="BT122" s="174"/>
      <c r="BU122" s="175"/>
      <c r="BV122" s="174"/>
      <c r="BW122" s="175"/>
      <c r="BX122" s="174"/>
      <c r="BY122" s="175"/>
      <c r="BZ122" s="174"/>
      <c r="CA122" s="175"/>
      <c r="CB122" s="177"/>
      <c r="CC122" s="155"/>
      <c r="CJ122" s="149"/>
      <c r="CK122" s="149"/>
      <c r="CL122" s="149"/>
      <c r="CM122" s="149"/>
      <c r="CN122" s="149"/>
      <c r="CO122" s="149"/>
      <c r="CP122" s="149"/>
      <c r="CQ122" s="149"/>
      <c r="CR122" s="149"/>
      <c r="CS122" s="149"/>
      <c r="CT122" s="149"/>
      <c r="CU122" s="149"/>
      <c r="CV122" s="156" t="s">
        <v>699</v>
      </c>
      <c r="CW122" s="149">
        <v>5.2631578947368418E-2</v>
      </c>
      <c r="CX122" s="149">
        <v>0.31578947368421051</v>
      </c>
      <c r="CY122" s="149"/>
      <c r="CZ122" s="149"/>
      <c r="DA122" s="149"/>
      <c r="DB122" s="149"/>
      <c r="DC122" s="149"/>
      <c r="DD122" s="149"/>
      <c r="DE122" s="149"/>
      <c r="DF122" s="149"/>
      <c r="DG122" s="149"/>
      <c r="DH122" s="149"/>
      <c r="DI122" s="149"/>
      <c r="DJ122" s="149"/>
      <c r="DK122" s="149"/>
      <c r="DL122" s="149"/>
      <c r="DM122" s="149"/>
      <c r="DN122" s="149"/>
      <c r="DO122" s="149"/>
      <c r="DP122" s="149"/>
      <c r="DQ122" s="149"/>
      <c r="DR122" s="149"/>
      <c r="DS122" s="149"/>
      <c r="DT122" s="149"/>
      <c r="DU122" s="149"/>
      <c r="DV122" s="149"/>
      <c r="DW122" s="149"/>
    </row>
    <row r="123" spans="1:127" ht="15" hidden="1" x14ac:dyDescent="0.25">
      <c r="A123" s="312"/>
      <c r="B123" s="168" t="s">
        <v>699</v>
      </c>
      <c r="C123" s="208"/>
      <c r="D123" s="175"/>
      <c r="E123" s="174"/>
      <c r="F123" s="175"/>
      <c r="G123" s="174"/>
      <c r="H123" s="175"/>
      <c r="I123" s="174"/>
      <c r="J123" s="175"/>
      <c r="K123" s="174"/>
      <c r="L123" s="175"/>
      <c r="M123" s="174"/>
      <c r="N123" s="175"/>
      <c r="O123" s="174"/>
      <c r="P123" s="175"/>
      <c r="Q123" s="174"/>
      <c r="R123" s="175"/>
      <c r="S123" s="174"/>
      <c r="T123" s="175"/>
      <c r="U123" s="174"/>
      <c r="V123" s="175"/>
      <c r="W123" s="174"/>
      <c r="X123" s="175"/>
      <c r="Y123" s="174"/>
      <c r="Z123" s="175"/>
      <c r="AA123" s="174"/>
      <c r="AB123" s="175"/>
      <c r="AC123" s="174"/>
      <c r="AD123" s="175"/>
      <c r="AE123" s="174"/>
      <c r="AF123" s="175"/>
      <c r="AG123" s="174"/>
      <c r="AH123" s="175"/>
      <c r="AI123" s="174"/>
      <c r="AJ123" s="175"/>
      <c r="AK123" s="174"/>
      <c r="AL123" s="175"/>
      <c r="AM123" s="174"/>
      <c r="AN123" s="175"/>
      <c r="AO123" s="174"/>
      <c r="AP123" s="175"/>
      <c r="AQ123" s="177"/>
      <c r="AR123" s="324"/>
      <c r="AS123" s="173"/>
      <c r="AT123" s="174"/>
      <c r="AU123" s="175"/>
      <c r="AV123" s="174"/>
      <c r="AW123" s="175"/>
      <c r="AX123" s="174"/>
      <c r="AY123" s="175"/>
      <c r="AZ123" s="174"/>
      <c r="BA123" s="175"/>
      <c r="BB123" s="174"/>
      <c r="BC123" s="175"/>
      <c r="BD123" s="174"/>
      <c r="BE123" s="175"/>
      <c r="BF123" s="174"/>
      <c r="BG123" s="175"/>
      <c r="BH123" s="174"/>
      <c r="BI123" s="175"/>
      <c r="BJ123" s="174"/>
      <c r="BK123" s="175"/>
      <c r="BL123" s="174"/>
      <c r="BM123" s="171"/>
      <c r="BN123" s="171"/>
      <c r="BO123" s="171"/>
      <c r="BP123" s="171"/>
      <c r="BQ123" s="175"/>
      <c r="BR123" s="174"/>
      <c r="BS123" s="175"/>
      <c r="BT123" s="174"/>
      <c r="BU123" s="175"/>
      <c r="BV123" s="174"/>
      <c r="BW123" s="175"/>
      <c r="BX123" s="174"/>
      <c r="BY123" s="175"/>
      <c r="BZ123" s="174"/>
      <c r="CA123" s="175"/>
      <c r="CB123" s="177"/>
      <c r="CC123" s="155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49"/>
      <c r="CU123" s="149"/>
      <c r="CV123" s="156" t="s">
        <v>700</v>
      </c>
      <c r="CW123" s="149">
        <v>0.31578947368421051</v>
      </c>
      <c r="CX123" s="149">
        <v>0</v>
      </c>
      <c r="CY123" s="149"/>
      <c r="CZ123" s="149"/>
      <c r="DA123" s="149"/>
      <c r="DB123" s="149"/>
      <c r="DC123" s="149"/>
      <c r="DD123" s="149"/>
      <c r="DE123" s="149"/>
      <c r="DF123" s="149"/>
      <c r="DG123" s="149"/>
      <c r="DH123" s="149"/>
      <c r="DI123" s="149"/>
      <c r="DJ123" s="149"/>
      <c r="DK123" s="149"/>
      <c r="DL123" s="149"/>
      <c r="DM123" s="149"/>
      <c r="DN123" s="149"/>
      <c r="DO123" s="149"/>
      <c r="DP123" s="149"/>
      <c r="DQ123" s="149"/>
      <c r="DR123" s="149"/>
      <c r="DS123" s="149"/>
      <c r="DT123" s="149"/>
      <c r="DU123" s="149"/>
      <c r="DV123" s="149"/>
      <c r="DW123" s="149"/>
    </row>
    <row r="124" spans="1:127" ht="15" hidden="1" x14ac:dyDescent="0.25">
      <c r="A124" s="312"/>
      <c r="B124" s="168" t="s">
        <v>700</v>
      </c>
      <c r="C124" s="208"/>
      <c r="D124" s="175"/>
      <c r="E124" s="174"/>
      <c r="F124" s="175"/>
      <c r="G124" s="174"/>
      <c r="H124" s="175"/>
      <c r="I124" s="174"/>
      <c r="J124" s="175"/>
      <c r="K124" s="174"/>
      <c r="L124" s="175"/>
      <c r="M124" s="174"/>
      <c r="N124" s="175"/>
      <c r="O124" s="174"/>
      <c r="P124" s="175"/>
      <c r="Q124" s="174">
        <v>2</v>
      </c>
      <c r="R124" s="175"/>
      <c r="S124" s="174">
        <v>2</v>
      </c>
      <c r="T124" s="175"/>
      <c r="U124" s="174"/>
      <c r="V124" s="175"/>
      <c r="W124" s="174"/>
      <c r="X124" s="175"/>
      <c r="Y124" s="174"/>
      <c r="Z124" s="175"/>
      <c r="AA124" s="174"/>
      <c r="AB124" s="175"/>
      <c r="AC124" s="174"/>
      <c r="AD124" s="175"/>
      <c r="AE124" s="174">
        <v>3</v>
      </c>
      <c r="AF124" s="175"/>
      <c r="AG124" s="174">
        <v>1</v>
      </c>
      <c r="AH124" s="175"/>
      <c r="AI124" s="174">
        <v>1</v>
      </c>
      <c r="AJ124" s="175"/>
      <c r="AK124" s="174"/>
      <c r="AL124" s="175"/>
      <c r="AM124" s="174"/>
      <c r="AN124" s="175"/>
      <c r="AO124" s="174"/>
      <c r="AP124" s="175"/>
      <c r="AQ124" s="177"/>
      <c r="AR124" s="324"/>
      <c r="AS124" s="173"/>
      <c r="AT124" s="174"/>
      <c r="AU124" s="175"/>
      <c r="AV124" s="174"/>
      <c r="AW124" s="175">
        <v>3</v>
      </c>
      <c r="AX124" s="174"/>
      <c r="AY124" s="175">
        <v>3</v>
      </c>
      <c r="AZ124" s="174"/>
      <c r="BA124" s="175"/>
      <c r="BB124" s="174"/>
      <c r="BC124" s="175"/>
      <c r="BD124" s="174"/>
      <c r="BE124" s="175">
        <v>1</v>
      </c>
      <c r="BF124" s="174"/>
      <c r="BG124" s="175">
        <v>1</v>
      </c>
      <c r="BH124" s="174"/>
      <c r="BI124" s="175"/>
      <c r="BJ124" s="174"/>
      <c r="BK124" s="175"/>
      <c r="BL124" s="174"/>
      <c r="BM124" s="175"/>
      <c r="BN124" s="174"/>
      <c r="BO124" s="175"/>
      <c r="BP124" s="174"/>
      <c r="BQ124" s="171"/>
      <c r="BR124" s="171"/>
      <c r="BS124" s="171"/>
      <c r="BT124" s="171"/>
      <c r="BU124" s="175">
        <v>2</v>
      </c>
      <c r="BV124" s="174"/>
      <c r="BW124" s="175">
        <v>2</v>
      </c>
      <c r="BX124" s="174"/>
      <c r="BY124" s="175"/>
      <c r="BZ124" s="174"/>
      <c r="CA124" s="175"/>
      <c r="CB124" s="177"/>
      <c r="CC124" s="155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83" t="s">
        <v>701</v>
      </c>
      <c r="CW124" s="149">
        <v>0.15789473684210525</v>
      </c>
      <c r="CX124" s="149">
        <v>0</v>
      </c>
      <c r="CY124" s="149"/>
      <c r="CZ124" s="149"/>
      <c r="DA124" s="149"/>
      <c r="DB124" s="149"/>
      <c r="DC124" s="149"/>
      <c r="DD124" s="149"/>
      <c r="DE124" s="149"/>
      <c r="DF124" s="149"/>
      <c r="DG124" s="149"/>
      <c r="DH124" s="149"/>
      <c r="DI124" s="149"/>
      <c r="DJ124" s="149"/>
      <c r="DK124" s="149"/>
      <c r="DL124" s="149"/>
      <c r="DM124" s="149"/>
      <c r="DN124" s="149"/>
      <c r="DO124" s="149"/>
      <c r="DP124" s="149"/>
      <c r="DQ124" s="149"/>
      <c r="DR124" s="149"/>
      <c r="DS124" s="149"/>
      <c r="DT124" s="149"/>
      <c r="DU124" s="149"/>
      <c r="DV124" s="149"/>
      <c r="DW124" s="149"/>
    </row>
    <row r="125" spans="1:127" ht="15" hidden="1" x14ac:dyDescent="0.25">
      <c r="A125" s="312"/>
      <c r="B125" s="184" t="s">
        <v>701</v>
      </c>
      <c r="C125" s="187"/>
      <c r="D125" s="175"/>
      <c r="E125" s="174">
        <v>1</v>
      </c>
      <c r="F125" s="175"/>
      <c r="G125" s="174"/>
      <c r="H125" s="175"/>
      <c r="I125" s="174"/>
      <c r="J125" s="175"/>
      <c r="K125" s="174">
        <v>2</v>
      </c>
      <c r="L125" s="175"/>
      <c r="M125" s="174"/>
      <c r="N125" s="175"/>
      <c r="O125" s="174"/>
      <c r="P125" s="175"/>
      <c r="Q125" s="174"/>
      <c r="R125" s="175"/>
      <c r="S125" s="174"/>
      <c r="T125" s="175"/>
      <c r="U125" s="174"/>
      <c r="V125" s="175"/>
      <c r="W125" s="174"/>
      <c r="X125" s="175"/>
      <c r="Y125" s="174"/>
      <c r="Z125" s="175"/>
      <c r="AA125" s="174"/>
      <c r="AB125" s="175"/>
      <c r="AC125" s="174"/>
      <c r="AD125" s="175"/>
      <c r="AE125" s="174">
        <v>3</v>
      </c>
      <c r="AF125" s="175"/>
      <c r="AG125" s="174"/>
      <c r="AH125" s="175"/>
      <c r="AI125" s="174">
        <v>1</v>
      </c>
      <c r="AJ125" s="175"/>
      <c r="AK125" s="174"/>
      <c r="AL125" s="175"/>
      <c r="AM125" s="174"/>
      <c r="AN125" s="175"/>
      <c r="AO125" s="174"/>
      <c r="AP125" s="175"/>
      <c r="AQ125" s="177"/>
      <c r="AR125" s="324"/>
      <c r="AS125" s="173"/>
      <c r="AT125" s="174"/>
      <c r="AU125" s="175">
        <v>2</v>
      </c>
      <c r="AV125" s="174"/>
      <c r="AW125" s="175">
        <v>3</v>
      </c>
      <c r="AX125" s="174"/>
      <c r="AY125" s="175"/>
      <c r="AZ125" s="174"/>
      <c r="BA125" s="175"/>
      <c r="BB125" s="174">
        <v>2</v>
      </c>
      <c r="BC125" s="175"/>
      <c r="BD125" s="174"/>
      <c r="BE125" s="175">
        <v>2</v>
      </c>
      <c r="BF125" s="174"/>
      <c r="BG125" s="175">
        <v>3</v>
      </c>
      <c r="BH125" s="174"/>
      <c r="BI125" s="175"/>
      <c r="BJ125" s="174">
        <v>3</v>
      </c>
      <c r="BK125" s="175"/>
      <c r="BL125" s="174"/>
      <c r="BM125" s="175"/>
      <c r="BN125" s="174"/>
      <c r="BO125" s="175"/>
      <c r="BP125" s="174"/>
      <c r="BQ125" s="175">
        <v>1</v>
      </c>
      <c r="BR125" s="174"/>
      <c r="BS125" s="175">
        <v>1</v>
      </c>
      <c r="BT125" s="174"/>
      <c r="BU125" s="171"/>
      <c r="BV125" s="171"/>
      <c r="BW125" s="171"/>
      <c r="BX125" s="171"/>
      <c r="BY125" s="175"/>
      <c r="BZ125" s="174"/>
      <c r="CA125" s="175"/>
      <c r="CB125" s="177"/>
      <c r="CC125" s="155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83" t="s">
        <v>702</v>
      </c>
      <c r="CW125" s="149">
        <v>5.2631578947368418E-2</v>
      </c>
      <c r="CX125" s="149">
        <v>0.10526315789473684</v>
      </c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/>
      <c r="DO125" s="149"/>
      <c r="DP125" s="149"/>
      <c r="DQ125" s="149"/>
      <c r="DR125" s="149"/>
      <c r="DS125" s="149"/>
      <c r="DT125" s="149"/>
      <c r="DU125" s="149"/>
      <c r="DV125" s="149"/>
      <c r="DW125" s="149"/>
    </row>
    <row r="126" spans="1:127" ht="15" hidden="1" x14ac:dyDescent="0.25">
      <c r="A126" s="312"/>
      <c r="B126" s="184" t="s">
        <v>702</v>
      </c>
      <c r="C126" s="187"/>
      <c r="D126" s="175">
        <v>2</v>
      </c>
      <c r="E126" s="174"/>
      <c r="F126" s="175"/>
      <c r="G126" s="174"/>
      <c r="H126" s="175">
        <v>3</v>
      </c>
      <c r="I126" s="174"/>
      <c r="J126" s="175">
        <v>3</v>
      </c>
      <c r="K126" s="174"/>
      <c r="L126" s="175"/>
      <c r="M126" s="174"/>
      <c r="N126" s="175">
        <v>2</v>
      </c>
      <c r="O126" s="174"/>
      <c r="P126" s="175"/>
      <c r="Q126" s="174"/>
      <c r="R126" s="175"/>
      <c r="S126" s="174"/>
      <c r="T126" s="175"/>
      <c r="U126" s="174"/>
      <c r="V126" s="175"/>
      <c r="W126" s="174"/>
      <c r="X126" s="175"/>
      <c r="Y126" s="174"/>
      <c r="Z126" s="175"/>
      <c r="AA126" s="174"/>
      <c r="AB126" s="175"/>
      <c r="AC126" s="174"/>
      <c r="AD126" s="175"/>
      <c r="AE126" s="174"/>
      <c r="AF126" s="175"/>
      <c r="AG126" s="174"/>
      <c r="AH126" s="175"/>
      <c r="AI126" s="174"/>
      <c r="AJ126" s="175"/>
      <c r="AK126" s="174"/>
      <c r="AL126" s="175"/>
      <c r="AM126" s="174"/>
      <c r="AN126" s="175">
        <v>1</v>
      </c>
      <c r="AO126" s="174"/>
      <c r="AP126" s="175">
        <v>1</v>
      </c>
      <c r="AQ126" s="177"/>
      <c r="AR126" s="324"/>
      <c r="AS126" s="173"/>
      <c r="AT126" s="174">
        <v>3</v>
      </c>
      <c r="AU126" s="175"/>
      <c r="AV126" s="174">
        <v>2</v>
      </c>
      <c r="AW126" s="175"/>
      <c r="AX126" s="174"/>
      <c r="AY126" s="175"/>
      <c r="AZ126" s="174"/>
      <c r="BA126" s="175"/>
      <c r="BB126" s="174">
        <v>2</v>
      </c>
      <c r="BC126" s="175"/>
      <c r="BD126" s="174">
        <v>3</v>
      </c>
      <c r="BE126" s="175"/>
      <c r="BF126" s="174"/>
      <c r="BG126" s="175"/>
      <c r="BH126" s="174"/>
      <c r="BI126" s="175"/>
      <c r="BJ126" s="174">
        <v>1</v>
      </c>
      <c r="BK126" s="175"/>
      <c r="BL126" s="174">
        <v>1</v>
      </c>
      <c r="BM126" s="175"/>
      <c r="BN126" s="174"/>
      <c r="BO126" s="175"/>
      <c r="BP126" s="174"/>
      <c r="BQ126" s="175"/>
      <c r="BR126" s="174"/>
      <c r="BS126" s="175"/>
      <c r="BT126" s="174"/>
      <c r="BU126" s="175"/>
      <c r="BV126" s="174"/>
      <c r="BW126" s="175"/>
      <c r="BX126" s="174"/>
      <c r="BY126" s="171"/>
      <c r="BZ126" s="171"/>
      <c r="CA126" s="171"/>
      <c r="CB126" s="182"/>
      <c r="CC126" s="155"/>
      <c r="CJ126" s="149"/>
      <c r="CK126" s="149"/>
      <c r="CL126" s="149"/>
      <c r="CM126" s="149"/>
      <c r="CN126" s="149"/>
      <c r="CO126" s="149"/>
      <c r="CP126" s="149"/>
      <c r="CQ126" s="149"/>
      <c r="CR126" s="149"/>
      <c r="CS126" s="149"/>
      <c r="CT126" s="149"/>
      <c r="CU126" s="149"/>
      <c r="CV126" s="149"/>
      <c r="CW126" s="149"/>
      <c r="CX126" s="149"/>
      <c r="CY126" s="149"/>
      <c r="CZ126" s="149"/>
      <c r="DA126" s="149"/>
      <c r="DB126" s="149"/>
      <c r="DC126" s="149"/>
      <c r="DD126" s="149"/>
      <c r="DE126" s="149"/>
      <c r="DF126" s="149"/>
      <c r="DG126" s="149"/>
      <c r="DH126" s="149"/>
      <c r="DI126" s="149"/>
      <c r="DJ126" s="149"/>
      <c r="DK126" s="149"/>
      <c r="DL126" s="149"/>
      <c r="DM126" s="149"/>
      <c r="DN126" s="149"/>
      <c r="DO126" s="149"/>
      <c r="DP126" s="149"/>
      <c r="DQ126" s="149"/>
      <c r="DR126" s="149"/>
      <c r="DS126" s="149"/>
      <c r="DT126" s="149"/>
      <c r="DU126" s="149"/>
      <c r="DV126" s="149"/>
      <c r="DW126" s="149"/>
    </row>
    <row r="127" spans="1:127" ht="15" hidden="1" x14ac:dyDescent="0.25">
      <c r="A127" s="312"/>
      <c r="B127" s="186"/>
      <c r="C127" s="187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92"/>
      <c r="AR127" s="324"/>
      <c r="AS127" s="191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92"/>
      <c r="CC127" s="155"/>
      <c r="CJ127" s="149"/>
      <c r="CK127" s="149"/>
      <c r="CL127" s="149"/>
      <c r="CM127" s="149"/>
      <c r="CN127" s="149"/>
      <c r="CO127" s="149"/>
      <c r="CP127" s="149"/>
      <c r="CQ127" s="149"/>
      <c r="CR127" s="149"/>
      <c r="CS127" s="149"/>
      <c r="CT127" s="149"/>
      <c r="CU127" s="149"/>
      <c r="CV127" s="149"/>
      <c r="CW127" s="149"/>
      <c r="CX127" s="149"/>
      <c r="CY127" s="149"/>
      <c r="CZ127" s="149"/>
      <c r="DA127" s="149"/>
      <c r="DB127" s="149"/>
      <c r="DC127" s="149"/>
      <c r="DD127" s="149"/>
      <c r="DE127" s="149"/>
      <c r="DF127" s="149"/>
      <c r="DG127" s="149"/>
      <c r="DH127" s="149"/>
      <c r="DI127" s="149"/>
      <c r="DJ127" s="149"/>
      <c r="DK127" s="149"/>
      <c r="DL127" s="149"/>
      <c r="DM127" s="149"/>
      <c r="DN127" s="149"/>
      <c r="DO127" s="149"/>
      <c r="DP127" s="149"/>
      <c r="DQ127" s="149"/>
      <c r="DR127" s="149"/>
      <c r="DS127" s="149"/>
      <c r="DT127" s="149"/>
      <c r="DU127" s="149"/>
      <c r="DV127" s="149"/>
      <c r="DW127" s="149"/>
    </row>
    <row r="128" spans="1:127" ht="15" hidden="1" x14ac:dyDescent="0.25">
      <c r="A128" s="312"/>
      <c r="B128" s="193" t="s">
        <v>865</v>
      </c>
      <c r="C128" s="193"/>
      <c r="D128" s="189">
        <f>COUNTIF(D107:D126,"&gt;0")</f>
        <v>2</v>
      </c>
      <c r="E128" s="189">
        <f t="shared" ref="E128:BP128" si="188">COUNTIF(E107:E126,"&gt;0")</f>
        <v>2</v>
      </c>
      <c r="F128" s="189">
        <f t="shared" si="188"/>
        <v>1</v>
      </c>
      <c r="G128" s="189">
        <f t="shared" si="188"/>
        <v>0</v>
      </c>
      <c r="H128" s="189">
        <f t="shared" si="188"/>
        <v>4</v>
      </c>
      <c r="I128" s="189">
        <f t="shared" si="188"/>
        <v>1</v>
      </c>
      <c r="J128" s="189">
        <f t="shared" si="188"/>
        <v>5</v>
      </c>
      <c r="K128" s="189">
        <f t="shared" si="188"/>
        <v>4</v>
      </c>
      <c r="L128" s="189">
        <f t="shared" si="188"/>
        <v>2</v>
      </c>
      <c r="M128" s="189">
        <f t="shared" si="188"/>
        <v>1</v>
      </c>
      <c r="N128" s="189">
        <f t="shared" si="188"/>
        <v>3</v>
      </c>
      <c r="O128" s="189">
        <f t="shared" si="188"/>
        <v>2</v>
      </c>
      <c r="P128" s="189">
        <f t="shared" si="188"/>
        <v>0</v>
      </c>
      <c r="Q128" s="189">
        <f t="shared" si="188"/>
        <v>3</v>
      </c>
      <c r="R128" s="189">
        <f t="shared" si="188"/>
        <v>0</v>
      </c>
      <c r="S128" s="189">
        <f t="shared" si="188"/>
        <v>1</v>
      </c>
      <c r="T128" s="189">
        <f t="shared" si="188"/>
        <v>1</v>
      </c>
      <c r="U128" s="189">
        <f t="shared" si="188"/>
        <v>1</v>
      </c>
      <c r="V128" s="189">
        <f t="shared" si="188"/>
        <v>1</v>
      </c>
      <c r="W128" s="189">
        <f t="shared" si="188"/>
        <v>1</v>
      </c>
      <c r="X128" s="189">
        <f t="shared" si="188"/>
        <v>0</v>
      </c>
      <c r="Y128" s="189">
        <f t="shared" si="188"/>
        <v>0</v>
      </c>
      <c r="Z128" s="189">
        <f t="shared" si="188"/>
        <v>0</v>
      </c>
      <c r="AA128" s="189">
        <f t="shared" si="188"/>
        <v>0</v>
      </c>
      <c r="AB128" s="189">
        <f t="shared" si="188"/>
        <v>2</v>
      </c>
      <c r="AC128" s="189">
        <f t="shared" si="188"/>
        <v>4</v>
      </c>
      <c r="AD128" s="189">
        <f t="shared" si="188"/>
        <v>2</v>
      </c>
      <c r="AE128" s="189">
        <f t="shared" si="188"/>
        <v>5</v>
      </c>
      <c r="AF128" s="189">
        <f t="shared" si="188"/>
        <v>1</v>
      </c>
      <c r="AG128" s="189">
        <f t="shared" si="188"/>
        <v>6</v>
      </c>
      <c r="AH128" s="189">
        <f t="shared" si="188"/>
        <v>1</v>
      </c>
      <c r="AI128" s="189">
        <f t="shared" si="188"/>
        <v>5</v>
      </c>
      <c r="AJ128" s="189">
        <f t="shared" si="188"/>
        <v>3</v>
      </c>
      <c r="AK128" s="189">
        <f t="shared" si="188"/>
        <v>0</v>
      </c>
      <c r="AL128" s="189">
        <f t="shared" si="188"/>
        <v>0</v>
      </c>
      <c r="AM128" s="189">
        <f t="shared" si="188"/>
        <v>1</v>
      </c>
      <c r="AN128" s="189">
        <f t="shared" si="188"/>
        <v>4</v>
      </c>
      <c r="AO128" s="189">
        <f t="shared" si="188"/>
        <v>0</v>
      </c>
      <c r="AP128" s="189">
        <f t="shared" si="188"/>
        <v>5</v>
      </c>
      <c r="AQ128" s="192">
        <f t="shared" si="188"/>
        <v>0</v>
      </c>
      <c r="AR128" s="324"/>
      <c r="AS128" s="191">
        <f t="shared" si="188"/>
        <v>2</v>
      </c>
      <c r="AT128" s="189">
        <f t="shared" si="188"/>
        <v>1</v>
      </c>
      <c r="AU128" s="189">
        <f t="shared" si="188"/>
        <v>2</v>
      </c>
      <c r="AV128" s="189">
        <f t="shared" si="188"/>
        <v>1</v>
      </c>
      <c r="AW128" s="189">
        <f t="shared" si="188"/>
        <v>2</v>
      </c>
      <c r="AX128" s="189">
        <f t="shared" si="188"/>
        <v>1</v>
      </c>
      <c r="AY128" s="189">
        <f t="shared" si="188"/>
        <v>2</v>
      </c>
      <c r="AZ128" s="189">
        <f t="shared" si="188"/>
        <v>0</v>
      </c>
      <c r="BA128" s="189">
        <f t="shared" si="188"/>
        <v>1</v>
      </c>
      <c r="BB128" s="189">
        <f t="shared" si="188"/>
        <v>2</v>
      </c>
      <c r="BC128" s="189">
        <f t="shared" si="188"/>
        <v>0</v>
      </c>
      <c r="BD128" s="189">
        <f t="shared" si="188"/>
        <v>1</v>
      </c>
      <c r="BE128" s="189">
        <f t="shared" si="188"/>
        <v>2</v>
      </c>
      <c r="BF128" s="189">
        <f t="shared" si="188"/>
        <v>0</v>
      </c>
      <c r="BG128" s="189">
        <f t="shared" si="188"/>
        <v>3</v>
      </c>
      <c r="BH128" s="189">
        <f t="shared" si="188"/>
        <v>1</v>
      </c>
      <c r="BI128" s="189">
        <f t="shared" si="188"/>
        <v>0</v>
      </c>
      <c r="BJ128" s="189">
        <f t="shared" si="188"/>
        <v>2</v>
      </c>
      <c r="BK128" s="189">
        <f t="shared" si="188"/>
        <v>2</v>
      </c>
      <c r="BL128" s="189">
        <f t="shared" si="188"/>
        <v>1</v>
      </c>
      <c r="BM128" s="189">
        <f t="shared" si="188"/>
        <v>1</v>
      </c>
      <c r="BN128" s="189">
        <f t="shared" si="188"/>
        <v>2</v>
      </c>
      <c r="BO128" s="189">
        <f t="shared" si="188"/>
        <v>1</v>
      </c>
      <c r="BP128" s="189">
        <f t="shared" si="188"/>
        <v>1</v>
      </c>
      <c r="BQ128" s="189">
        <f t="shared" ref="BQ128:CB128" si="189">COUNTIF(BQ107:BQ126,"&gt;0")</f>
        <v>5</v>
      </c>
      <c r="BR128" s="189">
        <f t="shared" si="189"/>
        <v>0</v>
      </c>
      <c r="BS128" s="189">
        <f t="shared" si="189"/>
        <v>4</v>
      </c>
      <c r="BT128" s="189">
        <f t="shared" si="189"/>
        <v>0</v>
      </c>
      <c r="BU128" s="189">
        <f t="shared" si="189"/>
        <v>2</v>
      </c>
      <c r="BV128" s="189">
        <f t="shared" si="189"/>
        <v>0</v>
      </c>
      <c r="BW128" s="189">
        <f t="shared" si="189"/>
        <v>2</v>
      </c>
      <c r="BX128" s="189">
        <f t="shared" si="189"/>
        <v>0</v>
      </c>
      <c r="BY128" s="189">
        <f t="shared" si="189"/>
        <v>1</v>
      </c>
      <c r="BZ128" s="189">
        <f t="shared" si="189"/>
        <v>1</v>
      </c>
      <c r="CA128" s="189">
        <f t="shared" si="189"/>
        <v>1</v>
      </c>
      <c r="CB128" s="192">
        <f t="shared" si="189"/>
        <v>1</v>
      </c>
      <c r="CC128" s="155"/>
      <c r="CJ128" s="149"/>
      <c r="CK128" s="149"/>
      <c r="CL128" s="149"/>
      <c r="CM128" s="149"/>
      <c r="CN128" s="149"/>
      <c r="CO128" s="149"/>
      <c r="CP128" s="149"/>
      <c r="CQ128" s="149"/>
      <c r="CR128" s="149"/>
      <c r="CS128" s="149"/>
      <c r="CT128" s="149"/>
      <c r="CU128" s="149"/>
      <c r="CV128" s="149"/>
      <c r="CW128" s="149"/>
      <c r="CX128" s="149"/>
      <c r="CY128" s="149"/>
      <c r="CZ128" s="149"/>
      <c r="DA128" s="149"/>
      <c r="DB128" s="149"/>
      <c r="DC128" s="149"/>
      <c r="DD128" s="149"/>
      <c r="DE128" s="149"/>
      <c r="DF128" s="149"/>
      <c r="DG128" s="149"/>
      <c r="DH128" s="149"/>
      <c r="DI128" s="149"/>
      <c r="DJ128" s="149"/>
      <c r="DK128" s="149"/>
      <c r="DL128" s="149"/>
      <c r="DM128" s="149"/>
      <c r="DN128" s="149"/>
      <c r="DO128" s="149"/>
      <c r="DP128" s="149"/>
      <c r="DQ128" s="149"/>
      <c r="DR128" s="149"/>
      <c r="DS128" s="149"/>
      <c r="DT128" s="149"/>
      <c r="DU128" s="149"/>
      <c r="DV128" s="149"/>
      <c r="DW128" s="149"/>
    </row>
    <row r="129" spans="1:136" ht="15" hidden="1" x14ac:dyDescent="0.25">
      <c r="A129" s="312"/>
      <c r="B129" s="186"/>
      <c r="C129" s="187"/>
      <c r="D129" s="212">
        <f>D128/$C$101</f>
        <v>0.10526315789473684</v>
      </c>
      <c r="E129" s="212">
        <f t="shared" ref="E129:BP129" si="190">E128/$C$101</f>
        <v>0.10526315789473684</v>
      </c>
      <c r="F129" s="212">
        <f t="shared" si="190"/>
        <v>5.2631578947368418E-2</v>
      </c>
      <c r="G129" s="212">
        <f t="shared" si="190"/>
        <v>0</v>
      </c>
      <c r="H129" s="212">
        <f t="shared" si="190"/>
        <v>0.21052631578947367</v>
      </c>
      <c r="I129" s="212">
        <f t="shared" si="190"/>
        <v>5.2631578947368418E-2</v>
      </c>
      <c r="J129" s="212">
        <f t="shared" si="190"/>
        <v>0.26315789473684209</v>
      </c>
      <c r="K129" s="212">
        <f t="shared" si="190"/>
        <v>0.21052631578947367</v>
      </c>
      <c r="L129" s="212">
        <f t="shared" si="190"/>
        <v>0.10526315789473684</v>
      </c>
      <c r="M129" s="212">
        <f t="shared" si="190"/>
        <v>5.2631578947368418E-2</v>
      </c>
      <c r="N129" s="212">
        <f t="shared" si="190"/>
        <v>0.15789473684210525</v>
      </c>
      <c r="O129" s="212">
        <f t="shared" si="190"/>
        <v>0.10526315789473684</v>
      </c>
      <c r="P129" s="212">
        <f t="shared" si="190"/>
        <v>0</v>
      </c>
      <c r="Q129" s="212">
        <f t="shared" si="190"/>
        <v>0.15789473684210525</v>
      </c>
      <c r="R129" s="212">
        <f t="shared" si="190"/>
        <v>0</v>
      </c>
      <c r="S129" s="212">
        <f t="shared" si="190"/>
        <v>5.2631578947368418E-2</v>
      </c>
      <c r="T129" s="212">
        <f t="shared" si="190"/>
        <v>5.2631578947368418E-2</v>
      </c>
      <c r="U129" s="212">
        <f t="shared" si="190"/>
        <v>5.2631578947368418E-2</v>
      </c>
      <c r="V129" s="212">
        <f t="shared" si="190"/>
        <v>5.2631578947368418E-2</v>
      </c>
      <c r="W129" s="212">
        <f t="shared" si="190"/>
        <v>5.2631578947368418E-2</v>
      </c>
      <c r="X129" s="212">
        <f t="shared" si="190"/>
        <v>0</v>
      </c>
      <c r="Y129" s="212">
        <f t="shared" si="190"/>
        <v>0</v>
      </c>
      <c r="Z129" s="212">
        <f t="shared" si="190"/>
        <v>0</v>
      </c>
      <c r="AA129" s="212">
        <f t="shared" si="190"/>
        <v>0</v>
      </c>
      <c r="AB129" s="212">
        <f t="shared" si="190"/>
        <v>0.10526315789473684</v>
      </c>
      <c r="AC129" s="212">
        <f t="shared" si="190"/>
        <v>0.21052631578947367</v>
      </c>
      <c r="AD129" s="212">
        <f t="shared" si="190"/>
        <v>0.10526315789473684</v>
      </c>
      <c r="AE129" s="212">
        <f t="shared" si="190"/>
        <v>0.26315789473684209</v>
      </c>
      <c r="AF129" s="212">
        <f t="shared" si="190"/>
        <v>5.2631578947368418E-2</v>
      </c>
      <c r="AG129" s="212">
        <f t="shared" si="190"/>
        <v>0.31578947368421051</v>
      </c>
      <c r="AH129" s="212">
        <f t="shared" si="190"/>
        <v>5.2631578947368418E-2</v>
      </c>
      <c r="AI129" s="212">
        <f t="shared" si="190"/>
        <v>0.26315789473684209</v>
      </c>
      <c r="AJ129" s="212">
        <f t="shared" si="190"/>
        <v>0.15789473684210525</v>
      </c>
      <c r="AK129" s="212">
        <f t="shared" si="190"/>
        <v>0</v>
      </c>
      <c r="AL129" s="212">
        <f t="shared" si="190"/>
        <v>0</v>
      </c>
      <c r="AM129" s="212">
        <f t="shared" si="190"/>
        <v>5.2631578947368418E-2</v>
      </c>
      <c r="AN129" s="212">
        <f t="shared" si="190"/>
        <v>0.21052631578947367</v>
      </c>
      <c r="AO129" s="212">
        <f t="shared" si="190"/>
        <v>0</v>
      </c>
      <c r="AP129" s="212">
        <f t="shared" si="190"/>
        <v>0.26315789473684209</v>
      </c>
      <c r="AQ129" s="212">
        <f t="shared" si="190"/>
        <v>0</v>
      </c>
      <c r="AR129" s="324"/>
      <c r="AS129" s="196">
        <f t="shared" si="190"/>
        <v>0.10526315789473684</v>
      </c>
      <c r="AT129" s="212">
        <f t="shared" si="190"/>
        <v>5.2631578947368418E-2</v>
      </c>
      <c r="AU129" s="212">
        <f t="shared" si="190"/>
        <v>0.10526315789473684</v>
      </c>
      <c r="AV129" s="212">
        <f t="shared" si="190"/>
        <v>5.2631578947368418E-2</v>
      </c>
      <c r="AW129" s="212">
        <f t="shared" si="190"/>
        <v>0.10526315789473684</v>
      </c>
      <c r="AX129" s="212">
        <f t="shared" si="190"/>
        <v>5.2631578947368418E-2</v>
      </c>
      <c r="AY129" s="212">
        <f t="shared" si="190"/>
        <v>0.10526315789473684</v>
      </c>
      <c r="AZ129" s="212">
        <f t="shared" si="190"/>
        <v>0</v>
      </c>
      <c r="BA129" s="212">
        <f t="shared" si="190"/>
        <v>5.2631578947368418E-2</v>
      </c>
      <c r="BB129" s="212">
        <f t="shared" si="190"/>
        <v>0.10526315789473684</v>
      </c>
      <c r="BC129" s="212">
        <f t="shared" si="190"/>
        <v>0</v>
      </c>
      <c r="BD129" s="212">
        <f t="shared" si="190"/>
        <v>5.2631578947368418E-2</v>
      </c>
      <c r="BE129" s="212">
        <f t="shared" si="190"/>
        <v>0.10526315789473684</v>
      </c>
      <c r="BF129" s="212">
        <f t="shared" si="190"/>
        <v>0</v>
      </c>
      <c r="BG129" s="212">
        <f t="shared" si="190"/>
        <v>0.15789473684210525</v>
      </c>
      <c r="BH129" s="212">
        <f t="shared" si="190"/>
        <v>5.2631578947368418E-2</v>
      </c>
      <c r="BI129" s="212">
        <f t="shared" si="190"/>
        <v>0</v>
      </c>
      <c r="BJ129" s="212">
        <f t="shared" si="190"/>
        <v>0.10526315789473684</v>
      </c>
      <c r="BK129" s="212">
        <f t="shared" si="190"/>
        <v>0.10526315789473684</v>
      </c>
      <c r="BL129" s="212">
        <f t="shared" si="190"/>
        <v>5.2631578947368418E-2</v>
      </c>
      <c r="BM129" s="212">
        <f t="shared" si="190"/>
        <v>5.2631578947368418E-2</v>
      </c>
      <c r="BN129" s="212">
        <f t="shared" si="190"/>
        <v>0.10526315789473684</v>
      </c>
      <c r="BO129" s="212">
        <f t="shared" si="190"/>
        <v>5.2631578947368418E-2</v>
      </c>
      <c r="BP129" s="212">
        <f t="shared" si="190"/>
        <v>5.2631578947368418E-2</v>
      </c>
      <c r="BQ129" s="212">
        <f t="shared" ref="BQ129:CB129" si="191">BQ128/$C$101</f>
        <v>0.26315789473684209</v>
      </c>
      <c r="BR129" s="212">
        <f t="shared" si="191"/>
        <v>0</v>
      </c>
      <c r="BS129" s="212">
        <f t="shared" si="191"/>
        <v>0.21052631578947367</v>
      </c>
      <c r="BT129" s="212">
        <f t="shared" si="191"/>
        <v>0</v>
      </c>
      <c r="BU129" s="212">
        <f t="shared" si="191"/>
        <v>0.10526315789473684</v>
      </c>
      <c r="BV129" s="212">
        <f t="shared" si="191"/>
        <v>0</v>
      </c>
      <c r="BW129" s="212">
        <f t="shared" si="191"/>
        <v>0.10526315789473684</v>
      </c>
      <c r="BX129" s="212">
        <f t="shared" si="191"/>
        <v>0</v>
      </c>
      <c r="BY129" s="212">
        <f t="shared" si="191"/>
        <v>5.2631578947368418E-2</v>
      </c>
      <c r="BZ129" s="212">
        <f t="shared" si="191"/>
        <v>5.2631578947368418E-2</v>
      </c>
      <c r="CA129" s="212">
        <f t="shared" si="191"/>
        <v>5.2631578947368418E-2</v>
      </c>
      <c r="CB129" s="212">
        <f t="shared" si="191"/>
        <v>5.2631578947368418E-2</v>
      </c>
      <c r="CC129" s="155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/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</row>
    <row r="130" spans="1:136" ht="15" hidden="1" x14ac:dyDescent="0.25">
      <c r="A130" s="312"/>
      <c r="B130" s="197" t="s">
        <v>753</v>
      </c>
      <c r="C130" s="213"/>
      <c r="D130" s="276">
        <f>+D128+F128</f>
        <v>3</v>
      </c>
      <c r="E130" s="277"/>
      <c r="F130" s="277"/>
      <c r="G130" s="278"/>
      <c r="H130" s="276">
        <f t="shared" ref="H130" si="192">+H128+J128</f>
        <v>9</v>
      </c>
      <c r="I130" s="277"/>
      <c r="J130" s="277"/>
      <c r="K130" s="278"/>
      <c r="L130" s="276">
        <f t="shared" ref="L130" si="193">+L128+N128</f>
        <v>5</v>
      </c>
      <c r="M130" s="277"/>
      <c r="N130" s="277"/>
      <c r="O130" s="278"/>
      <c r="P130" s="276">
        <f t="shared" ref="P130" si="194">+P128+R128</f>
        <v>0</v>
      </c>
      <c r="Q130" s="277"/>
      <c r="R130" s="277"/>
      <c r="S130" s="278"/>
      <c r="T130" s="276">
        <f t="shared" ref="T130" si="195">+T128+V128</f>
        <v>2</v>
      </c>
      <c r="U130" s="277"/>
      <c r="V130" s="277"/>
      <c r="W130" s="278"/>
      <c r="X130" s="276">
        <f t="shared" ref="X130" si="196">+X128+Z128</f>
        <v>0</v>
      </c>
      <c r="Y130" s="277"/>
      <c r="Z130" s="277"/>
      <c r="AA130" s="278"/>
      <c r="AB130" s="276">
        <f t="shared" ref="AB130" si="197">+AB128+AD128</f>
        <v>4</v>
      </c>
      <c r="AC130" s="277"/>
      <c r="AD130" s="277"/>
      <c r="AE130" s="278"/>
      <c r="AF130" s="276">
        <f t="shared" ref="AF130" si="198">+AF128+AH128</f>
        <v>2</v>
      </c>
      <c r="AG130" s="277"/>
      <c r="AH130" s="277"/>
      <c r="AI130" s="278"/>
      <c r="AJ130" s="276">
        <f t="shared" ref="AJ130" si="199">+AJ128+AL128</f>
        <v>3</v>
      </c>
      <c r="AK130" s="277"/>
      <c r="AL130" s="277"/>
      <c r="AM130" s="278"/>
      <c r="AN130" s="276">
        <f t="shared" ref="AN130" si="200">+AN128+AP128</f>
        <v>9</v>
      </c>
      <c r="AO130" s="277"/>
      <c r="AP130" s="277"/>
      <c r="AQ130" s="277"/>
      <c r="AR130" s="324"/>
      <c r="AS130" s="277">
        <f t="shared" ref="AS130" si="201">+AS128+AU128</f>
        <v>4</v>
      </c>
      <c r="AT130" s="277"/>
      <c r="AU130" s="277"/>
      <c r="AV130" s="278"/>
      <c r="AW130" s="276">
        <f t="shared" ref="AW130" si="202">+AW128+AY128</f>
        <v>4</v>
      </c>
      <c r="AX130" s="277"/>
      <c r="AY130" s="277"/>
      <c r="AZ130" s="278"/>
      <c r="BA130" s="276">
        <f t="shared" ref="BA130" si="203">+BA128+BC128</f>
        <v>1</v>
      </c>
      <c r="BB130" s="277"/>
      <c r="BC130" s="277"/>
      <c r="BD130" s="278"/>
      <c r="BE130" s="276">
        <f t="shared" ref="BE130" si="204">+BE128+BG128</f>
        <v>5</v>
      </c>
      <c r="BF130" s="277"/>
      <c r="BG130" s="277"/>
      <c r="BH130" s="278"/>
      <c r="BI130" s="276">
        <f t="shared" ref="BI130" si="205">+BI128+BK128</f>
        <v>2</v>
      </c>
      <c r="BJ130" s="277"/>
      <c r="BK130" s="277"/>
      <c r="BL130" s="278"/>
      <c r="BM130" s="276">
        <f t="shared" ref="BM130" si="206">+BM128+BO128</f>
        <v>2</v>
      </c>
      <c r="BN130" s="277"/>
      <c r="BO130" s="277"/>
      <c r="BP130" s="278"/>
      <c r="BQ130" s="276">
        <f t="shared" ref="BQ130" si="207">+BQ128+BS128</f>
        <v>9</v>
      </c>
      <c r="BR130" s="277"/>
      <c r="BS130" s="277"/>
      <c r="BT130" s="278"/>
      <c r="BU130" s="276">
        <f t="shared" ref="BU130" si="208">+BU128+BW128</f>
        <v>4</v>
      </c>
      <c r="BV130" s="277"/>
      <c r="BW130" s="277"/>
      <c r="BX130" s="278"/>
      <c r="BY130" s="276">
        <f t="shared" ref="BY130" si="209">+BY128+CA128</f>
        <v>2</v>
      </c>
      <c r="BZ130" s="277"/>
      <c r="CA130" s="277"/>
      <c r="CB130" s="277"/>
      <c r="CC130" s="155"/>
      <c r="CJ130" s="149"/>
      <c r="CK130" s="149"/>
      <c r="CL130" s="149"/>
      <c r="CM130" s="149"/>
      <c r="CN130" s="149"/>
      <c r="CO130" s="149"/>
      <c r="CP130" s="149"/>
      <c r="CQ130" s="149"/>
      <c r="CR130" s="149"/>
      <c r="CS130" s="149"/>
      <c r="CT130" s="149"/>
      <c r="CU130" s="149"/>
      <c r="CV130" s="149"/>
      <c r="CW130" s="149"/>
      <c r="CX130" s="149"/>
      <c r="CY130" s="149"/>
      <c r="CZ130" s="149"/>
      <c r="DA130" s="149"/>
      <c r="DB130" s="149"/>
      <c r="DC130" s="149"/>
      <c r="DD130" s="149"/>
      <c r="DE130" s="149"/>
      <c r="DF130" s="149"/>
      <c r="DG130" s="149"/>
      <c r="DH130" s="149"/>
      <c r="DI130" s="149"/>
      <c r="DJ130" s="149"/>
      <c r="DK130" s="149"/>
      <c r="DL130" s="149"/>
      <c r="DM130" s="149"/>
      <c r="DN130" s="149"/>
      <c r="DO130" s="149"/>
      <c r="DP130" s="149"/>
      <c r="DQ130" s="149"/>
      <c r="DR130" s="149"/>
      <c r="DS130" s="149"/>
      <c r="DT130" s="149"/>
      <c r="DU130" s="149"/>
      <c r="DV130" s="149"/>
      <c r="DW130" s="149"/>
    </row>
    <row r="131" spans="1:136" ht="15" hidden="1" x14ac:dyDescent="0.25">
      <c r="A131" s="312"/>
      <c r="B131" s="199" t="s">
        <v>753</v>
      </c>
      <c r="C131" s="214"/>
      <c r="D131" s="262">
        <f>+E128+G128</f>
        <v>2</v>
      </c>
      <c r="E131" s="263"/>
      <c r="F131" s="263"/>
      <c r="G131" s="264"/>
      <c r="H131" s="262">
        <f t="shared" ref="H131" si="210">+I128+K128</f>
        <v>5</v>
      </c>
      <c r="I131" s="263"/>
      <c r="J131" s="263"/>
      <c r="K131" s="264"/>
      <c r="L131" s="262">
        <f t="shared" ref="L131" si="211">+M128+O128</f>
        <v>3</v>
      </c>
      <c r="M131" s="263"/>
      <c r="N131" s="263"/>
      <c r="O131" s="264"/>
      <c r="P131" s="262">
        <f t="shared" ref="P131" si="212">+Q128+S128</f>
        <v>4</v>
      </c>
      <c r="Q131" s="263"/>
      <c r="R131" s="263"/>
      <c r="S131" s="264"/>
      <c r="T131" s="262">
        <f t="shared" ref="T131" si="213">+U128+W128</f>
        <v>2</v>
      </c>
      <c r="U131" s="263"/>
      <c r="V131" s="263"/>
      <c r="W131" s="264"/>
      <c r="X131" s="262">
        <f t="shared" ref="X131" si="214">+Y128+AA128</f>
        <v>0</v>
      </c>
      <c r="Y131" s="263"/>
      <c r="Z131" s="263"/>
      <c r="AA131" s="264"/>
      <c r="AB131" s="262">
        <f t="shared" ref="AB131" si="215">+AC128+AE128</f>
        <v>9</v>
      </c>
      <c r="AC131" s="263"/>
      <c r="AD131" s="263"/>
      <c r="AE131" s="264"/>
      <c r="AF131" s="262">
        <f t="shared" ref="AF131" si="216">+AG128+AI128</f>
        <v>11</v>
      </c>
      <c r="AG131" s="263"/>
      <c r="AH131" s="263"/>
      <c r="AI131" s="264"/>
      <c r="AJ131" s="262">
        <f t="shared" ref="AJ131" si="217">+AK128+AM128</f>
        <v>1</v>
      </c>
      <c r="AK131" s="263"/>
      <c r="AL131" s="263"/>
      <c r="AM131" s="264"/>
      <c r="AN131" s="262">
        <f t="shared" ref="AN131" si="218">+AO128+AQ128</f>
        <v>0</v>
      </c>
      <c r="AO131" s="263"/>
      <c r="AP131" s="263"/>
      <c r="AQ131" s="263"/>
      <c r="AR131" s="324"/>
      <c r="AS131" s="263">
        <f t="shared" ref="AS131" si="219">+AT128+AV128</f>
        <v>2</v>
      </c>
      <c r="AT131" s="263"/>
      <c r="AU131" s="263"/>
      <c r="AV131" s="264"/>
      <c r="AW131" s="262">
        <f t="shared" ref="AW131" si="220">+AX128+AZ128</f>
        <v>1</v>
      </c>
      <c r="AX131" s="263"/>
      <c r="AY131" s="263"/>
      <c r="AZ131" s="264"/>
      <c r="BA131" s="262">
        <f t="shared" ref="BA131" si="221">+BB128+BD128</f>
        <v>3</v>
      </c>
      <c r="BB131" s="263"/>
      <c r="BC131" s="263"/>
      <c r="BD131" s="264"/>
      <c r="BE131" s="262">
        <f t="shared" ref="BE131" si="222">+BF128+BH128</f>
        <v>1</v>
      </c>
      <c r="BF131" s="263"/>
      <c r="BG131" s="263"/>
      <c r="BH131" s="264"/>
      <c r="BI131" s="262">
        <f t="shared" ref="BI131" si="223">+BJ128+BL128</f>
        <v>3</v>
      </c>
      <c r="BJ131" s="263"/>
      <c r="BK131" s="263"/>
      <c r="BL131" s="264"/>
      <c r="BM131" s="262">
        <f t="shared" ref="BM131" si="224">+BN128+BP128</f>
        <v>3</v>
      </c>
      <c r="BN131" s="263"/>
      <c r="BO131" s="263"/>
      <c r="BP131" s="264"/>
      <c r="BQ131" s="262">
        <f t="shared" ref="BQ131" si="225">+BR128+BT128</f>
        <v>0</v>
      </c>
      <c r="BR131" s="263"/>
      <c r="BS131" s="263"/>
      <c r="BT131" s="264"/>
      <c r="BU131" s="262">
        <f t="shared" ref="BU131" si="226">+BV128+BX128</f>
        <v>0</v>
      </c>
      <c r="BV131" s="263"/>
      <c r="BW131" s="263"/>
      <c r="BX131" s="264"/>
      <c r="BY131" s="262">
        <f t="shared" ref="BY131" si="227">+BZ128+CB128</f>
        <v>2</v>
      </c>
      <c r="BZ131" s="263"/>
      <c r="CA131" s="263"/>
      <c r="CB131" s="263"/>
      <c r="CC131" s="155"/>
    </row>
    <row r="132" spans="1:136" ht="15" hidden="1" x14ac:dyDescent="0.25">
      <c r="A132" s="312"/>
      <c r="B132" s="284"/>
      <c r="C132" s="285"/>
      <c r="D132" s="279"/>
      <c r="E132" s="280"/>
      <c r="F132" s="280"/>
      <c r="G132" s="281"/>
      <c r="H132" s="279"/>
      <c r="I132" s="280"/>
      <c r="J132" s="280"/>
      <c r="K132" s="281"/>
      <c r="L132" s="279"/>
      <c r="M132" s="280"/>
      <c r="N132" s="280"/>
      <c r="O132" s="281"/>
      <c r="P132" s="279"/>
      <c r="Q132" s="280"/>
      <c r="R132" s="280"/>
      <c r="S132" s="281"/>
      <c r="T132" s="279"/>
      <c r="U132" s="280"/>
      <c r="V132" s="280"/>
      <c r="W132" s="281"/>
      <c r="X132" s="279"/>
      <c r="Y132" s="280"/>
      <c r="Z132" s="280"/>
      <c r="AA132" s="281"/>
      <c r="AB132" s="279"/>
      <c r="AC132" s="280"/>
      <c r="AD132" s="280"/>
      <c r="AE132" s="281"/>
      <c r="AF132" s="279"/>
      <c r="AG132" s="280"/>
      <c r="AH132" s="280"/>
      <c r="AI132" s="281"/>
      <c r="AJ132" s="279"/>
      <c r="AK132" s="280"/>
      <c r="AL132" s="280"/>
      <c r="AM132" s="281"/>
      <c r="AN132" s="279"/>
      <c r="AO132" s="280"/>
      <c r="AP132" s="280"/>
      <c r="AQ132" s="280"/>
      <c r="AR132" s="324"/>
      <c r="AS132" s="280"/>
      <c r="AT132" s="280"/>
      <c r="AU132" s="280"/>
      <c r="AV132" s="281"/>
      <c r="AW132" s="279"/>
      <c r="AX132" s="280"/>
      <c r="AY132" s="280"/>
      <c r="AZ132" s="281"/>
      <c r="BA132" s="279"/>
      <c r="BB132" s="280"/>
      <c r="BC132" s="280"/>
      <c r="BD132" s="281"/>
      <c r="BE132" s="279"/>
      <c r="BF132" s="280"/>
      <c r="BG132" s="280"/>
      <c r="BH132" s="281"/>
      <c r="BI132" s="279"/>
      <c r="BJ132" s="280"/>
      <c r="BK132" s="280"/>
      <c r="BL132" s="281"/>
      <c r="BM132" s="279"/>
      <c r="BN132" s="280"/>
      <c r="BO132" s="280"/>
      <c r="BP132" s="281"/>
      <c r="BQ132" s="279"/>
      <c r="BR132" s="280"/>
      <c r="BS132" s="280"/>
      <c r="BT132" s="281"/>
      <c r="BU132" s="279"/>
      <c r="BV132" s="280"/>
      <c r="BW132" s="280"/>
      <c r="BX132" s="281"/>
      <c r="BY132" s="279"/>
      <c r="BZ132" s="280"/>
      <c r="CA132" s="280"/>
      <c r="CB132" s="281"/>
      <c r="CC132" s="155"/>
    </row>
    <row r="133" spans="1:136" hidden="1" x14ac:dyDescent="0.2">
      <c r="A133" s="312"/>
      <c r="B133" s="272" t="s">
        <v>863</v>
      </c>
      <c r="C133" s="273"/>
      <c r="D133" s="276">
        <v>3</v>
      </c>
      <c r="E133" s="277"/>
      <c r="F133" s="277"/>
      <c r="G133" s="278"/>
      <c r="H133" s="276">
        <v>5</v>
      </c>
      <c r="I133" s="277"/>
      <c r="J133" s="277"/>
      <c r="K133" s="278"/>
      <c r="L133" s="276">
        <v>4</v>
      </c>
      <c r="M133" s="277"/>
      <c r="N133" s="277"/>
      <c r="O133" s="278"/>
      <c r="P133" s="276">
        <v>0</v>
      </c>
      <c r="Q133" s="277"/>
      <c r="R133" s="277"/>
      <c r="S133" s="278"/>
      <c r="T133" s="276">
        <v>1</v>
      </c>
      <c r="U133" s="277"/>
      <c r="V133" s="277"/>
      <c r="W133" s="278"/>
      <c r="X133" s="276">
        <v>0</v>
      </c>
      <c r="Y133" s="277"/>
      <c r="Z133" s="277"/>
      <c r="AA133" s="278"/>
      <c r="AB133" s="276">
        <v>2</v>
      </c>
      <c r="AC133" s="277"/>
      <c r="AD133" s="277"/>
      <c r="AE133" s="278"/>
      <c r="AF133" s="276">
        <v>1</v>
      </c>
      <c r="AG133" s="277"/>
      <c r="AH133" s="277"/>
      <c r="AI133" s="278"/>
      <c r="AJ133" s="276">
        <v>3</v>
      </c>
      <c r="AK133" s="277"/>
      <c r="AL133" s="277"/>
      <c r="AM133" s="278"/>
      <c r="AN133" s="276">
        <v>6</v>
      </c>
      <c r="AO133" s="277"/>
      <c r="AP133" s="277"/>
      <c r="AQ133" s="277"/>
      <c r="AR133" s="324"/>
      <c r="AS133" s="277">
        <v>3</v>
      </c>
      <c r="AT133" s="277"/>
      <c r="AU133" s="277"/>
      <c r="AV133" s="278"/>
      <c r="AW133" s="276">
        <v>3</v>
      </c>
      <c r="AX133" s="277"/>
      <c r="AY133" s="277"/>
      <c r="AZ133" s="278"/>
      <c r="BA133" s="276">
        <v>1</v>
      </c>
      <c r="BB133" s="277"/>
      <c r="BC133" s="277"/>
      <c r="BD133" s="278"/>
      <c r="BE133" s="276">
        <v>3</v>
      </c>
      <c r="BF133" s="277"/>
      <c r="BG133" s="277"/>
      <c r="BH133" s="278"/>
      <c r="BI133" s="276">
        <v>2</v>
      </c>
      <c r="BJ133" s="277"/>
      <c r="BK133" s="277"/>
      <c r="BL133" s="278"/>
      <c r="BM133" s="276">
        <v>1</v>
      </c>
      <c r="BN133" s="277"/>
      <c r="BO133" s="277"/>
      <c r="BP133" s="278"/>
      <c r="BQ133" s="276">
        <v>6</v>
      </c>
      <c r="BR133" s="277"/>
      <c r="BS133" s="277"/>
      <c r="BT133" s="278"/>
      <c r="BU133" s="276">
        <v>3</v>
      </c>
      <c r="BV133" s="277"/>
      <c r="BW133" s="277"/>
      <c r="BX133" s="278"/>
      <c r="BY133" s="276">
        <v>1</v>
      </c>
      <c r="BZ133" s="277"/>
      <c r="CA133" s="277"/>
      <c r="CB133" s="277"/>
      <c r="CC133" s="155"/>
      <c r="CO133" s="149"/>
      <c r="CP133" s="149"/>
      <c r="CQ133" s="149"/>
      <c r="CR133" s="149"/>
      <c r="CS133" s="149"/>
      <c r="CT133" s="149"/>
      <c r="CU133" s="149"/>
      <c r="CV133" s="149"/>
      <c r="CW133" s="149"/>
      <c r="CX133" s="149"/>
      <c r="CY133" s="149"/>
      <c r="CZ133" s="149"/>
      <c r="DA133" s="149"/>
      <c r="DB133" s="149"/>
      <c r="DC133" s="149"/>
      <c r="DD133" s="149"/>
      <c r="DE133" s="149"/>
      <c r="DF133" s="149"/>
      <c r="DG133" s="149"/>
      <c r="DH133" s="149"/>
      <c r="DI133" s="149"/>
      <c r="DJ133" s="149"/>
      <c r="DK133" s="149"/>
      <c r="DL133" s="149"/>
      <c r="DM133" s="149"/>
      <c r="DN133" s="149"/>
      <c r="DO133" s="149"/>
      <c r="DP133" s="149"/>
      <c r="DQ133" s="149"/>
      <c r="DR133" s="149"/>
      <c r="DS133" s="149"/>
      <c r="DT133" s="149"/>
      <c r="DU133" s="149"/>
      <c r="DV133" s="149"/>
      <c r="DW133" s="149"/>
      <c r="DX133" s="149"/>
      <c r="DY133" s="149"/>
      <c r="DZ133" s="149"/>
      <c r="EA133" s="149"/>
      <c r="EB133" s="149"/>
      <c r="EC133" s="149"/>
      <c r="ED133" s="149"/>
      <c r="EE133" s="149"/>
      <c r="EF133" s="149"/>
    </row>
    <row r="134" spans="1:136" hidden="1" x14ac:dyDescent="0.2">
      <c r="A134" s="312"/>
      <c r="B134" s="274"/>
      <c r="C134" s="275"/>
      <c r="D134" s="265">
        <f>D133/19</f>
        <v>0.15789473684210525</v>
      </c>
      <c r="E134" s="266"/>
      <c r="F134" s="266"/>
      <c r="G134" s="267"/>
      <c r="H134" s="265">
        <f>H133/19</f>
        <v>0.26315789473684209</v>
      </c>
      <c r="I134" s="266"/>
      <c r="J134" s="266"/>
      <c r="K134" s="267"/>
      <c r="L134" s="265">
        <f>L133/19</f>
        <v>0.21052631578947367</v>
      </c>
      <c r="M134" s="266"/>
      <c r="N134" s="266"/>
      <c r="O134" s="267"/>
      <c r="P134" s="265">
        <f>P133/19</f>
        <v>0</v>
      </c>
      <c r="Q134" s="266"/>
      <c r="R134" s="266"/>
      <c r="S134" s="267"/>
      <c r="T134" s="265">
        <f>T133/19</f>
        <v>5.2631578947368418E-2</v>
      </c>
      <c r="U134" s="266"/>
      <c r="V134" s="266"/>
      <c r="W134" s="267"/>
      <c r="X134" s="265">
        <f>X133/19</f>
        <v>0</v>
      </c>
      <c r="Y134" s="266"/>
      <c r="Z134" s="266"/>
      <c r="AA134" s="267"/>
      <c r="AB134" s="265">
        <f>AB133/19</f>
        <v>0.10526315789473684</v>
      </c>
      <c r="AC134" s="266"/>
      <c r="AD134" s="266"/>
      <c r="AE134" s="267"/>
      <c r="AF134" s="265">
        <f>AF133/19</f>
        <v>5.2631578947368418E-2</v>
      </c>
      <c r="AG134" s="266"/>
      <c r="AH134" s="266"/>
      <c r="AI134" s="267"/>
      <c r="AJ134" s="265">
        <f>AJ133/19</f>
        <v>0.15789473684210525</v>
      </c>
      <c r="AK134" s="266"/>
      <c r="AL134" s="266"/>
      <c r="AM134" s="267"/>
      <c r="AN134" s="265">
        <f>AN133/19</f>
        <v>0.31578947368421051</v>
      </c>
      <c r="AO134" s="266"/>
      <c r="AP134" s="266"/>
      <c r="AQ134" s="266"/>
      <c r="AR134" s="324"/>
      <c r="AS134" s="266">
        <f>AS133/19</f>
        <v>0.15789473684210525</v>
      </c>
      <c r="AT134" s="266"/>
      <c r="AU134" s="266"/>
      <c r="AV134" s="267"/>
      <c r="AW134" s="265">
        <f>AW133/19</f>
        <v>0.15789473684210525</v>
      </c>
      <c r="AX134" s="266"/>
      <c r="AY134" s="266"/>
      <c r="AZ134" s="267"/>
      <c r="BA134" s="265">
        <f>BA133/19</f>
        <v>5.2631578947368418E-2</v>
      </c>
      <c r="BB134" s="266"/>
      <c r="BC134" s="266"/>
      <c r="BD134" s="267"/>
      <c r="BE134" s="265">
        <f>BE133/19</f>
        <v>0.15789473684210525</v>
      </c>
      <c r="BF134" s="266"/>
      <c r="BG134" s="266"/>
      <c r="BH134" s="267"/>
      <c r="BI134" s="265">
        <f>BI133/19</f>
        <v>0.10526315789473684</v>
      </c>
      <c r="BJ134" s="266"/>
      <c r="BK134" s="266"/>
      <c r="BL134" s="267"/>
      <c r="BM134" s="265">
        <f>BM133/19</f>
        <v>5.2631578947368418E-2</v>
      </c>
      <c r="BN134" s="266"/>
      <c r="BO134" s="266"/>
      <c r="BP134" s="267"/>
      <c r="BQ134" s="265">
        <f>BQ133/19</f>
        <v>0.31578947368421051</v>
      </c>
      <c r="BR134" s="266"/>
      <c r="BS134" s="266"/>
      <c r="BT134" s="267"/>
      <c r="BU134" s="265">
        <f>BU133/19</f>
        <v>0.15789473684210525</v>
      </c>
      <c r="BV134" s="266"/>
      <c r="BW134" s="266"/>
      <c r="BX134" s="267"/>
      <c r="BY134" s="265">
        <f>BY133/19</f>
        <v>5.2631578947368418E-2</v>
      </c>
      <c r="BZ134" s="266"/>
      <c r="CA134" s="266"/>
      <c r="CB134" s="266"/>
      <c r="CC134" s="155"/>
      <c r="CO134" s="149"/>
      <c r="CP134" s="149"/>
      <c r="CQ134" s="14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149"/>
      <c r="DC134" s="149"/>
      <c r="DD134" s="149"/>
      <c r="DE134" s="14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149"/>
      <c r="DQ134" s="149"/>
      <c r="DR134" s="149"/>
      <c r="DS134" s="14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149"/>
      <c r="EE134" s="149"/>
      <c r="EF134" s="149"/>
    </row>
    <row r="135" spans="1:136" hidden="1" x14ac:dyDescent="0.2">
      <c r="A135" s="312"/>
      <c r="B135" s="268" t="s">
        <v>864</v>
      </c>
      <c r="C135" s="269"/>
      <c r="D135" s="262">
        <v>2</v>
      </c>
      <c r="E135" s="263"/>
      <c r="F135" s="263"/>
      <c r="G135" s="264"/>
      <c r="H135" s="262">
        <v>5</v>
      </c>
      <c r="I135" s="263"/>
      <c r="J135" s="263"/>
      <c r="K135" s="264"/>
      <c r="L135" s="262">
        <v>3</v>
      </c>
      <c r="M135" s="263"/>
      <c r="N135" s="263"/>
      <c r="O135" s="264"/>
      <c r="P135" s="262">
        <v>3</v>
      </c>
      <c r="Q135" s="263"/>
      <c r="R135" s="263"/>
      <c r="S135" s="264"/>
      <c r="T135" s="262">
        <v>1</v>
      </c>
      <c r="U135" s="263"/>
      <c r="V135" s="263"/>
      <c r="W135" s="264"/>
      <c r="X135" s="262">
        <v>0</v>
      </c>
      <c r="Y135" s="263"/>
      <c r="Z135" s="263"/>
      <c r="AA135" s="264"/>
      <c r="AB135" s="262">
        <v>6</v>
      </c>
      <c r="AC135" s="263"/>
      <c r="AD135" s="263"/>
      <c r="AE135" s="264"/>
      <c r="AF135" s="262">
        <v>7</v>
      </c>
      <c r="AG135" s="263"/>
      <c r="AH135" s="263"/>
      <c r="AI135" s="264"/>
      <c r="AJ135" s="262">
        <v>1</v>
      </c>
      <c r="AK135" s="263"/>
      <c r="AL135" s="263"/>
      <c r="AM135" s="264"/>
      <c r="AN135" s="262">
        <v>0</v>
      </c>
      <c r="AO135" s="263"/>
      <c r="AP135" s="263"/>
      <c r="AQ135" s="263"/>
      <c r="AR135" s="324"/>
      <c r="AS135" s="263">
        <v>1</v>
      </c>
      <c r="AT135" s="263"/>
      <c r="AU135" s="263"/>
      <c r="AV135" s="264"/>
      <c r="AW135" s="262">
        <v>1</v>
      </c>
      <c r="AX135" s="263"/>
      <c r="AY135" s="263"/>
      <c r="AZ135" s="264"/>
      <c r="BA135" s="262">
        <v>2</v>
      </c>
      <c r="BB135" s="263"/>
      <c r="BC135" s="263"/>
      <c r="BD135" s="264"/>
      <c r="BE135" s="262">
        <v>1</v>
      </c>
      <c r="BF135" s="263"/>
      <c r="BG135" s="263"/>
      <c r="BH135" s="264"/>
      <c r="BI135" s="262">
        <v>2</v>
      </c>
      <c r="BJ135" s="263"/>
      <c r="BK135" s="263"/>
      <c r="BL135" s="264"/>
      <c r="BM135" s="262">
        <v>6</v>
      </c>
      <c r="BN135" s="263"/>
      <c r="BO135" s="263"/>
      <c r="BP135" s="264"/>
      <c r="BQ135" s="262">
        <v>0</v>
      </c>
      <c r="BR135" s="263"/>
      <c r="BS135" s="263"/>
      <c r="BT135" s="264"/>
      <c r="BU135" s="262">
        <v>0</v>
      </c>
      <c r="BV135" s="263"/>
      <c r="BW135" s="263"/>
      <c r="BX135" s="264"/>
      <c r="BY135" s="262">
        <v>2</v>
      </c>
      <c r="BZ135" s="263"/>
      <c r="CA135" s="263"/>
      <c r="CB135" s="263"/>
      <c r="CC135" s="155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  <c r="DT135" s="149"/>
      <c r="DU135" s="149"/>
      <c r="DV135" s="149"/>
      <c r="DW135" s="149"/>
      <c r="DX135" s="149"/>
      <c r="DY135" s="149"/>
      <c r="DZ135" s="149"/>
      <c r="EA135" s="149"/>
      <c r="EB135" s="149"/>
      <c r="EC135" s="149"/>
      <c r="ED135" s="149"/>
      <c r="EE135" s="149"/>
      <c r="EF135" s="149"/>
    </row>
    <row r="136" spans="1:136" hidden="1" x14ac:dyDescent="0.2">
      <c r="A136" s="312"/>
      <c r="B136" s="270"/>
      <c r="C136" s="271"/>
      <c r="D136" s="259">
        <f>D135/19</f>
        <v>0.10526315789473684</v>
      </c>
      <c r="E136" s="260"/>
      <c r="F136" s="260"/>
      <c r="G136" s="261"/>
      <c r="H136" s="259">
        <f>H135/19</f>
        <v>0.26315789473684209</v>
      </c>
      <c r="I136" s="260"/>
      <c r="J136" s="260"/>
      <c r="K136" s="261"/>
      <c r="L136" s="259">
        <f>L135/19</f>
        <v>0.15789473684210525</v>
      </c>
      <c r="M136" s="260"/>
      <c r="N136" s="260"/>
      <c r="O136" s="261"/>
      <c r="P136" s="259">
        <f>P135/19</f>
        <v>0.15789473684210525</v>
      </c>
      <c r="Q136" s="260"/>
      <c r="R136" s="260"/>
      <c r="S136" s="261"/>
      <c r="T136" s="259">
        <f>T135/19</f>
        <v>5.2631578947368418E-2</v>
      </c>
      <c r="U136" s="260"/>
      <c r="V136" s="260"/>
      <c r="W136" s="261"/>
      <c r="X136" s="259">
        <f>X135/19</f>
        <v>0</v>
      </c>
      <c r="Y136" s="260"/>
      <c r="Z136" s="260"/>
      <c r="AA136" s="261"/>
      <c r="AB136" s="259">
        <f>AB135/19</f>
        <v>0.31578947368421051</v>
      </c>
      <c r="AC136" s="260"/>
      <c r="AD136" s="260"/>
      <c r="AE136" s="261"/>
      <c r="AF136" s="259">
        <f>AF135/19</f>
        <v>0.36842105263157893</v>
      </c>
      <c r="AG136" s="260"/>
      <c r="AH136" s="260"/>
      <c r="AI136" s="261"/>
      <c r="AJ136" s="259">
        <f>AJ135/19</f>
        <v>5.2631578947368418E-2</v>
      </c>
      <c r="AK136" s="260"/>
      <c r="AL136" s="260"/>
      <c r="AM136" s="261"/>
      <c r="AN136" s="259">
        <f>AN135/19</f>
        <v>0</v>
      </c>
      <c r="AO136" s="260"/>
      <c r="AP136" s="260"/>
      <c r="AQ136" s="260"/>
      <c r="AR136" s="363"/>
      <c r="AS136" s="260">
        <f>AS135/19</f>
        <v>5.2631578947368418E-2</v>
      </c>
      <c r="AT136" s="260"/>
      <c r="AU136" s="260"/>
      <c r="AV136" s="261"/>
      <c r="AW136" s="259">
        <f>AW135/19</f>
        <v>5.2631578947368418E-2</v>
      </c>
      <c r="AX136" s="260"/>
      <c r="AY136" s="260"/>
      <c r="AZ136" s="261"/>
      <c r="BA136" s="259">
        <f>BA135/19</f>
        <v>0.10526315789473684</v>
      </c>
      <c r="BB136" s="260"/>
      <c r="BC136" s="260"/>
      <c r="BD136" s="261"/>
      <c r="BE136" s="259">
        <f>BE135/19</f>
        <v>5.2631578947368418E-2</v>
      </c>
      <c r="BF136" s="260"/>
      <c r="BG136" s="260"/>
      <c r="BH136" s="261"/>
      <c r="BI136" s="259">
        <f>BI135/19</f>
        <v>0.10526315789473684</v>
      </c>
      <c r="BJ136" s="260"/>
      <c r="BK136" s="260"/>
      <c r="BL136" s="261"/>
      <c r="BM136" s="259">
        <f>BM135/19</f>
        <v>0.31578947368421051</v>
      </c>
      <c r="BN136" s="260"/>
      <c r="BO136" s="260"/>
      <c r="BP136" s="261"/>
      <c r="BQ136" s="259">
        <f>BQ135/19</f>
        <v>0</v>
      </c>
      <c r="BR136" s="260"/>
      <c r="BS136" s="260"/>
      <c r="BT136" s="261"/>
      <c r="BU136" s="259">
        <f>BU135/19</f>
        <v>0</v>
      </c>
      <c r="BV136" s="260"/>
      <c r="BW136" s="260"/>
      <c r="BX136" s="261"/>
      <c r="BY136" s="259">
        <f>BY135/19</f>
        <v>0.10526315789473684</v>
      </c>
      <c r="BZ136" s="260"/>
      <c r="CA136" s="260"/>
      <c r="CB136" s="260"/>
      <c r="CC136" s="155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49"/>
      <c r="DI136" s="149"/>
      <c r="DJ136" s="149"/>
      <c r="DK136" s="149"/>
      <c r="DL136" s="149"/>
      <c r="DM136" s="149"/>
      <c r="DN136" s="149"/>
      <c r="DO136" s="149"/>
      <c r="DP136" s="149"/>
      <c r="DQ136" s="149"/>
      <c r="DR136" s="149"/>
      <c r="DS136" s="149"/>
      <c r="DT136" s="149"/>
      <c r="DU136" s="149"/>
      <c r="DV136" s="149"/>
      <c r="DW136" s="149"/>
      <c r="DX136" s="149"/>
      <c r="DY136" s="149"/>
      <c r="DZ136" s="149"/>
      <c r="EA136" s="149"/>
      <c r="EB136" s="149"/>
      <c r="EC136" s="149"/>
      <c r="ED136" s="149"/>
      <c r="EE136" s="149"/>
      <c r="EF136" s="149"/>
    </row>
    <row r="137" spans="1:136" x14ac:dyDescent="0.2">
      <c r="B137" s="203"/>
      <c r="C137" s="203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49"/>
      <c r="DI137" s="149"/>
      <c r="DJ137" s="149"/>
      <c r="DK137" s="149"/>
      <c r="DL137" s="149"/>
      <c r="DM137" s="149"/>
      <c r="DN137" s="149"/>
      <c r="DO137" s="149"/>
      <c r="DP137" s="149"/>
      <c r="DQ137" s="149"/>
      <c r="DR137" s="149"/>
      <c r="DS137" s="149"/>
      <c r="DT137" s="149"/>
      <c r="DU137" s="149"/>
      <c r="DV137" s="149"/>
      <c r="DW137" s="149"/>
      <c r="DX137" s="149"/>
      <c r="DY137" s="149"/>
      <c r="DZ137" s="149"/>
      <c r="EA137" s="149"/>
      <c r="EB137" s="149"/>
      <c r="EC137" s="149"/>
      <c r="ED137" s="149"/>
      <c r="EE137" s="149"/>
      <c r="EF137" s="149"/>
    </row>
    <row r="138" spans="1:136" ht="15" x14ac:dyDescent="0.25">
      <c r="B138" s="256" t="s">
        <v>752</v>
      </c>
      <c r="C138" s="256"/>
      <c r="D138" s="256"/>
      <c r="E138" s="256"/>
      <c r="F138" s="256"/>
      <c r="G138" s="256"/>
      <c r="H138" s="256"/>
      <c r="I138" s="256"/>
      <c r="J138" s="256"/>
      <c r="K138" s="256"/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</row>
    <row r="139" spans="1:136" ht="15" x14ac:dyDescent="0.25">
      <c r="B139" s="256" t="s">
        <v>756</v>
      </c>
      <c r="C139" s="256"/>
      <c r="D139" s="256"/>
      <c r="E139" s="256"/>
      <c r="F139" s="256"/>
      <c r="G139" s="256"/>
      <c r="H139" s="256"/>
      <c r="I139" s="256"/>
      <c r="J139" s="256"/>
      <c r="K139" s="256"/>
      <c r="L139" s="256"/>
      <c r="M139" s="256"/>
      <c r="N139" s="256"/>
      <c r="O139" s="256"/>
      <c r="P139" s="256"/>
      <c r="Q139" s="256"/>
      <c r="R139" s="256"/>
      <c r="S139" s="256"/>
      <c r="T139" s="256"/>
      <c r="U139" s="256"/>
      <c r="V139" s="256"/>
      <c r="W139" s="256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</row>
    <row r="140" spans="1:136" ht="15" x14ac:dyDescent="0.25">
      <c r="A140" s="205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5"/>
      <c r="BN140" s="205"/>
      <c r="BO140" s="205"/>
      <c r="BP140" s="205"/>
      <c r="BQ140" s="205"/>
      <c r="BR140" s="205"/>
      <c r="BS140" s="205"/>
      <c r="BT140" s="205"/>
      <c r="BU140" s="205"/>
      <c r="BV140" s="205"/>
      <c r="BW140" s="205"/>
      <c r="BX140" s="205"/>
      <c r="BY140" s="205"/>
      <c r="BZ140" s="205"/>
      <c r="CA140" s="205"/>
      <c r="CB140" s="205"/>
      <c r="CC140" s="205"/>
      <c r="CD140" s="205"/>
      <c r="CE140" s="205"/>
      <c r="CF140" s="205"/>
      <c r="CG140" s="205"/>
      <c r="CH140" s="205"/>
      <c r="CI140" s="205"/>
      <c r="CJ140" s="205"/>
      <c r="CK140" s="205"/>
      <c r="CL140" s="205"/>
      <c r="CM140" s="205"/>
      <c r="CN140" s="205"/>
      <c r="CO140" s="205"/>
    </row>
    <row r="141" spans="1:136" ht="15" x14ac:dyDescent="0.25">
      <c r="A141" s="312" t="s">
        <v>867</v>
      </c>
      <c r="B141" s="257" t="s">
        <v>89</v>
      </c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0"/>
      <c r="Y141" s="250"/>
      <c r="Z141" s="250"/>
      <c r="AA141" s="250"/>
      <c r="AB141" s="250"/>
      <c r="AC141" s="250"/>
      <c r="AD141" s="250"/>
      <c r="AE141" s="250"/>
      <c r="AF141" s="250"/>
      <c r="AG141" s="250"/>
      <c r="AH141" s="250"/>
      <c r="AI141" s="250"/>
      <c r="AJ141" s="250"/>
      <c r="AK141" s="250"/>
      <c r="AL141" s="250"/>
      <c r="AM141" s="250"/>
      <c r="AN141" s="250"/>
      <c r="AO141" s="250"/>
      <c r="AP141" s="250"/>
      <c r="AQ141" s="250"/>
      <c r="AR141" s="250"/>
      <c r="AS141" s="250"/>
      <c r="AT141" s="250"/>
      <c r="AU141" s="250"/>
      <c r="AV141" s="250"/>
      <c r="AW141" s="250"/>
      <c r="AX141" s="250"/>
      <c r="AY141" s="250"/>
      <c r="AZ141" s="250"/>
      <c r="BA141" s="250"/>
      <c r="BB141" s="250"/>
      <c r="BC141" s="250"/>
      <c r="BD141" s="250"/>
      <c r="BE141" s="250"/>
      <c r="BF141" s="250"/>
      <c r="BG141" s="250"/>
      <c r="BH141" s="250"/>
      <c r="BI141" s="250"/>
      <c r="BJ141" s="250"/>
      <c r="BK141" s="250"/>
      <c r="BL141" s="250"/>
      <c r="BM141" s="250"/>
      <c r="BN141" s="250"/>
      <c r="BO141" s="250"/>
      <c r="BP141" s="250"/>
      <c r="BQ141" s="250"/>
      <c r="BR141" s="250"/>
      <c r="BS141" s="250"/>
      <c r="BT141" s="250"/>
      <c r="BU141" s="250"/>
      <c r="BV141" s="250"/>
      <c r="BW141" s="250"/>
      <c r="BX141" s="250"/>
      <c r="BY141" s="250"/>
      <c r="BZ141" s="250"/>
      <c r="CA141" s="250"/>
      <c r="CB141" s="250"/>
      <c r="CC141" s="250"/>
      <c r="CD141" s="250"/>
      <c r="CE141" s="250"/>
      <c r="CF141" s="250"/>
      <c r="CG141" s="250"/>
      <c r="CH141" s="250"/>
      <c r="CI141" s="250"/>
      <c r="CJ141" s="251"/>
      <c r="CK141" s="146"/>
      <c r="CL141" s="147"/>
      <c r="CM141" s="147"/>
      <c r="CN141" s="147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9"/>
      <c r="DD141" s="149"/>
      <c r="DE141" s="149"/>
      <c r="DF141" s="149"/>
      <c r="DG141" s="149"/>
      <c r="DH141" s="149"/>
      <c r="DI141" s="149"/>
      <c r="DJ141" s="149"/>
      <c r="DK141" s="149"/>
      <c r="DL141" s="149"/>
      <c r="DM141" s="149"/>
      <c r="DN141" s="149"/>
      <c r="DO141" s="149"/>
      <c r="DP141" s="149"/>
      <c r="DQ141" s="149"/>
      <c r="DR141" s="149"/>
      <c r="DS141" s="149"/>
      <c r="DT141" s="149"/>
      <c r="DU141" s="149"/>
      <c r="DV141" s="149"/>
      <c r="DW141" s="149"/>
      <c r="DX141" s="149"/>
      <c r="DY141" s="149"/>
      <c r="DZ141" s="149"/>
      <c r="EA141" s="149"/>
      <c r="EB141" s="149"/>
      <c r="EC141" s="149"/>
      <c r="ED141" s="149"/>
      <c r="EE141" s="149"/>
      <c r="EF141" s="149"/>
    </row>
    <row r="142" spans="1:136" ht="15" x14ac:dyDescent="0.25">
      <c r="A142" s="312"/>
      <c r="B142" s="257" t="s">
        <v>866</v>
      </c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0"/>
      <c r="Y142" s="250"/>
      <c r="Z142" s="250"/>
      <c r="AA142" s="250"/>
      <c r="AB142" s="250"/>
      <c r="AC142" s="250"/>
      <c r="AD142" s="250"/>
      <c r="AE142" s="250"/>
      <c r="AF142" s="250"/>
      <c r="AG142" s="250"/>
      <c r="AH142" s="250"/>
      <c r="AI142" s="250"/>
      <c r="AJ142" s="250"/>
      <c r="AK142" s="250"/>
      <c r="AL142" s="250"/>
      <c r="AM142" s="250"/>
      <c r="AN142" s="250"/>
      <c r="AO142" s="250"/>
      <c r="AP142" s="250"/>
      <c r="AQ142" s="250"/>
      <c r="AR142" s="250"/>
      <c r="AS142" s="250"/>
      <c r="AT142" s="250"/>
      <c r="AU142" s="250"/>
      <c r="AV142" s="250"/>
      <c r="AW142" s="250"/>
      <c r="AX142" s="250"/>
      <c r="AY142" s="250"/>
      <c r="AZ142" s="250"/>
      <c r="BA142" s="250"/>
      <c r="BB142" s="250"/>
      <c r="BC142" s="250"/>
      <c r="BD142" s="250"/>
      <c r="BE142" s="250"/>
      <c r="BF142" s="250"/>
      <c r="BG142" s="250"/>
      <c r="BH142" s="250"/>
      <c r="BI142" s="250"/>
      <c r="BJ142" s="250"/>
      <c r="BK142" s="250"/>
      <c r="BL142" s="250"/>
      <c r="BM142" s="250"/>
      <c r="BN142" s="250"/>
      <c r="BO142" s="250"/>
      <c r="BP142" s="250"/>
      <c r="BQ142" s="250"/>
      <c r="BR142" s="250"/>
      <c r="BS142" s="250"/>
      <c r="BT142" s="250"/>
      <c r="BU142" s="250"/>
      <c r="BV142" s="250"/>
      <c r="BW142" s="250"/>
      <c r="BX142" s="250"/>
      <c r="BY142" s="250"/>
      <c r="BZ142" s="250"/>
      <c r="CA142" s="250"/>
      <c r="CB142" s="250"/>
      <c r="CC142" s="250"/>
      <c r="CD142" s="250"/>
      <c r="CE142" s="250"/>
      <c r="CF142" s="250"/>
      <c r="CG142" s="250"/>
      <c r="CH142" s="250"/>
      <c r="CI142" s="250"/>
      <c r="CJ142" s="251"/>
      <c r="CK142" s="146"/>
      <c r="CL142" s="147"/>
      <c r="CM142" s="147"/>
      <c r="CN142" s="147"/>
      <c r="CO142" s="148"/>
      <c r="CP142" s="148"/>
      <c r="CQ142" s="148"/>
      <c r="CR142" s="148"/>
      <c r="CS142" s="148"/>
      <c r="CT142" s="148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49"/>
      <c r="DF142" s="149"/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49"/>
      <c r="DQ142" s="149"/>
      <c r="DR142" s="149"/>
      <c r="DS142" s="149"/>
      <c r="DT142" s="149"/>
      <c r="DU142" s="149"/>
      <c r="DV142" s="149"/>
      <c r="DW142" s="149"/>
      <c r="DX142" s="149"/>
      <c r="DY142" s="149"/>
      <c r="DZ142" s="149"/>
      <c r="EA142" s="149"/>
      <c r="EB142" s="149"/>
      <c r="EC142" s="149"/>
      <c r="ED142" s="149"/>
      <c r="EE142" s="149"/>
      <c r="EF142" s="149"/>
    </row>
    <row r="143" spans="1:136" ht="15" x14ac:dyDescent="0.25">
      <c r="A143" s="312"/>
      <c r="B143" s="153" t="s">
        <v>759</v>
      </c>
      <c r="C143" s="154">
        <f>+C144+C145</f>
        <v>21</v>
      </c>
      <c r="D143" s="304" t="s">
        <v>703</v>
      </c>
      <c r="E143" s="304"/>
      <c r="F143" s="304"/>
      <c r="G143" s="304"/>
      <c r="H143" s="304" t="s">
        <v>704</v>
      </c>
      <c r="I143" s="304"/>
      <c r="J143" s="304"/>
      <c r="K143" s="304"/>
      <c r="L143" s="304" t="s">
        <v>705</v>
      </c>
      <c r="M143" s="304"/>
      <c r="N143" s="304"/>
      <c r="O143" s="304"/>
      <c r="P143" s="304" t="s">
        <v>706</v>
      </c>
      <c r="Q143" s="304"/>
      <c r="R143" s="304"/>
      <c r="S143" s="304"/>
      <c r="T143" s="304" t="s">
        <v>707</v>
      </c>
      <c r="U143" s="304"/>
      <c r="V143" s="304"/>
      <c r="W143" s="304"/>
      <c r="X143" s="304" t="s">
        <v>708</v>
      </c>
      <c r="Y143" s="304"/>
      <c r="Z143" s="304"/>
      <c r="AA143" s="304"/>
      <c r="AB143" s="304" t="s">
        <v>709</v>
      </c>
      <c r="AC143" s="304"/>
      <c r="AD143" s="304"/>
      <c r="AE143" s="304"/>
      <c r="AF143" s="304" t="s">
        <v>710</v>
      </c>
      <c r="AG143" s="304"/>
      <c r="AH143" s="304"/>
      <c r="AI143" s="304"/>
      <c r="AJ143" s="304" t="s">
        <v>711</v>
      </c>
      <c r="AK143" s="304"/>
      <c r="AL143" s="304"/>
      <c r="AM143" s="304"/>
      <c r="AN143" s="286" t="s">
        <v>712</v>
      </c>
      <c r="AO143" s="287"/>
      <c r="AP143" s="287"/>
      <c r="AQ143" s="315"/>
      <c r="AR143" s="361"/>
      <c r="AS143" s="304" t="s">
        <v>713</v>
      </c>
      <c r="AT143" s="304"/>
      <c r="AU143" s="304"/>
      <c r="AV143" s="304"/>
      <c r="AW143" s="304" t="s">
        <v>714</v>
      </c>
      <c r="AX143" s="304"/>
      <c r="AY143" s="304"/>
      <c r="AZ143" s="304"/>
      <c r="BA143" s="304" t="s">
        <v>715</v>
      </c>
      <c r="BB143" s="304"/>
      <c r="BC143" s="304"/>
      <c r="BD143" s="304"/>
      <c r="BE143" s="304" t="s">
        <v>716</v>
      </c>
      <c r="BF143" s="304"/>
      <c r="BG143" s="304"/>
      <c r="BH143" s="304"/>
      <c r="BI143" s="304" t="s">
        <v>717</v>
      </c>
      <c r="BJ143" s="304"/>
      <c r="BK143" s="304"/>
      <c r="BL143" s="304"/>
      <c r="BM143" s="304" t="s">
        <v>718</v>
      </c>
      <c r="BN143" s="304"/>
      <c r="BO143" s="304"/>
      <c r="BP143" s="304"/>
      <c r="BQ143" s="304" t="s">
        <v>719</v>
      </c>
      <c r="BR143" s="304"/>
      <c r="BS143" s="304"/>
      <c r="BT143" s="304"/>
      <c r="BU143" s="304" t="s">
        <v>720</v>
      </c>
      <c r="BV143" s="304"/>
      <c r="BW143" s="304"/>
      <c r="BX143" s="304"/>
      <c r="BY143" s="304" t="s">
        <v>721</v>
      </c>
      <c r="BZ143" s="304"/>
      <c r="CA143" s="304"/>
      <c r="CB143" s="304"/>
      <c r="CC143" s="304" t="s">
        <v>722</v>
      </c>
      <c r="CD143" s="304"/>
      <c r="CE143" s="304"/>
      <c r="CF143" s="304"/>
      <c r="CG143" s="304" t="s">
        <v>723</v>
      </c>
      <c r="CH143" s="304"/>
      <c r="CI143" s="304"/>
      <c r="CJ143" s="257"/>
      <c r="CK143" s="155"/>
      <c r="CO143" s="149"/>
      <c r="CP143" s="149"/>
      <c r="CQ143" s="149"/>
      <c r="CR143" s="149"/>
      <c r="CS143" s="149"/>
      <c r="CT143" s="149"/>
      <c r="CU143" s="149"/>
      <c r="CV143" s="149"/>
      <c r="CW143" s="149"/>
      <c r="CX143" s="149"/>
      <c r="CY143" s="149"/>
      <c r="CZ143" s="149"/>
      <c r="DA143" s="149"/>
      <c r="DB143" s="149"/>
      <c r="DC143" s="149"/>
      <c r="DD143" s="149"/>
      <c r="DE143" s="149"/>
      <c r="DF143" s="149"/>
      <c r="DG143" s="149"/>
      <c r="DH143" s="149"/>
      <c r="DI143" s="149"/>
      <c r="DJ143" s="149"/>
      <c r="DK143" s="149"/>
      <c r="DL143" s="149"/>
      <c r="DM143" s="149"/>
      <c r="DN143" s="149"/>
      <c r="DO143" s="149"/>
      <c r="DP143" s="149"/>
      <c r="DQ143" s="149"/>
      <c r="DR143" s="149"/>
      <c r="DS143" s="149"/>
      <c r="DT143" s="149"/>
      <c r="DU143" s="149"/>
      <c r="DV143" s="149"/>
      <c r="DW143" s="149"/>
      <c r="DX143" s="149"/>
      <c r="DY143" s="149"/>
      <c r="DZ143" s="149"/>
      <c r="EA143" s="149"/>
      <c r="EB143" s="149"/>
      <c r="EC143" s="149"/>
      <c r="ED143" s="149"/>
      <c r="EE143" s="149"/>
      <c r="EF143" s="149"/>
    </row>
    <row r="144" spans="1:136" ht="15" x14ac:dyDescent="0.25">
      <c r="A144" s="312"/>
      <c r="B144" s="153" t="s">
        <v>757</v>
      </c>
      <c r="C144" s="154">
        <v>10</v>
      </c>
      <c r="D144" s="304"/>
      <c r="E144" s="304"/>
      <c r="F144" s="304"/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4"/>
      <c r="AC144" s="304"/>
      <c r="AD144" s="304"/>
      <c r="AE144" s="304"/>
      <c r="AF144" s="304"/>
      <c r="AG144" s="304"/>
      <c r="AH144" s="304"/>
      <c r="AI144" s="304"/>
      <c r="AJ144" s="304"/>
      <c r="AK144" s="304"/>
      <c r="AL144" s="304"/>
      <c r="AM144" s="304"/>
      <c r="AN144" s="288"/>
      <c r="AO144" s="289"/>
      <c r="AP144" s="289"/>
      <c r="AQ144" s="300"/>
      <c r="AR144" s="321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D144" s="304"/>
      <c r="BE144" s="304"/>
      <c r="BF144" s="304"/>
      <c r="BG144" s="304"/>
      <c r="BH144" s="304"/>
      <c r="BI144" s="304"/>
      <c r="BJ144" s="304"/>
      <c r="BK144" s="304"/>
      <c r="BL144" s="304"/>
      <c r="BM144" s="304"/>
      <c r="BN144" s="304"/>
      <c r="BO144" s="304"/>
      <c r="BP144" s="304"/>
      <c r="BQ144" s="304"/>
      <c r="BR144" s="304"/>
      <c r="BS144" s="304"/>
      <c r="BT144" s="304"/>
      <c r="BU144" s="304"/>
      <c r="BV144" s="304"/>
      <c r="BW144" s="304"/>
      <c r="BX144" s="304"/>
      <c r="BY144" s="304"/>
      <c r="BZ144" s="304"/>
      <c r="CA144" s="304"/>
      <c r="CB144" s="304"/>
      <c r="CC144" s="304"/>
      <c r="CD144" s="304"/>
      <c r="CE144" s="304"/>
      <c r="CF144" s="304"/>
      <c r="CG144" s="304"/>
      <c r="CH144" s="304"/>
      <c r="CI144" s="304"/>
      <c r="CJ144" s="257"/>
      <c r="CK144" s="155"/>
      <c r="CO144" s="149"/>
      <c r="CP144" s="149"/>
      <c r="CQ144" s="149"/>
      <c r="CR144" s="149"/>
      <c r="CS144" s="149"/>
      <c r="CT144" s="149"/>
      <c r="CU144" s="149"/>
      <c r="CV144" s="149"/>
      <c r="CW144" s="149"/>
      <c r="CX144" s="149"/>
      <c r="CY144" s="149"/>
      <c r="CZ144" s="149"/>
      <c r="DA144" s="149"/>
      <c r="DB144" s="149"/>
      <c r="DC144" s="149"/>
      <c r="DD144" s="149"/>
      <c r="DE144" s="149"/>
      <c r="DF144" s="149"/>
      <c r="DG144" s="149"/>
      <c r="DH144" s="149"/>
      <c r="DI144" s="149"/>
      <c r="DJ144" s="149"/>
      <c r="DK144" s="149"/>
      <c r="DL144" s="149"/>
      <c r="DM144" s="149"/>
      <c r="DN144" s="149"/>
      <c r="DO144" s="149"/>
      <c r="DP144" s="149"/>
      <c r="DQ144" s="149"/>
      <c r="DR144" s="149"/>
      <c r="DS144" s="149"/>
      <c r="DT144" s="149"/>
      <c r="DU144" s="149"/>
      <c r="DV144" s="149"/>
      <c r="DW144" s="149"/>
      <c r="DX144" s="149"/>
      <c r="DY144" s="149"/>
      <c r="DZ144" s="149"/>
      <c r="EA144" s="149"/>
      <c r="EB144" s="149"/>
      <c r="EC144" s="149"/>
      <c r="ED144" s="149"/>
      <c r="EE144" s="149"/>
      <c r="EF144" s="149"/>
    </row>
    <row r="145" spans="1:136" ht="15" x14ac:dyDescent="0.25">
      <c r="A145" s="312"/>
      <c r="B145" s="153" t="s">
        <v>758</v>
      </c>
      <c r="C145" s="154">
        <v>11</v>
      </c>
      <c r="D145" s="304"/>
      <c r="E145" s="304"/>
      <c r="F145" s="304"/>
      <c r="G145" s="304"/>
      <c r="H145" s="304"/>
      <c r="I145" s="304"/>
      <c r="J145" s="304"/>
      <c r="K145" s="304"/>
      <c r="L145" s="304"/>
      <c r="M145" s="304"/>
      <c r="N145" s="304"/>
      <c r="O145" s="304"/>
      <c r="P145" s="304"/>
      <c r="Q145" s="304"/>
      <c r="R145" s="304"/>
      <c r="S145" s="304"/>
      <c r="T145" s="304"/>
      <c r="U145" s="304"/>
      <c r="V145" s="304"/>
      <c r="W145" s="304"/>
      <c r="X145" s="304"/>
      <c r="Y145" s="304"/>
      <c r="Z145" s="304"/>
      <c r="AA145" s="304"/>
      <c r="AB145" s="304"/>
      <c r="AC145" s="304"/>
      <c r="AD145" s="304"/>
      <c r="AE145" s="304"/>
      <c r="AF145" s="304"/>
      <c r="AG145" s="304"/>
      <c r="AH145" s="304"/>
      <c r="AI145" s="304"/>
      <c r="AJ145" s="304"/>
      <c r="AK145" s="304"/>
      <c r="AL145" s="304"/>
      <c r="AM145" s="304"/>
      <c r="AN145" s="288"/>
      <c r="AO145" s="289"/>
      <c r="AP145" s="289"/>
      <c r="AQ145" s="300"/>
      <c r="AR145" s="321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D145" s="304"/>
      <c r="BE145" s="304"/>
      <c r="BF145" s="304"/>
      <c r="BG145" s="304"/>
      <c r="BH145" s="304"/>
      <c r="BI145" s="304"/>
      <c r="BJ145" s="304"/>
      <c r="BK145" s="304"/>
      <c r="BL145" s="304"/>
      <c r="BM145" s="304"/>
      <c r="BN145" s="304"/>
      <c r="BO145" s="304"/>
      <c r="BP145" s="304"/>
      <c r="BQ145" s="304"/>
      <c r="BR145" s="304"/>
      <c r="BS145" s="304"/>
      <c r="BT145" s="304"/>
      <c r="BU145" s="304"/>
      <c r="BV145" s="304"/>
      <c r="BW145" s="304"/>
      <c r="BX145" s="304"/>
      <c r="BY145" s="304"/>
      <c r="BZ145" s="304"/>
      <c r="CA145" s="304"/>
      <c r="CB145" s="304"/>
      <c r="CC145" s="304"/>
      <c r="CD145" s="304"/>
      <c r="CE145" s="304"/>
      <c r="CF145" s="304"/>
      <c r="CG145" s="304"/>
      <c r="CH145" s="304"/>
      <c r="CI145" s="304"/>
      <c r="CJ145" s="257"/>
      <c r="CK145" s="155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49"/>
      <c r="DT145" s="149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</row>
    <row r="146" spans="1:136" ht="15" x14ac:dyDescent="0.25">
      <c r="A146" s="312"/>
      <c r="B146" s="153"/>
      <c r="C146" s="157"/>
      <c r="D146" s="304"/>
      <c r="E146" s="304"/>
      <c r="F146" s="304"/>
      <c r="G146" s="304"/>
      <c r="H146" s="304"/>
      <c r="I146" s="304"/>
      <c r="J146" s="304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  <c r="W146" s="304"/>
      <c r="X146" s="304"/>
      <c r="Y146" s="304"/>
      <c r="Z146" s="304"/>
      <c r="AA146" s="304"/>
      <c r="AB146" s="304"/>
      <c r="AC146" s="304"/>
      <c r="AD146" s="304"/>
      <c r="AE146" s="304"/>
      <c r="AF146" s="304"/>
      <c r="AG146" s="304"/>
      <c r="AH146" s="304"/>
      <c r="AI146" s="304"/>
      <c r="AJ146" s="304"/>
      <c r="AK146" s="304"/>
      <c r="AL146" s="304"/>
      <c r="AM146" s="304"/>
      <c r="AN146" s="288"/>
      <c r="AO146" s="289"/>
      <c r="AP146" s="289"/>
      <c r="AQ146" s="300"/>
      <c r="AR146" s="321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D146" s="304"/>
      <c r="BE146" s="304"/>
      <c r="BF146" s="304"/>
      <c r="BG146" s="304"/>
      <c r="BH146" s="304"/>
      <c r="BI146" s="304"/>
      <c r="BJ146" s="304"/>
      <c r="BK146" s="304"/>
      <c r="BL146" s="304"/>
      <c r="BM146" s="304"/>
      <c r="BN146" s="304"/>
      <c r="BO146" s="304"/>
      <c r="BP146" s="304"/>
      <c r="BQ146" s="304"/>
      <c r="BR146" s="304"/>
      <c r="BS146" s="304"/>
      <c r="BT146" s="304"/>
      <c r="BU146" s="304"/>
      <c r="BV146" s="304"/>
      <c r="BW146" s="304"/>
      <c r="BX146" s="304"/>
      <c r="BY146" s="304"/>
      <c r="BZ146" s="304"/>
      <c r="CA146" s="304"/>
      <c r="CB146" s="304"/>
      <c r="CC146" s="304"/>
      <c r="CD146" s="304"/>
      <c r="CE146" s="304"/>
      <c r="CF146" s="304"/>
      <c r="CG146" s="304"/>
      <c r="CH146" s="304"/>
      <c r="CI146" s="304"/>
      <c r="CJ146" s="257"/>
      <c r="CK146" s="155"/>
      <c r="CO146" s="149"/>
      <c r="CP146" s="149"/>
      <c r="CQ146" s="149"/>
      <c r="CR146" s="149"/>
      <c r="CS146" s="149"/>
      <c r="CT146" s="149">
        <v>0.38095238095238093</v>
      </c>
      <c r="CU146" s="149">
        <v>4.7619047619047616E-2</v>
      </c>
      <c r="CV146" s="149">
        <v>0.14285714285714285</v>
      </c>
      <c r="CW146" s="149">
        <v>0</v>
      </c>
      <c r="CX146" s="149">
        <v>0.23809523809523808</v>
      </c>
      <c r="CY146" s="149">
        <v>0.14285714285714285</v>
      </c>
      <c r="CZ146" s="149">
        <v>0</v>
      </c>
      <c r="DA146" s="149">
        <v>4.7619047619047616E-2</v>
      </c>
      <c r="DB146" s="149">
        <v>0.23809523809523808</v>
      </c>
      <c r="DC146" s="149">
        <v>0.2857142857142857</v>
      </c>
      <c r="DD146" s="149">
        <v>0.14285714285714285</v>
      </c>
      <c r="DE146" s="149">
        <v>0.19047619047619047</v>
      </c>
      <c r="DF146" s="149">
        <v>9.5238095238095233E-2</v>
      </c>
      <c r="DG146" s="149">
        <v>0.14285714285714285</v>
      </c>
      <c r="DH146" s="149">
        <v>9.5238095238095233E-2</v>
      </c>
      <c r="DI146" s="149">
        <v>0.23809523809523808</v>
      </c>
      <c r="DJ146" s="149">
        <v>4.7619047619047616E-2</v>
      </c>
      <c r="DK146" s="149">
        <v>0.19047619047619047</v>
      </c>
      <c r="DL146" s="149">
        <v>0.23809523809523808</v>
      </c>
      <c r="DM146" s="149">
        <v>0.19047619047619047</v>
      </c>
      <c r="DN146" s="149">
        <v>0.2857142857142857</v>
      </c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</row>
    <row r="147" spans="1:136" x14ac:dyDescent="0.2">
      <c r="A147" s="312"/>
      <c r="B147" s="158"/>
      <c r="C147" s="157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  <c r="Z147" s="304"/>
      <c r="AA147" s="304"/>
      <c r="AB147" s="304"/>
      <c r="AC147" s="304"/>
      <c r="AD147" s="304"/>
      <c r="AE147" s="304"/>
      <c r="AF147" s="304"/>
      <c r="AG147" s="304"/>
      <c r="AH147" s="304"/>
      <c r="AI147" s="304"/>
      <c r="AJ147" s="304"/>
      <c r="AK147" s="304"/>
      <c r="AL147" s="304"/>
      <c r="AM147" s="304"/>
      <c r="AN147" s="290"/>
      <c r="AO147" s="291"/>
      <c r="AP147" s="291"/>
      <c r="AQ147" s="301"/>
      <c r="AR147" s="321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D147" s="304"/>
      <c r="BE147" s="304"/>
      <c r="BF147" s="304"/>
      <c r="BG147" s="304"/>
      <c r="BH147" s="304"/>
      <c r="BI147" s="304"/>
      <c r="BJ147" s="304"/>
      <c r="BK147" s="304"/>
      <c r="BL147" s="304"/>
      <c r="BM147" s="304"/>
      <c r="BN147" s="304"/>
      <c r="BO147" s="304"/>
      <c r="BP147" s="304"/>
      <c r="BQ147" s="304"/>
      <c r="BR147" s="304"/>
      <c r="BS147" s="304"/>
      <c r="BT147" s="304"/>
      <c r="BU147" s="304"/>
      <c r="BV147" s="304"/>
      <c r="BW147" s="304"/>
      <c r="BX147" s="304"/>
      <c r="BY147" s="304"/>
      <c r="BZ147" s="304"/>
      <c r="CA147" s="304"/>
      <c r="CB147" s="304"/>
      <c r="CC147" s="304"/>
      <c r="CD147" s="304"/>
      <c r="CE147" s="304"/>
      <c r="CF147" s="304"/>
      <c r="CG147" s="304"/>
      <c r="CH147" s="304"/>
      <c r="CI147" s="304"/>
      <c r="CJ147" s="257"/>
      <c r="CK147" s="155"/>
      <c r="CO147" s="149"/>
      <c r="CP147" s="149"/>
      <c r="CQ147" s="149"/>
      <c r="CR147" s="149"/>
      <c r="CS147" s="149"/>
      <c r="CT147" s="149">
        <v>0</v>
      </c>
      <c r="CU147" s="149">
        <v>4.7619047619047616E-2</v>
      </c>
      <c r="CV147" s="149">
        <v>0.19047619047619047</v>
      </c>
      <c r="CW147" s="149">
        <v>0.66666666666666663</v>
      </c>
      <c r="CX147" s="149">
        <v>4.7619047619047616E-2</v>
      </c>
      <c r="CY147" s="149">
        <v>4.7619047619047616E-2</v>
      </c>
      <c r="CZ147" s="149">
        <v>0.2857142857142857</v>
      </c>
      <c r="DA147" s="149">
        <v>9.5238095238095233E-2</v>
      </c>
      <c r="DB147" s="149">
        <v>0</v>
      </c>
      <c r="DC147" s="149">
        <v>0.2857142857142857</v>
      </c>
      <c r="DD147" s="149">
        <v>4.7619047619047616E-2</v>
      </c>
      <c r="DE147" s="149">
        <v>4.7619047619047616E-2</v>
      </c>
      <c r="DF147" s="149">
        <v>0.14285714285714285</v>
      </c>
      <c r="DG147" s="149">
        <v>4.7619047619047616E-2</v>
      </c>
      <c r="DH147" s="149">
        <v>0.33333333333333331</v>
      </c>
      <c r="DI147" s="149">
        <v>0</v>
      </c>
      <c r="DJ147" s="149">
        <v>0.19047619047619047</v>
      </c>
      <c r="DK147" s="149">
        <v>4.7619047619047616E-2</v>
      </c>
      <c r="DL147" s="149">
        <v>0.14285714285714285</v>
      </c>
      <c r="DM147" s="149">
        <v>4.7619047619047616E-2</v>
      </c>
      <c r="DN147" s="149">
        <v>0</v>
      </c>
      <c r="DO147" s="149"/>
      <c r="DP147" s="149"/>
      <c r="DQ147" s="149"/>
      <c r="DR147" s="149"/>
      <c r="DS147" s="149"/>
      <c r="DT147" s="149"/>
      <c r="DU147" s="149"/>
      <c r="DV147" s="149"/>
      <c r="DW147" s="149"/>
      <c r="DX147" s="149"/>
      <c r="DY147" s="149"/>
      <c r="DZ147" s="149"/>
      <c r="EA147" s="149"/>
      <c r="EB147" s="149"/>
      <c r="EC147" s="149"/>
      <c r="ED147" s="149"/>
      <c r="EE147" s="149"/>
      <c r="EF147" s="149"/>
    </row>
    <row r="148" spans="1:136" ht="15" x14ac:dyDescent="0.25">
      <c r="A148" s="312"/>
      <c r="B148" s="159"/>
      <c r="C148" s="160"/>
      <c r="D148" s="161">
        <v>1</v>
      </c>
      <c r="E148" s="162">
        <v>2</v>
      </c>
      <c r="F148" s="161">
        <v>3</v>
      </c>
      <c r="G148" s="162">
        <v>4</v>
      </c>
      <c r="H148" s="161">
        <v>1</v>
      </c>
      <c r="I148" s="162">
        <v>2</v>
      </c>
      <c r="J148" s="161">
        <v>3</v>
      </c>
      <c r="K148" s="162">
        <v>4</v>
      </c>
      <c r="L148" s="161">
        <v>1</v>
      </c>
      <c r="M148" s="162">
        <v>2</v>
      </c>
      <c r="N148" s="161">
        <v>3</v>
      </c>
      <c r="O148" s="162">
        <v>4</v>
      </c>
      <c r="P148" s="161">
        <v>1</v>
      </c>
      <c r="Q148" s="162">
        <v>2</v>
      </c>
      <c r="R148" s="161">
        <v>3</v>
      </c>
      <c r="S148" s="162">
        <v>4</v>
      </c>
      <c r="T148" s="161">
        <v>1</v>
      </c>
      <c r="U148" s="162">
        <v>2</v>
      </c>
      <c r="V148" s="161">
        <v>3</v>
      </c>
      <c r="W148" s="162">
        <v>4</v>
      </c>
      <c r="X148" s="161">
        <v>1</v>
      </c>
      <c r="Y148" s="162">
        <v>2</v>
      </c>
      <c r="Z148" s="161">
        <v>3</v>
      </c>
      <c r="AA148" s="162">
        <v>4</v>
      </c>
      <c r="AB148" s="161">
        <v>1</v>
      </c>
      <c r="AC148" s="162">
        <v>2</v>
      </c>
      <c r="AD148" s="161">
        <v>3</v>
      </c>
      <c r="AE148" s="162">
        <v>4</v>
      </c>
      <c r="AF148" s="161">
        <v>1</v>
      </c>
      <c r="AG148" s="162">
        <v>2</v>
      </c>
      <c r="AH148" s="161">
        <v>3</v>
      </c>
      <c r="AI148" s="162">
        <v>4</v>
      </c>
      <c r="AJ148" s="161">
        <v>1</v>
      </c>
      <c r="AK148" s="162">
        <v>2</v>
      </c>
      <c r="AL148" s="161">
        <v>3</v>
      </c>
      <c r="AM148" s="162">
        <v>4</v>
      </c>
      <c r="AN148" s="161">
        <v>1</v>
      </c>
      <c r="AO148" s="162">
        <v>2</v>
      </c>
      <c r="AP148" s="161">
        <v>3</v>
      </c>
      <c r="AQ148" s="162">
        <v>4</v>
      </c>
      <c r="AR148" s="321"/>
      <c r="AS148" s="161">
        <v>1</v>
      </c>
      <c r="AT148" s="162">
        <v>2</v>
      </c>
      <c r="AU148" s="161">
        <v>3</v>
      </c>
      <c r="AV148" s="162">
        <v>4</v>
      </c>
      <c r="AW148" s="161">
        <v>1</v>
      </c>
      <c r="AX148" s="162">
        <v>2</v>
      </c>
      <c r="AY148" s="161">
        <v>3</v>
      </c>
      <c r="AZ148" s="162">
        <v>4</v>
      </c>
      <c r="BA148" s="161">
        <v>1</v>
      </c>
      <c r="BB148" s="162">
        <v>2</v>
      </c>
      <c r="BC148" s="161">
        <v>3</v>
      </c>
      <c r="BD148" s="162">
        <v>4</v>
      </c>
      <c r="BE148" s="161">
        <v>1</v>
      </c>
      <c r="BF148" s="162">
        <v>2</v>
      </c>
      <c r="BG148" s="161">
        <v>3</v>
      </c>
      <c r="BH148" s="162">
        <v>4</v>
      </c>
      <c r="BI148" s="161">
        <v>1</v>
      </c>
      <c r="BJ148" s="162">
        <v>2</v>
      </c>
      <c r="BK148" s="161">
        <v>3</v>
      </c>
      <c r="BL148" s="162">
        <v>4</v>
      </c>
      <c r="BM148" s="161">
        <v>1</v>
      </c>
      <c r="BN148" s="162">
        <v>2</v>
      </c>
      <c r="BO148" s="161">
        <v>3</v>
      </c>
      <c r="BP148" s="162">
        <v>4</v>
      </c>
      <c r="BQ148" s="161">
        <v>1</v>
      </c>
      <c r="BR148" s="162">
        <v>2</v>
      </c>
      <c r="BS148" s="161">
        <v>3</v>
      </c>
      <c r="BT148" s="162">
        <v>4</v>
      </c>
      <c r="BU148" s="216">
        <v>1</v>
      </c>
      <c r="BV148" s="162">
        <v>2</v>
      </c>
      <c r="BW148" s="161">
        <v>3</v>
      </c>
      <c r="BX148" s="162">
        <v>4</v>
      </c>
      <c r="BY148" s="161">
        <v>1</v>
      </c>
      <c r="BZ148" s="162">
        <v>2</v>
      </c>
      <c r="CA148" s="161">
        <v>3</v>
      </c>
      <c r="CB148" s="162">
        <v>4</v>
      </c>
      <c r="CC148" s="161">
        <v>1</v>
      </c>
      <c r="CD148" s="162">
        <v>2</v>
      </c>
      <c r="CE148" s="161">
        <v>3</v>
      </c>
      <c r="CF148" s="162">
        <v>4</v>
      </c>
      <c r="CG148" s="161">
        <v>1</v>
      </c>
      <c r="CH148" s="162">
        <v>2</v>
      </c>
      <c r="CI148" s="161">
        <v>3</v>
      </c>
      <c r="CJ148" s="165">
        <v>4</v>
      </c>
      <c r="CK148" s="155"/>
      <c r="CN148" s="157"/>
      <c r="CO148" s="293"/>
      <c r="CP148" s="293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</row>
    <row r="149" spans="1:136" ht="15" customHeight="1" x14ac:dyDescent="0.25">
      <c r="A149" s="312"/>
      <c r="B149" s="168" t="s">
        <v>703</v>
      </c>
      <c r="C149" s="208"/>
      <c r="D149" s="171"/>
      <c r="E149" s="171"/>
      <c r="F149" s="171"/>
      <c r="G149" s="171"/>
      <c r="H149" s="175"/>
      <c r="I149" s="174"/>
      <c r="J149" s="175"/>
      <c r="K149" s="174"/>
      <c r="L149" s="175">
        <v>1</v>
      </c>
      <c r="M149" s="174"/>
      <c r="N149" s="175">
        <v>2</v>
      </c>
      <c r="O149" s="174"/>
      <c r="P149" s="175"/>
      <c r="Q149" s="174">
        <v>2</v>
      </c>
      <c r="R149" s="175"/>
      <c r="S149" s="174">
        <v>2</v>
      </c>
      <c r="T149" s="175">
        <v>3</v>
      </c>
      <c r="U149" s="174"/>
      <c r="V149" s="175">
        <v>1</v>
      </c>
      <c r="W149" s="174"/>
      <c r="X149" s="175"/>
      <c r="Y149" s="174"/>
      <c r="Z149" s="175"/>
      <c r="AA149" s="174"/>
      <c r="AB149" s="175"/>
      <c r="AC149" s="174"/>
      <c r="AD149" s="175"/>
      <c r="AE149" s="174"/>
      <c r="AF149" s="175"/>
      <c r="AG149" s="174"/>
      <c r="AH149" s="175"/>
      <c r="AI149" s="174"/>
      <c r="AJ149" s="175"/>
      <c r="AK149" s="174"/>
      <c r="AL149" s="175"/>
      <c r="AM149" s="174"/>
      <c r="AN149" s="175">
        <v>2</v>
      </c>
      <c r="AO149" s="174"/>
      <c r="AP149" s="175">
        <v>3</v>
      </c>
      <c r="AQ149" s="174"/>
      <c r="AR149" s="321"/>
      <c r="AS149" s="175"/>
      <c r="AT149" s="174"/>
      <c r="AU149" s="175"/>
      <c r="AV149" s="177"/>
      <c r="AW149" s="175"/>
      <c r="AX149" s="174"/>
      <c r="AY149" s="175"/>
      <c r="AZ149" s="177"/>
      <c r="BA149" s="175"/>
      <c r="BB149" s="174">
        <v>1</v>
      </c>
      <c r="BC149" s="175"/>
      <c r="BD149" s="177">
        <v>1</v>
      </c>
      <c r="BE149" s="175"/>
      <c r="BF149" s="174"/>
      <c r="BG149" s="175"/>
      <c r="BH149" s="177"/>
      <c r="BI149" s="175"/>
      <c r="BJ149" s="174"/>
      <c r="BK149" s="175"/>
      <c r="BL149" s="177"/>
      <c r="BM149" s="175"/>
      <c r="BN149" s="174"/>
      <c r="BO149" s="175"/>
      <c r="BP149" s="177"/>
      <c r="BQ149" s="175"/>
      <c r="BR149" s="174">
        <v>3</v>
      </c>
      <c r="BS149" s="175"/>
      <c r="BT149" s="174">
        <v>3</v>
      </c>
      <c r="BU149" s="217"/>
      <c r="BV149" s="174"/>
      <c r="BW149" s="175"/>
      <c r="BX149" s="174"/>
      <c r="BY149" s="175"/>
      <c r="BZ149" s="174"/>
      <c r="CA149" s="175"/>
      <c r="CB149" s="174"/>
      <c r="CC149" s="175"/>
      <c r="CD149" s="174"/>
      <c r="CE149" s="175"/>
      <c r="CF149" s="174"/>
      <c r="CG149" s="175"/>
      <c r="CH149" s="174"/>
      <c r="CI149" s="175"/>
      <c r="CJ149" s="177"/>
      <c r="CK149" s="155"/>
      <c r="CO149" s="149"/>
      <c r="CP149" s="156" t="s">
        <v>703</v>
      </c>
      <c r="CQ149" s="149">
        <v>0.38095238095238093</v>
      </c>
      <c r="CR149" s="149">
        <v>0</v>
      </c>
      <c r="CS149" s="149"/>
      <c r="CT149" s="149"/>
      <c r="CU149" s="149"/>
      <c r="CV149" s="149"/>
      <c r="CW149" s="149"/>
      <c r="CX149" s="149"/>
      <c r="CY149" s="149"/>
      <c r="CZ149" s="149"/>
      <c r="DA149" s="149"/>
      <c r="DB149" s="149"/>
      <c r="DC149" s="149"/>
      <c r="DD149" s="149"/>
      <c r="DE149" s="149"/>
      <c r="DF149" s="149"/>
      <c r="DG149" s="149"/>
      <c r="DH149" s="149"/>
      <c r="DI149" s="149"/>
      <c r="DJ149" s="149"/>
      <c r="DK149" s="149"/>
      <c r="DL149" s="149"/>
      <c r="DM149" s="149"/>
      <c r="DN149" s="149"/>
      <c r="DO149" s="149"/>
      <c r="DP149" s="149"/>
      <c r="DQ149" s="149"/>
      <c r="DR149" s="149"/>
      <c r="DS149" s="149"/>
      <c r="DT149" s="149"/>
      <c r="DU149" s="149"/>
      <c r="DV149" s="149"/>
      <c r="DW149" s="149"/>
      <c r="DX149" s="149"/>
      <c r="DY149" s="149"/>
      <c r="DZ149" s="149"/>
      <c r="EA149" s="149"/>
      <c r="EB149" s="149"/>
      <c r="EC149" s="149"/>
      <c r="ED149" s="149"/>
      <c r="EE149" s="149"/>
      <c r="EF149" s="149"/>
    </row>
    <row r="150" spans="1:136" ht="15" x14ac:dyDescent="0.25">
      <c r="A150" s="312"/>
      <c r="B150" s="168" t="s">
        <v>704</v>
      </c>
      <c r="C150" s="208"/>
      <c r="D150" s="175">
        <v>2</v>
      </c>
      <c r="E150" s="174"/>
      <c r="F150" s="175"/>
      <c r="G150" s="174"/>
      <c r="H150" s="171"/>
      <c r="I150" s="171"/>
      <c r="J150" s="171"/>
      <c r="K150" s="171"/>
      <c r="L150" s="175"/>
      <c r="M150" s="174"/>
      <c r="N150" s="175"/>
      <c r="O150" s="174"/>
      <c r="P150" s="175"/>
      <c r="Q150" s="174">
        <v>1</v>
      </c>
      <c r="R150" s="175"/>
      <c r="S150" s="174">
        <v>1</v>
      </c>
      <c r="T150" s="175">
        <v>3</v>
      </c>
      <c r="U150" s="174"/>
      <c r="V150" s="175"/>
      <c r="W150" s="174"/>
      <c r="X150" s="175"/>
      <c r="Y150" s="174"/>
      <c r="Z150" s="175"/>
      <c r="AA150" s="174"/>
      <c r="AB150" s="175"/>
      <c r="AC150" s="174">
        <v>2</v>
      </c>
      <c r="AD150" s="175"/>
      <c r="AE150" s="174">
        <v>3</v>
      </c>
      <c r="AF150" s="175"/>
      <c r="AG150" s="174"/>
      <c r="AH150" s="175"/>
      <c r="AI150" s="174"/>
      <c r="AJ150" s="175"/>
      <c r="AK150" s="174"/>
      <c r="AL150" s="175"/>
      <c r="AM150" s="174"/>
      <c r="AN150" s="175"/>
      <c r="AO150" s="174"/>
      <c r="AP150" s="175"/>
      <c r="AQ150" s="174"/>
      <c r="AR150" s="321"/>
      <c r="AS150" s="175"/>
      <c r="AT150" s="174"/>
      <c r="AU150" s="175"/>
      <c r="AV150" s="177"/>
      <c r="AW150" s="175"/>
      <c r="AX150" s="174"/>
      <c r="AY150" s="175"/>
      <c r="AZ150" s="177"/>
      <c r="BA150" s="175"/>
      <c r="BB150" s="174"/>
      <c r="BC150" s="175"/>
      <c r="BD150" s="177"/>
      <c r="BE150" s="175"/>
      <c r="BF150" s="174"/>
      <c r="BG150" s="175"/>
      <c r="BH150" s="177"/>
      <c r="BI150" s="175"/>
      <c r="BJ150" s="174">
        <v>3</v>
      </c>
      <c r="BK150" s="175"/>
      <c r="BL150" s="177">
        <v>2</v>
      </c>
      <c r="BM150" s="175"/>
      <c r="BN150" s="174"/>
      <c r="BO150" s="175"/>
      <c r="BP150" s="177"/>
      <c r="BQ150" s="175">
        <v>1</v>
      </c>
      <c r="BR150" s="174"/>
      <c r="BS150" s="175">
        <v>1</v>
      </c>
      <c r="BT150" s="174"/>
      <c r="BU150" s="217"/>
      <c r="BV150" s="174"/>
      <c r="BW150" s="175"/>
      <c r="BX150" s="174"/>
      <c r="BY150" s="175"/>
      <c r="BZ150" s="174"/>
      <c r="CA150" s="175"/>
      <c r="CB150" s="174"/>
      <c r="CC150" s="175"/>
      <c r="CD150" s="174"/>
      <c r="CE150" s="175"/>
      <c r="CF150" s="174"/>
      <c r="CG150" s="175"/>
      <c r="CH150" s="174"/>
      <c r="CI150" s="175"/>
      <c r="CJ150" s="177"/>
      <c r="CK150" s="155"/>
      <c r="CO150" s="149"/>
      <c r="CP150" s="156" t="s">
        <v>704</v>
      </c>
      <c r="CQ150" s="149">
        <v>4.7619047619047616E-2</v>
      </c>
      <c r="CR150" s="149">
        <v>4.7619047619047616E-2</v>
      </c>
      <c r="CS150" s="149"/>
      <c r="CT150" s="149"/>
      <c r="CU150" s="149"/>
      <c r="CV150" s="149"/>
      <c r="CW150" s="149"/>
      <c r="CX150" s="149"/>
      <c r="CY150" s="149"/>
      <c r="CZ150" s="149"/>
      <c r="DA150" s="149"/>
      <c r="DB150" s="149"/>
      <c r="DC150" s="149"/>
      <c r="DD150" s="149"/>
      <c r="DE150" s="149"/>
      <c r="DF150" s="149"/>
      <c r="DG150" s="149"/>
      <c r="DH150" s="149"/>
      <c r="DI150" s="149"/>
      <c r="DJ150" s="149"/>
      <c r="DK150" s="149"/>
      <c r="DL150" s="149"/>
      <c r="DM150" s="149"/>
      <c r="DN150" s="149"/>
      <c r="DO150" s="149"/>
      <c r="DP150" s="149"/>
      <c r="DQ150" s="149"/>
      <c r="DR150" s="149"/>
      <c r="DS150" s="149"/>
      <c r="DT150" s="149"/>
      <c r="DU150" s="149"/>
      <c r="DV150" s="149"/>
      <c r="DW150" s="149"/>
      <c r="DX150" s="149"/>
      <c r="DY150" s="149"/>
      <c r="DZ150" s="149"/>
      <c r="EA150" s="149"/>
      <c r="EB150" s="149"/>
      <c r="EC150" s="149"/>
      <c r="ED150" s="149"/>
      <c r="EE150" s="149"/>
      <c r="EF150" s="149"/>
    </row>
    <row r="151" spans="1:136" ht="15" x14ac:dyDescent="0.25">
      <c r="A151" s="312"/>
      <c r="B151" s="168" t="s">
        <v>705</v>
      </c>
      <c r="C151" s="208"/>
      <c r="D151" s="175">
        <v>2</v>
      </c>
      <c r="E151" s="174"/>
      <c r="F151" s="175">
        <v>2</v>
      </c>
      <c r="G151" s="174"/>
      <c r="H151" s="175"/>
      <c r="I151" s="174"/>
      <c r="J151" s="175"/>
      <c r="K151" s="174"/>
      <c r="L151" s="171"/>
      <c r="M151" s="171"/>
      <c r="N151" s="171"/>
      <c r="O151" s="171"/>
      <c r="P151" s="175"/>
      <c r="Q151" s="174"/>
      <c r="R151" s="175"/>
      <c r="S151" s="174"/>
      <c r="T151" s="175"/>
      <c r="U151" s="174"/>
      <c r="V151" s="175"/>
      <c r="W151" s="174"/>
      <c r="X151" s="175">
        <v>3</v>
      </c>
      <c r="Y151" s="174"/>
      <c r="Z151" s="175">
        <v>3</v>
      </c>
      <c r="AA151" s="174"/>
      <c r="AB151" s="175"/>
      <c r="AC151" s="174"/>
      <c r="AD151" s="175"/>
      <c r="AE151" s="174"/>
      <c r="AF151" s="175"/>
      <c r="AG151" s="174"/>
      <c r="AH151" s="175"/>
      <c r="AI151" s="174"/>
      <c r="AJ151" s="175"/>
      <c r="AK151" s="174"/>
      <c r="AL151" s="175"/>
      <c r="AM151" s="174"/>
      <c r="AN151" s="175">
        <v>1</v>
      </c>
      <c r="AO151" s="174"/>
      <c r="AP151" s="175">
        <v>1</v>
      </c>
      <c r="AQ151" s="174"/>
      <c r="AR151" s="321"/>
      <c r="AS151" s="175"/>
      <c r="AT151" s="174"/>
      <c r="AU151" s="175"/>
      <c r="AV151" s="177"/>
      <c r="AW151" s="175"/>
      <c r="AX151" s="174"/>
      <c r="AY151" s="175"/>
      <c r="AZ151" s="177"/>
      <c r="BA151" s="175"/>
      <c r="BB151" s="174"/>
      <c r="BC151" s="175"/>
      <c r="BD151" s="177"/>
      <c r="BE151" s="175"/>
      <c r="BF151" s="174">
        <v>3</v>
      </c>
      <c r="BG151" s="175"/>
      <c r="BH151" s="177">
        <v>3</v>
      </c>
      <c r="BI151" s="175"/>
      <c r="BJ151" s="174">
        <v>1</v>
      </c>
      <c r="BK151" s="175"/>
      <c r="BL151" s="177">
        <v>1</v>
      </c>
      <c r="BM151" s="175"/>
      <c r="BN151" s="174"/>
      <c r="BO151" s="175"/>
      <c r="BP151" s="177"/>
      <c r="BQ151" s="175"/>
      <c r="BR151" s="174">
        <v>2</v>
      </c>
      <c r="BS151" s="175"/>
      <c r="BT151" s="174">
        <v>2</v>
      </c>
      <c r="BU151" s="217"/>
      <c r="BV151" s="174"/>
      <c r="BW151" s="175"/>
      <c r="BX151" s="174"/>
      <c r="BY151" s="175"/>
      <c r="BZ151" s="174"/>
      <c r="CA151" s="175"/>
      <c r="CB151" s="174"/>
      <c r="CC151" s="175"/>
      <c r="CD151" s="174"/>
      <c r="CE151" s="175"/>
      <c r="CF151" s="174"/>
      <c r="CG151" s="175"/>
      <c r="CH151" s="174"/>
      <c r="CI151" s="175"/>
      <c r="CJ151" s="177"/>
      <c r="CK151" s="155"/>
      <c r="CO151" s="149"/>
      <c r="CP151" s="156" t="s">
        <v>705</v>
      </c>
      <c r="CQ151" s="149">
        <v>0.14285714285714285</v>
      </c>
      <c r="CR151" s="149">
        <v>0.19047619047619047</v>
      </c>
      <c r="CS151" s="149"/>
      <c r="CT151" s="149"/>
      <c r="CU151" s="149"/>
      <c r="CV151" s="149"/>
      <c r="CW151" s="149"/>
      <c r="CX151" s="149"/>
      <c r="CY151" s="149"/>
      <c r="CZ151" s="149"/>
      <c r="DA151" s="149"/>
      <c r="DB151" s="149"/>
      <c r="DC151" s="149"/>
      <c r="DD151" s="149"/>
      <c r="DE151" s="149"/>
      <c r="DF151" s="149"/>
      <c r="DG151" s="149"/>
      <c r="DH151" s="149"/>
      <c r="DI151" s="149"/>
      <c r="DJ151" s="149"/>
      <c r="DK151" s="149"/>
      <c r="DL151" s="149"/>
      <c r="DM151" s="149"/>
      <c r="DN151" s="149"/>
      <c r="DO151" s="149"/>
      <c r="DP151" s="149"/>
      <c r="DQ151" s="149"/>
      <c r="DR151" s="149"/>
      <c r="DS151" s="149"/>
      <c r="DT151" s="149"/>
      <c r="DU151" s="149"/>
      <c r="DV151" s="149"/>
      <c r="DW151" s="149"/>
      <c r="DX151" s="149"/>
      <c r="DY151" s="149"/>
      <c r="DZ151" s="149"/>
      <c r="EA151" s="149"/>
      <c r="EB151" s="149"/>
      <c r="EC151" s="149"/>
      <c r="ED151" s="149"/>
      <c r="EE151" s="149"/>
      <c r="EF151" s="149"/>
    </row>
    <row r="152" spans="1:136" ht="15" x14ac:dyDescent="0.25">
      <c r="A152" s="312"/>
      <c r="B152" s="168" t="s">
        <v>706</v>
      </c>
      <c r="C152" s="208"/>
      <c r="D152" s="175"/>
      <c r="E152" s="174"/>
      <c r="F152" s="175"/>
      <c r="G152" s="174"/>
      <c r="H152" s="175"/>
      <c r="I152" s="174"/>
      <c r="J152" s="175"/>
      <c r="K152" s="174"/>
      <c r="L152" s="175"/>
      <c r="M152" s="174"/>
      <c r="N152" s="175"/>
      <c r="O152" s="174">
        <v>2</v>
      </c>
      <c r="P152" s="171"/>
      <c r="Q152" s="171"/>
      <c r="R152" s="171"/>
      <c r="S152" s="171"/>
      <c r="T152" s="175">
        <v>1</v>
      </c>
      <c r="U152" s="174"/>
      <c r="V152" s="175">
        <v>1</v>
      </c>
      <c r="W152" s="174"/>
      <c r="X152" s="175"/>
      <c r="Y152" s="174"/>
      <c r="Z152" s="175"/>
      <c r="AA152" s="174"/>
      <c r="AB152" s="175"/>
      <c r="AC152" s="174"/>
      <c r="AD152" s="175"/>
      <c r="AE152" s="174">
        <v>1</v>
      </c>
      <c r="AF152" s="175"/>
      <c r="AG152" s="174"/>
      <c r="AH152" s="175"/>
      <c r="AI152" s="174"/>
      <c r="AJ152" s="175">
        <v>2</v>
      </c>
      <c r="AK152" s="174"/>
      <c r="AL152" s="175">
        <v>2</v>
      </c>
      <c r="AM152" s="174"/>
      <c r="AN152" s="175">
        <v>3</v>
      </c>
      <c r="AO152" s="174"/>
      <c r="AP152" s="175">
        <v>3</v>
      </c>
      <c r="AQ152" s="174"/>
      <c r="AR152" s="321"/>
      <c r="AS152" s="175"/>
      <c r="AT152" s="174"/>
      <c r="AU152" s="175"/>
      <c r="AV152" s="177"/>
      <c r="AW152" s="175"/>
      <c r="AX152" s="174"/>
      <c r="AY152" s="175"/>
      <c r="AZ152" s="177"/>
      <c r="BA152" s="175"/>
      <c r="BB152" s="174">
        <v>2</v>
      </c>
      <c r="BC152" s="175"/>
      <c r="BD152" s="177"/>
      <c r="BE152" s="175"/>
      <c r="BF152" s="174"/>
      <c r="BG152" s="175"/>
      <c r="BH152" s="177"/>
      <c r="BI152" s="175"/>
      <c r="BJ152" s="174">
        <v>1</v>
      </c>
      <c r="BK152" s="175"/>
      <c r="BL152" s="177">
        <v>3</v>
      </c>
      <c r="BM152" s="175"/>
      <c r="BN152" s="174"/>
      <c r="BO152" s="175"/>
      <c r="BP152" s="177"/>
      <c r="BQ152" s="175"/>
      <c r="BR152" s="174"/>
      <c r="BS152" s="175"/>
      <c r="BT152" s="174"/>
      <c r="BU152" s="217"/>
      <c r="BV152" s="174"/>
      <c r="BW152" s="175"/>
      <c r="BX152" s="174"/>
      <c r="BY152" s="175"/>
      <c r="BZ152" s="174">
        <v>3</v>
      </c>
      <c r="CA152" s="175"/>
      <c r="CB152" s="174"/>
      <c r="CC152" s="175"/>
      <c r="CD152" s="174"/>
      <c r="CE152" s="175"/>
      <c r="CF152" s="174"/>
      <c r="CG152" s="175"/>
      <c r="CH152" s="174"/>
      <c r="CI152" s="175"/>
      <c r="CJ152" s="177"/>
      <c r="CK152" s="155"/>
      <c r="CO152" s="149"/>
      <c r="CP152" s="156" t="s">
        <v>706</v>
      </c>
      <c r="CQ152" s="149">
        <v>0</v>
      </c>
      <c r="CR152" s="149">
        <v>0.66666666666666663</v>
      </c>
      <c r="CS152" s="149"/>
      <c r="CT152" s="149"/>
      <c r="CU152" s="149"/>
      <c r="CV152" s="149"/>
      <c r="CW152" s="149"/>
      <c r="CX152" s="149"/>
      <c r="CY152" s="149"/>
      <c r="CZ152" s="149"/>
      <c r="DA152" s="149"/>
      <c r="DB152" s="149"/>
      <c r="DC152" s="149"/>
      <c r="DD152" s="149"/>
      <c r="DE152" s="149"/>
      <c r="DF152" s="149"/>
      <c r="DG152" s="149"/>
      <c r="DH152" s="149"/>
      <c r="DI152" s="149"/>
      <c r="DJ152" s="149"/>
      <c r="DK152" s="149"/>
      <c r="DL152" s="149"/>
      <c r="DM152" s="149"/>
      <c r="DN152" s="149"/>
      <c r="DO152" s="149"/>
      <c r="DP152" s="149"/>
      <c r="DQ152" s="149"/>
      <c r="DR152" s="149"/>
      <c r="DS152" s="149"/>
      <c r="DT152" s="149"/>
      <c r="DU152" s="149"/>
      <c r="DV152" s="149"/>
      <c r="DW152" s="149"/>
      <c r="DX152" s="149"/>
      <c r="DY152" s="149"/>
      <c r="DZ152" s="149"/>
      <c r="EA152" s="149"/>
      <c r="EB152" s="149"/>
      <c r="EC152" s="149"/>
      <c r="ED152" s="149"/>
      <c r="EE152" s="149"/>
      <c r="EF152" s="149"/>
    </row>
    <row r="153" spans="1:136" ht="15" x14ac:dyDescent="0.25">
      <c r="A153" s="312"/>
      <c r="B153" s="168" t="s">
        <v>707</v>
      </c>
      <c r="C153" s="208"/>
      <c r="D153" s="175"/>
      <c r="E153" s="174"/>
      <c r="F153" s="175">
        <v>2</v>
      </c>
      <c r="G153" s="174"/>
      <c r="H153" s="175"/>
      <c r="I153" s="174"/>
      <c r="J153" s="175"/>
      <c r="K153" s="174"/>
      <c r="L153" s="175"/>
      <c r="M153" s="174"/>
      <c r="N153" s="175"/>
      <c r="O153" s="174"/>
      <c r="P153" s="175"/>
      <c r="Q153" s="174">
        <v>1</v>
      </c>
      <c r="R153" s="175"/>
      <c r="S153" s="174"/>
      <c r="T153" s="171"/>
      <c r="U153" s="171"/>
      <c r="V153" s="171"/>
      <c r="W153" s="171"/>
      <c r="X153" s="175"/>
      <c r="Y153" s="174"/>
      <c r="Z153" s="175"/>
      <c r="AA153" s="174"/>
      <c r="AB153" s="175"/>
      <c r="AC153" s="174"/>
      <c r="AD153" s="175"/>
      <c r="AE153" s="174"/>
      <c r="AF153" s="175"/>
      <c r="AG153" s="174"/>
      <c r="AH153" s="175">
        <v>3</v>
      </c>
      <c r="AI153" s="174"/>
      <c r="AJ153" s="175">
        <v>1</v>
      </c>
      <c r="AK153" s="174"/>
      <c r="AL153" s="175">
        <v>1</v>
      </c>
      <c r="AM153" s="174"/>
      <c r="AN153" s="175">
        <v>2</v>
      </c>
      <c r="AO153" s="174"/>
      <c r="AP153" s="175"/>
      <c r="AQ153" s="174"/>
      <c r="AR153" s="321"/>
      <c r="AS153" s="175"/>
      <c r="AT153" s="174"/>
      <c r="AU153" s="175"/>
      <c r="AV153" s="177"/>
      <c r="AW153" s="175"/>
      <c r="AX153" s="174">
        <v>3</v>
      </c>
      <c r="AY153" s="175"/>
      <c r="AZ153" s="177"/>
      <c r="BA153" s="175"/>
      <c r="BB153" s="174"/>
      <c r="BC153" s="175"/>
      <c r="BD153" s="177"/>
      <c r="BE153" s="175"/>
      <c r="BF153" s="174"/>
      <c r="BG153" s="175"/>
      <c r="BH153" s="177"/>
      <c r="BI153" s="175"/>
      <c r="BJ153" s="174"/>
      <c r="BK153" s="175"/>
      <c r="BL153" s="177"/>
      <c r="BM153" s="175"/>
      <c r="BN153" s="174"/>
      <c r="BO153" s="175"/>
      <c r="BP153" s="177"/>
      <c r="BQ153" s="175"/>
      <c r="BR153" s="174"/>
      <c r="BS153" s="175"/>
      <c r="BT153" s="174"/>
      <c r="BU153" s="217"/>
      <c r="BV153" s="174">
        <v>2</v>
      </c>
      <c r="BW153" s="175"/>
      <c r="BX153" s="174">
        <v>3</v>
      </c>
      <c r="BY153" s="175">
        <v>3</v>
      </c>
      <c r="BZ153" s="174"/>
      <c r="CA153" s="175"/>
      <c r="CB153" s="174">
        <v>1</v>
      </c>
      <c r="CC153" s="175"/>
      <c r="CD153" s="174"/>
      <c r="CE153" s="175"/>
      <c r="CF153" s="174">
        <v>2</v>
      </c>
      <c r="CG153" s="175"/>
      <c r="CH153" s="174"/>
      <c r="CI153" s="175"/>
      <c r="CJ153" s="177"/>
      <c r="CK153" s="155"/>
      <c r="CO153" s="149"/>
      <c r="CP153" s="156" t="s">
        <v>707</v>
      </c>
      <c r="CQ153" s="149">
        <v>0.23809523809523808</v>
      </c>
      <c r="CR153" s="149">
        <v>4.7619047619047616E-2</v>
      </c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</row>
    <row r="154" spans="1:136" ht="15" x14ac:dyDescent="0.25">
      <c r="A154" s="312"/>
      <c r="B154" s="168" t="s">
        <v>708</v>
      </c>
      <c r="C154" s="208"/>
      <c r="D154" s="175">
        <v>3</v>
      </c>
      <c r="E154" s="174"/>
      <c r="F154" s="175">
        <v>3</v>
      </c>
      <c r="G154" s="174"/>
      <c r="H154" s="175"/>
      <c r="I154" s="174"/>
      <c r="J154" s="175"/>
      <c r="K154" s="174"/>
      <c r="L154" s="175">
        <v>1</v>
      </c>
      <c r="M154" s="174"/>
      <c r="N154" s="175">
        <v>1</v>
      </c>
      <c r="O154" s="174"/>
      <c r="P154" s="175"/>
      <c r="Q154" s="174"/>
      <c r="R154" s="175"/>
      <c r="S154" s="174"/>
      <c r="T154" s="175"/>
      <c r="U154" s="174"/>
      <c r="V154" s="175"/>
      <c r="W154" s="174"/>
      <c r="X154" s="171"/>
      <c r="Y154" s="171"/>
      <c r="Z154" s="171"/>
      <c r="AA154" s="171"/>
      <c r="AB154" s="175"/>
      <c r="AC154" s="174"/>
      <c r="AD154" s="175"/>
      <c r="AE154" s="174"/>
      <c r="AF154" s="175"/>
      <c r="AG154" s="174"/>
      <c r="AH154" s="175"/>
      <c r="AI154" s="174"/>
      <c r="AJ154" s="175"/>
      <c r="AK154" s="174"/>
      <c r="AL154" s="175"/>
      <c r="AM154" s="174"/>
      <c r="AN154" s="175">
        <v>2</v>
      </c>
      <c r="AO154" s="174"/>
      <c r="AP154" s="175">
        <v>2</v>
      </c>
      <c r="AQ154" s="174"/>
      <c r="AR154" s="321"/>
      <c r="AS154" s="175"/>
      <c r="AT154" s="174"/>
      <c r="AU154" s="175"/>
      <c r="AV154" s="177"/>
      <c r="AW154" s="175"/>
      <c r="AX154" s="174"/>
      <c r="AY154" s="175"/>
      <c r="AZ154" s="177"/>
      <c r="BA154" s="175"/>
      <c r="BB154" s="174"/>
      <c r="BC154" s="175"/>
      <c r="BD154" s="177"/>
      <c r="BE154" s="175"/>
      <c r="BF154" s="174"/>
      <c r="BG154" s="175"/>
      <c r="BH154" s="177"/>
      <c r="BI154" s="175"/>
      <c r="BJ154" s="174"/>
      <c r="BK154" s="175"/>
      <c r="BL154" s="177"/>
      <c r="BM154" s="175"/>
      <c r="BN154" s="174"/>
      <c r="BO154" s="175"/>
      <c r="BP154" s="177"/>
      <c r="BQ154" s="175"/>
      <c r="BR154" s="174"/>
      <c r="BS154" s="175"/>
      <c r="BT154" s="174"/>
      <c r="BU154" s="217"/>
      <c r="BV154" s="174"/>
      <c r="BW154" s="175"/>
      <c r="BX154" s="174"/>
      <c r="BY154" s="175"/>
      <c r="BZ154" s="174"/>
      <c r="CA154" s="175"/>
      <c r="CB154" s="174"/>
      <c r="CC154" s="175"/>
      <c r="CD154" s="174"/>
      <c r="CE154" s="175"/>
      <c r="CF154" s="174"/>
      <c r="CG154" s="175"/>
      <c r="CH154" s="174"/>
      <c r="CI154" s="175"/>
      <c r="CJ154" s="177"/>
      <c r="CK154" s="155"/>
      <c r="CO154" s="149"/>
      <c r="CP154" s="156" t="s">
        <v>708</v>
      </c>
      <c r="CQ154" s="149">
        <v>0.14285714285714285</v>
      </c>
      <c r="CR154" s="149">
        <v>4.7619047619047616E-2</v>
      </c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</row>
    <row r="155" spans="1:136" ht="15" x14ac:dyDescent="0.25">
      <c r="A155" s="312"/>
      <c r="B155" s="168" t="s">
        <v>709</v>
      </c>
      <c r="C155" s="208"/>
      <c r="D155" s="175"/>
      <c r="E155" s="174"/>
      <c r="F155" s="175"/>
      <c r="G155" s="174"/>
      <c r="H155" s="175"/>
      <c r="I155" s="174"/>
      <c r="J155" s="175"/>
      <c r="K155" s="174"/>
      <c r="L155" s="175"/>
      <c r="M155" s="174"/>
      <c r="N155" s="175"/>
      <c r="O155" s="174"/>
      <c r="P155" s="175"/>
      <c r="Q155" s="174"/>
      <c r="R155" s="175"/>
      <c r="S155" s="174"/>
      <c r="T155" s="175"/>
      <c r="U155" s="174"/>
      <c r="V155" s="175"/>
      <c r="W155" s="174"/>
      <c r="X155" s="175"/>
      <c r="Y155" s="174"/>
      <c r="Z155" s="175"/>
      <c r="AA155" s="174"/>
      <c r="AB155" s="171"/>
      <c r="AC155" s="171"/>
      <c r="AD155" s="171"/>
      <c r="AE155" s="171"/>
      <c r="AF155" s="175"/>
      <c r="AG155" s="174"/>
      <c r="AH155" s="175"/>
      <c r="AI155" s="174"/>
      <c r="AJ155" s="175"/>
      <c r="AK155" s="174"/>
      <c r="AL155" s="175"/>
      <c r="AM155" s="174"/>
      <c r="AN155" s="175"/>
      <c r="AO155" s="174"/>
      <c r="AP155" s="175"/>
      <c r="AQ155" s="174"/>
      <c r="AR155" s="321"/>
      <c r="AS155" s="175"/>
      <c r="AT155" s="174"/>
      <c r="AU155" s="175"/>
      <c r="AV155" s="177"/>
      <c r="AW155" s="175"/>
      <c r="AX155" s="174"/>
      <c r="AY155" s="175"/>
      <c r="AZ155" s="177"/>
      <c r="BA155" s="175"/>
      <c r="BB155" s="174"/>
      <c r="BC155" s="175"/>
      <c r="BD155" s="177"/>
      <c r="BE155" s="175"/>
      <c r="BF155" s="174"/>
      <c r="BG155" s="175"/>
      <c r="BH155" s="177"/>
      <c r="BI155" s="175"/>
      <c r="BJ155" s="174"/>
      <c r="BK155" s="175"/>
      <c r="BL155" s="177"/>
      <c r="BM155" s="175"/>
      <c r="BN155" s="174"/>
      <c r="BO155" s="175"/>
      <c r="BP155" s="177"/>
      <c r="BQ155" s="175"/>
      <c r="BR155" s="174"/>
      <c r="BS155" s="175"/>
      <c r="BT155" s="174"/>
      <c r="BU155" s="217"/>
      <c r="BV155" s="174"/>
      <c r="BW155" s="175"/>
      <c r="BX155" s="174"/>
      <c r="BY155" s="175"/>
      <c r="BZ155" s="174"/>
      <c r="CA155" s="175"/>
      <c r="CB155" s="174"/>
      <c r="CC155" s="175"/>
      <c r="CD155" s="174"/>
      <c r="CE155" s="175"/>
      <c r="CF155" s="174"/>
      <c r="CG155" s="175"/>
      <c r="CH155" s="174"/>
      <c r="CI155" s="175"/>
      <c r="CJ155" s="177"/>
      <c r="CK155" s="155"/>
      <c r="CO155" s="149"/>
      <c r="CP155" s="156" t="s">
        <v>709</v>
      </c>
      <c r="CQ155" s="149">
        <v>0</v>
      </c>
      <c r="CR155" s="149">
        <v>0.2857142857142857</v>
      </c>
      <c r="CS155" s="149"/>
      <c r="CT155" s="149"/>
      <c r="CU155" s="149"/>
      <c r="CV155" s="149"/>
      <c r="CW155" s="149"/>
      <c r="CX155" s="149"/>
      <c r="CY155" s="149"/>
      <c r="CZ155" s="149"/>
      <c r="DA155" s="149"/>
      <c r="DB155" s="149"/>
      <c r="DC155" s="149"/>
      <c r="DD155" s="149"/>
      <c r="DE155" s="149"/>
      <c r="DF155" s="149"/>
      <c r="DG155" s="149"/>
      <c r="DH155" s="149"/>
      <c r="DI155" s="149"/>
      <c r="DJ155" s="149"/>
      <c r="DK155" s="149"/>
      <c r="DL155" s="149"/>
      <c r="DM155" s="149"/>
      <c r="DN155" s="149"/>
      <c r="DO155" s="149"/>
      <c r="DP155" s="149"/>
      <c r="DQ155" s="149"/>
      <c r="DR155" s="149"/>
      <c r="DS155" s="149"/>
      <c r="DT155" s="149"/>
      <c r="DU155" s="149"/>
      <c r="DV155" s="149"/>
      <c r="DW155" s="149"/>
      <c r="DX155" s="149"/>
      <c r="DY155" s="149"/>
      <c r="DZ155" s="149"/>
      <c r="EA155" s="149"/>
      <c r="EB155" s="149"/>
      <c r="EC155" s="149"/>
      <c r="ED155" s="149"/>
      <c r="EE155" s="149"/>
      <c r="EF155" s="149"/>
    </row>
    <row r="156" spans="1:136" ht="15" x14ac:dyDescent="0.25">
      <c r="A156" s="312"/>
      <c r="B156" s="168" t="s">
        <v>710</v>
      </c>
      <c r="C156" s="208"/>
      <c r="D156" s="175"/>
      <c r="E156" s="174"/>
      <c r="F156" s="175">
        <v>3</v>
      </c>
      <c r="G156" s="174"/>
      <c r="H156" s="175"/>
      <c r="I156" s="174"/>
      <c r="J156" s="175"/>
      <c r="K156" s="174"/>
      <c r="L156" s="175"/>
      <c r="M156" s="174"/>
      <c r="N156" s="175"/>
      <c r="O156" s="174"/>
      <c r="P156" s="175"/>
      <c r="Q156" s="174">
        <v>1</v>
      </c>
      <c r="R156" s="175"/>
      <c r="S156" s="174"/>
      <c r="T156" s="175">
        <v>1</v>
      </c>
      <c r="U156" s="174"/>
      <c r="V156" s="175">
        <v>1</v>
      </c>
      <c r="W156" s="174"/>
      <c r="X156" s="175">
        <v>2</v>
      </c>
      <c r="Y156" s="174"/>
      <c r="Z156" s="175">
        <v>2</v>
      </c>
      <c r="AA156" s="174"/>
      <c r="AB156" s="175"/>
      <c r="AC156" s="174"/>
      <c r="AD156" s="175"/>
      <c r="AE156" s="174"/>
      <c r="AF156" s="171"/>
      <c r="AG156" s="171"/>
      <c r="AH156" s="171"/>
      <c r="AI156" s="171"/>
      <c r="AJ156" s="175">
        <v>3</v>
      </c>
      <c r="AK156" s="174"/>
      <c r="AL156" s="175"/>
      <c r="AM156" s="174"/>
      <c r="AN156" s="175"/>
      <c r="AO156" s="174">
        <v>2</v>
      </c>
      <c r="AP156" s="175"/>
      <c r="AQ156" s="174"/>
      <c r="AR156" s="321"/>
      <c r="AS156" s="175"/>
      <c r="AT156" s="174">
        <v>3</v>
      </c>
      <c r="AU156" s="175"/>
      <c r="AV156" s="177"/>
      <c r="AW156" s="175"/>
      <c r="AX156" s="174"/>
      <c r="AY156" s="175"/>
      <c r="AZ156" s="177"/>
      <c r="BA156" s="175"/>
      <c r="BB156" s="174"/>
      <c r="BC156" s="175"/>
      <c r="BD156" s="177"/>
      <c r="BE156" s="175"/>
      <c r="BF156" s="174"/>
      <c r="BG156" s="175"/>
      <c r="BH156" s="177"/>
      <c r="BI156" s="175"/>
      <c r="BJ156" s="174"/>
      <c r="BK156" s="175"/>
      <c r="BL156" s="177"/>
      <c r="BM156" s="175"/>
      <c r="BN156" s="174"/>
      <c r="BO156" s="175"/>
      <c r="BP156" s="177"/>
      <c r="BQ156" s="175"/>
      <c r="BR156" s="174"/>
      <c r="BS156" s="175"/>
      <c r="BT156" s="174"/>
      <c r="BU156" s="217"/>
      <c r="BV156" s="174"/>
      <c r="BW156" s="175"/>
      <c r="BX156" s="174"/>
      <c r="BY156" s="175"/>
      <c r="BZ156" s="174"/>
      <c r="CA156" s="175"/>
      <c r="CB156" s="174"/>
      <c r="CC156" s="175"/>
      <c r="CD156" s="174"/>
      <c r="CE156" s="175"/>
      <c r="CF156" s="174"/>
      <c r="CG156" s="175"/>
      <c r="CH156" s="174"/>
      <c r="CI156" s="175"/>
      <c r="CJ156" s="177"/>
      <c r="CK156" s="155"/>
      <c r="CO156" s="149"/>
      <c r="CP156" s="156" t="s">
        <v>710</v>
      </c>
      <c r="CQ156" s="149">
        <v>4.7619047619047616E-2</v>
      </c>
      <c r="CR156" s="149">
        <v>9.5238095238095233E-2</v>
      </c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49"/>
      <c r="DE156" s="149"/>
      <c r="DF156" s="149"/>
      <c r="DG156" s="149"/>
      <c r="DH156" s="149"/>
      <c r="DI156" s="149"/>
      <c r="DJ156" s="149"/>
      <c r="DK156" s="149"/>
      <c r="DL156" s="149"/>
      <c r="DM156" s="149"/>
      <c r="DN156" s="149"/>
      <c r="DO156" s="149"/>
      <c r="DP156" s="149"/>
      <c r="DQ156" s="149"/>
      <c r="DR156" s="149"/>
      <c r="DS156" s="149"/>
      <c r="DT156" s="149"/>
      <c r="DU156" s="149"/>
      <c r="DV156" s="149"/>
      <c r="DW156" s="149"/>
      <c r="DX156" s="149"/>
      <c r="DY156" s="149"/>
      <c r="DZ156" s="149"/>
      <c r="EA156" s="149"/>
      <c r="EB156" s="149"/>
      <c r="EC156" s="149"/>
      <c r="ED156" s="149"/>
      <c r="EE156" s="149"/>
      <c r="EF156" s="149"/>
    </row>
    <row r="157" spans="1:136" ht="15" x14ac:dyDescent="0.25">
      <c r="A157" s="312"/>
      <c r="B157" s="168" t="s">
        <v>711</v>
      </c>
      <c r="C157" s="208"/>
      <c r="D157" s="175">
        <v>2</v>
      </c>
      <c r="E157" s="174"/>
      <c r="F157" s="175"/>
      <c r="G157" s="174"/>
      <c r="H157" s="175"/>
      <c r="I157" s="174"/>
      <c r="J157" s="175"/>
      <c r="K157" s="174"/>
      <c r="L157" s="175"/>
      <c r="M157" s="174"/>
      <c r="N157" s="175"/>
      <c r="O157" s="174"/>
      <c r="P157" s="175"/>
      <c r="Q157" s="174"/>
      <c r="R157" s="175"/>
      <c r="S157" s="174">
        <v>3</v>
      </c>
      <c r="T157" s="175">
        <v>1</v>
      </c>
      <c r="U157" s="174"/>
      <c r="V157" s="175"/>
      <c r="W157" s="174"/>
      <c r="X157" s="175"/>
      <c r="Y157" s="174"/>
      <c r="Z157" s="175"/>
      <c r="AA157" s="174"/>
      <c r="AB157" s="175"/>
      <c r="AC157" s="174"/>
      <c r="AD157" s="175"/>
      <c r="AE157" s="174"/>
      <c r="AF157" s="175"/>
      <c r="AG157" s="174"/>
      <c r="AH157" s="175"/>
      <c r="AI157" s="174"/>
      <c r="AJ157" s="171"/>
      <c r="AK157" s="171"/>
      <c r="AL157" s="171"/>
      <c r="AM157" s="171"/>
      <c r="AN157" s="175">
        <v>3</v>
      </c>
      <c r="AO157" s="174"/>
      <c r="AP157" s="175"/>
      <c r="AQ157" s="174"/>
      <c r="AR157" s="321"/>
      <c r="AS157" s="175"/>
      <c r="AT157" s="174"/>
      <c r="AU157" s="175"/>
      <c r="AV157" s="177"/>
      <c r="AW157" s="175"/>
      <c r="AX157" s="174"/>
      <c r="AY157" s="175"/>
      <c r="AZ157" s="177"/>
      <c r="BA157" s="175"/>
      <c r="BB157" s="174">
        <v>1</v>
      </c>
      <c r="BC157" s="175"/>
      <c r="BD157" s="177">
        <v>1</v>
      </c>
      <c r="BE157" s="175"/>
      <c r="BF157" s="174"/>
      <c r="BG157" s="175"/>
      <c r="BH157" s="177"/>
      <c r="BI157" s="175"/>
      <c r="BJ157" s="174">
        <v>3</v>
      </c>
      <c r="BK157" s="175"/>
      <c r="BL157" s="177">
        <v>2</v>
      </c>
      <c r="BM157" s="175"/>
      <c r="BN157" s="174"/>
      <c r="BO157" s="175"/>
      <c r="BP157" s="177"/>
      <c r="BQ157" s="175"/>
      <c r="BR157" s="174">
        <v>2</v>
      </c>
      <c r="BS157" s="175"/>
      <c r="BT157" s="174"/>
      <c r="BU157" s="217"/>
      <c r="BV157" s="174"/>
      <c r="BW157" s="175"/>
      <c r="BX157" s="174"/>
      <c r="BY157" s="175"/>
      <c r="BZ157" s="174"/>
      <c r="CA157" s="175"/>
      <c r="CB157" s="174"/>
      <c r="CC157" s="175"/>
      <c r="CD157" s="174"/>
      <c r="CE157" s="175"/>
      <c r="CF157" s="174"/>
      <c r="CG157" s="175"/>
      <c r="CH157" s="174"/>
      <c r="CI157" s="175"/>
      <c r="CJ157" s="177"/>
      <c r="CK157" s="155"/>
      <c r="CO157" s="149"/>
      <c r="CP157" s="156" t="s">
        <v>711</v>
      </c>
      <c r="CQ157" s="149">
        <v>0.23809523809523808</v>
      </c>
      <c r="CR157" s="149">
        <v>0</v>
      </c>
      <c r="CS157" s="149"/>
      <c r="CT157" s="149"/>
      <c r="CU157" s="149"/>
      <c r="CV157" s="149"/>
      <c r="CW157" s="149"/>
      <c r="CX157" s="149"/>
      <c r="CY157" s="149"/>
      <c r="CZ157" s="149"/>
      <c r="DA157" s="149"/>
      <c r="DB157" s="149"/>
      <c r="DC157" s="149"/>
      <c r="DD157" s="149"/>
      <c r="DE157" s="149"/>
      <c r="DF157" s="149"/>
      <c r="DG157" s="149"/>
      <c r="DH157" s="149"/>
      <c r="DI157" s="149"/>
      <c r="DJ157" s="149"/>
      <c r="DK157" s="149"/>
      <c r="DL157" s="149"/>
      <c r="DM157" s="149"/>
      <c r="DN157" s="149"/>
      <c r="DO157" s="149"/>
      <c r="DP157" s="149"/>
      <c r="DQ157" s="149"/>
      <c r="DR157" s="149"/>
      <c r="DS157" s="149"/>
      <c r="DT157" s="149"/>
      <c r="DU157" s="149"/>
      <c r="DV157" s="149"/>
      <c r="DW157" s="149"/>
      <c r="DX157" s="149"/>
      <c r="DY157" s="149"/>
      <c r="DZ157" s="149"/>
      <c r="EA157" s="149"/>
      <c r="EB157" s="149"/>
      <c r="EC157" s="149"/>
      <c r="ED157" s="149"/>
      <c r="EE157" s="149"/>
      <c r="EF157" s="149"/>
    </row>
    <row r="158" spans="1:136" ht="15" x14ac:dyDescent="0.25">
      <c r="A158" s="312"/>
      <c r="B158" s="168" t="s">
        <v>712</v>
      </c>
      <c r="C158" s="208"/>
      <c r="D158" s="175">
        <v>3</v>
      </c>
      <c r="E158" s="174"/>
      <c r="F158" s="175">
        <v>2</v>
      </c>
      <c r="G158" s="174"/>
      <c r="H158" s="175"/>
      <c r="I158" s="174"/>
      <c r="J158" s="175"/>
      <c r="K158" s="174">
        <v>2</v>
      </c>
      <c r="L158" s="175">
        <v>1</v>
      </c>
      <c r="M158" s="174"/>
      <c r="N158" s="175">
        <v>1</v>
      </c>
      <c r="O158" s="174"/>
      <c r="P158" s="175"/>
      <c r="Q158" s="174"/>
      <c r="R158" s="175"/>
      <c r="S158" s="174"/>
      <c r="T158" s="175"/>
      <c r="U158" s="174"/>
      <c r="V158" s="175"/>
      <c r="W158" s="174"/>
      <c r="X158" s="175"/>
      <c r="Y158" s="174"/>
      <c r="Z158" s="175">
        <v>3</v>
      </c>
      <c r="AA158" s="174"/>
      <c r="AB158" s="175"/>
      <c r="AC158" s="174"/>
      <c r="AD158" s="175"/>
      <c r="AE158" s="174">
        <v>1</v>
      </c>
      <c r="AF158" s="175"/>
      <c r="AG158" s="174"/>
      <c r="AH158" s="175"/>
      <c r="AI158" s="174"/>
      <c r="AJ158" s="175">
        <v>2</v>
      </c>
      <c r="AK158" s="174"/>
      <c r="AL158" s="175"/>
      <c r="AM158" s="174"/>
      <c r="AN158" s="171"/>
      <c r="AO158" s="171"/>
      <c r="AP158" s="171"/>
      <c r="AQ158" s="171"/>
      <c r="AR158" s="321"/>
      <c r="AS158" s="175"/>
      <c r="AT158" s="174"/>
      <c r="AU158" s="175"/>
      <c r="AV158" s="177"/>
      <c r="AW158" s="175"/>
      <c r="AX158" s="174"/>
      <c r="AY158" s="175"/>
      <c r="AZ158" s="177"/>
      <c r="BA158" s="175"/>
      <c r="BB158" s="174"/>
      <c r="BC158" s="175"/>
      <c r="BD158" s="177"/>
      <c r="BE158" s="175"/>
      <c r="BF158" s="174"/>
      <c r="BG158" s="175"/>
      <c r="BH158" s="177"/>
      <c r="BI158" s="175"/>
      <c r="BJ158" s="174">
        <v>1</v>
      </c>
      <c r="BK158" s="175"/>
      <c r="BL158" s="177"/>
      <c r="BM158" s="175"/>
      <c r="BN158" s="174"/>
      <c r="BO158" s="175"/>
      <c r="BP158" s="177"/>
      <c r="BQ158" s="175"/>
      <c r="BR158" s="174">
        <v>2</v>
      </c>
      <c r="BS158" s="175"/>
      <c r="BT158" s="174"/>
      <c r="BU158" s="217"/>
      <c r="BV158" s="174"/>
      <c r="BW158" s="175"/>
      <c r="BX158" s="174"/>
      <c r="BY158" s="175"/>
      <c r="BZ158" s="174">
        <v>3</v>
      </c>
      <c r="CA158" s="175"/>
      <c r="CB158" s="174"/>
      <c r="CC158" s="175"/>
      <c r="CD158" s="174"/>
      <c r="CE158" s="175"/>
      <c r="CF158" s="174"/>
      <c r="CG158" s="175"/>
      <c r="CH158" s="174"/>
      <c r="CI158" s="175"/>
      <c r="CJ158" s="177"/>
      <c r="CK158" s="155"/>
      <c r="CO158" s="149"/>
      <c r="CP158" s="156" t="s">
        <v>712</v>
      </c>
      <c r="CQ158" s="149">
        <v>0.2857142857142857</v>
      </c>
      <c r="CR158" s="149">
        <v>0.2857142857142857</v>
      </c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</row>
    <row r="159" spans="1:136" ht="15" x14ac:dyDescent="0.25">
      <c r="A159" s="312"/>
      <c r="B159" s="168"/>
      <c r="C159" s="169"/>
      <c r="D159" s="283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321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280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281"/>
      <c r="CK159" s="155"/>
      <c r="CO159" s="149"/>
      <c r="CP159" s="156" t="s">
        <v>713</v>
      </c>
      <c r="CQ159" s="149">
        <v>0.14285714285714285</v>
      </c>
      <c r="CR159" s="149">
        <v>4.7619047619047616E-2</v>
      </c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</row>
    <row r="160" spans="1:136" ht="15" x14ac:dyDescent="0.25">
      <c r="A160" s="312"/>
      <c r="B160" s="168" t="s">
        <v>713</v>
      </c>
      <c r="C160" s="208"/>
      <c r="D160" s="175"/>
      <c r="E160" s="174"/>
      <c r="F160" s="175"/>
      <c r="G160" s="174"/>
      <c r="H160" s="175"/>
      <c r="I160" s="174"/>
      <c r="J160" s="175"/>
      <c r="K160" s="174"/>
      <c r="L160" s="175"/>
      <c r="M160" s="174">
        <v>2</v>
      </c>
      <c r="N160" s="175"/>
      <c r="O160" s="174">
        <v>2</v>
      </c>
      <c r="P160" s="175"/>
      <c r="Q160" s="174">
        <v>1</v>
      </c>
      <c r="R160" s="175"/>
      <c r="S160" s="174">
        <v>1</v>
      </c>
      <c r="T160" s="175"/>
      <c r="U160" s="174"/>
      <c r="V160" s="175"/>
      <c r="W160" s="174"/>
      <c r="X160" s="175"/>
      <c r="Y160" s="174">
        <v>3</v>
      </c>
      <c r="Z160" s="175"/>
      <c r="AA160" s="174">
        <v>3</v>
      </c>
      <c r="AB160" s="175"/>
      <c r="AC160" s="174"/>
      <c r="AD160" s="175"/>
      <c r="AE160" s="174"/>
      <c r="AF160" s="175"/>
      <c r="AG160" s="174"/>
      <c r="AH160" s="175"/>
      <c r="AI160" s="174"/>
      <c r="AJ160" s="175"/>
      <c r="AK160" s="174"/>
      <c r="AL160" s="175"/>
      <c r="AM160" s="174"/>
      <c r="AN160" s="175"/>
      <c r="AO160" s="174"/>
      <c r="AP160" s="175"/>
      <c r="AQ160" s="174"/>
      <c r="AR160" s="321"/>
      <c r="AS160" s="171"/>
      <c r="AT160" s="171"/>
      <c r="AU160" s="171"/>
      <c r="AV160" s="171"/>
      <c r="AW160" s="173"/>
      <c r="AX160" s="174"/>
      <c r="AY160" s="175"/>
      <c r="AZ160" s="174"/>
      <c r="BA160" s="173">
        <v>1</v>
      </c>
      <c r="BB160" s="174"/>
      <c r="BC160" s="175">
        <v>1</v>
      </c>
      <c r="BD160" s="174"/>
      <c r="BE160" s="173"/>
      <c r="BF160" s="174"/>
      <c r="BG160" s="175"/>
      <c r="BH160" s="174"/>
      <c r="BI160" s="173"/>
      <c r="BJ160" s="174"/>
      <c r="BK160" s="175"/>
      <c r="BL160" s="174"/>
      <c r="BM160" s="173">
        <v>2</v>
      </c>
      <c r="BN160" s="174"/>
      <c r="BO160" s="175">
        <v>2</v>
      </c>
      <c r="BP160" s="174"/>
      <c r="BQ160" s="173"/>
      <c r="BR160" s="174"/>
      <c r="BS160" s="175"/>
      <c r="BT160" s="174"/>
      <c r="BU160" s="218"/>
      <c r="BV160" s="174"/>
      <c r="BW160" s="175"/>
      <c r="BX160" s="174"/>
      <c r="BY160" s="175"/>
      <c r="BZ160" s="174"/>
      <c r="CA160" s="175"/>
      <c r="CB160" s="174"/>
      <c r="CC160" s="175"/>
      <c r="CD160" s="174"/>
      <c r="CE160" s="175"/>
      <c r="CF160" s="174"/>
      <c r="CG160" s="175">
        <v>3</v>
      </c>
      <c r="CH160" s="174"/>
      <c r="CI160" s="175">
        <v>3</v>
      </c>
      <c r="CJ160" s="177"/>
      <c r="CK160" s="155"/>
      <c r="CO160" s="149"/>
      <c r="CP160" s="156" t="s">
        <v>714</v>
      </c>
      <c r="CQ160" s="149">
        <v>0.19047619047619047</v>
      </c>
      <c r="CR160" s="149">
        <v>4.7619047619047616E-2</v>
      </c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</row>
    <row r="161" spans="1:136" ht="15" x14ac:dyDescent="0.25">
      <c r="A161" s="312"/>
      <c r="B161" s="168" t="s">
        <v>714</v>
      </c>
      <c r="C161" s="208"/>
      <c r="D161" s="175"/>
      <c r="E161" s="174"/>
      <c r="F161" s="175"/>
      <c r="G161" s="174"/>
      <c r="H161" s="175"/>
      <c r="I161" s="174"/>
      <c r="J161" s="175"/>
      <c r="K161" s="174"/>
      <c r="L161" s="175"/>
      <c r="M161" s="174"/>
      <c r="N161" s="175"/>
      <c r="O161" s="174"/>
      <c r="P161" s="175"/>
      <c r="Q161" s="174">
        <v>1</v>
      </c>
      <c r="R161" s="175"/>
      <c r="S161" s="174">
        <v>2</v>
      </c>
      <c r="T161" s="175"/>
      <c r="U161" s="174"/>
      <c r="V161" s="175"/>
      <c r="W161" s="174"/>
      <c r="X161" s="175"/>
      <c r="Y161" s="174"/>
      <c r="Z161" s="175"/>
      <c r="AA161" s="174"/>
      <c r="AB161" s="175"/>
      <c r="AC161" s="174"/>
      <c r="AD161" s="175"/>
      <c r="AE161" s="174"/>
      <c r="AF161" s="175"/>
      <c r="AG161" s="174"/>
      <c r="AH161" s="175"/>
      <c r="AI161" s="174"/>
      <c r="AJ161" s="175"/>
      <c r="AK161" s="174"/>
      <c r="AL161" s="175"/>
      <c r="AM161" s="174"/>
      <c r="AN161" s="175"/>
      <c r="AO161" s="174">
        <v>3</v>
      </c>
      <c r="AP161" s="175"/>
      <c r="AQ161" s="174">
        <v>3</v>
      </c>
      <c r="AR161" s="321"/>
      <c r="AS161" s="175"/>
      <c r="AT161" s="174"/>
      <c r="AU161" s="175">
        <v>3</v>
      </c>
      <c r="AV161" s="174"/>
      <c r="AW161" s="171"/>
      <c r="AX161" s="171"/>
      <c r="AY161" s="171"/>
      <c r="AZ161" s="171"/>
      <c r="BA161" s="175"/>
      <c r="BB161" s="174"/>
      <c r="BC161" s="175"/>
      <c r="BD161" s="174"/>
      <c r="BE161" s="175"/>
      <c r="BF161" s="174"/>
      <c r="BG161" s="175"/>
      <c r="BH161" s="174"/>
      <c r="BI161" s="175"/>
      <c r="BJ161" s="174">
        <v>2</v>
      </c>
      <c r="BK161" s="175"/>
      <c r="BL161" s="174">
        <v>1</v>
      </c>
      <c r="BM161" s="175">
        <v>1</v>
      </c>
      <c r="BN161" s="174"/>
      <c r="BO161" s="175">
        <v>1</v>
      </c>
      <c r="BP161" s="174"/>
      <c r="BQ161" s="175"/>
      <c r="BR161" s="174"/>
      <c r="BS161" s="175"/>
      <c r="BT161" s="174"/>
      <c r="BU161" s="217">
        <v>2</v>
      </c>
      <c r="BV161" s="174"/>
      <c r="BW161" s="175"/>
      <c r="BX161" s="174"/>
      <c r="BY161" s="175"/>
      <c r="BZ161" s="174"/>
      <c r="CA161" s="175"/>
      <c r="CB161" s="174"/>
      <c r="CC161" s="175"/>
      <c r="CD161" s="174"/>
      <c r="CE161" s="175"/>
      <c r="CF161" s="174"/>
      <c r="CG161" s="175">
        <v>3</v>
      </c>
      <c r="CH161" s="174"/>
      <c r="CI161" s="175">
        <v>2</v>
      </c>
      <c r="CJ161" s="177"/>
      <c r="CK161" s="155"/>
      <c r="CO161" s="149"/>
      <c r="CP161" s="156" t="s">
        <v>715</v>
      </c>
      <c r="CQ161" s="149">
        <v>9.5238095238095233E-2</v>
      </c>
      <c r="CR161" s="149">
        <v>0.14285714285714285</v>
      </c>
      <c r="CS161" s="149"/>
      <c r="CT161" s="149"/>
      <c r="CU161" s="149"/>
      <c r="CV161" s="149"/>
      <c r="CW161" s="149"/>
      <c r="CX161" s="149"/>
      <c r="CY161" s="149"/>
      <c r="CZ161" s="149"/>
      <c r="DA161" s="149"/>
      <c r="DB161" s="149"/>
      <c r="DC161" s="149"/>
      <c r="DD161" s="149"/>
      <c r="DE161" s="149"/>
      <c r="DF161" s="149"/>
      <c r="DG161" s="149"/>
      <c r="DH161" s="149"/>
      <c r="DI161" s="149"/>
      <c r="DJ161" s="149"/>
      <c r="DK161" s="149"/>
      <c r="DL161" s="149"/>
      <c r="DM161" s="149"/>
      <c r="DN161" s="149"/>
      <c r="DO161" s="149"/>
      <c r="DP161" s="149"/>
      <c r="DQ161" s="149"/>
      <c r="DR161" s="149"/>
      <c r="DS161" s="149"/>
      <c r="DT161" s="149"/>
      <c r="DU161" s="149"/>
      <c r="DV161" s="149"/>
      <c r="DW161" s="149"/>
      <c r="DX161" s="149"/>
      <c r="DY161" s="149"/>
      <c r="DZ161" s="149"/>
      <c r="EA161" s="149"/>
      <c r="EB161" s="149"/>
      <c r="EC161" s="149"/>
      <c r="ED161" s="149"/>
      <c r="EE161" s="149"/>
      <c r="EF161" s="149"/>
    </row>
    <row r="162" spans="1:136" ht="15" x14ac:dyDescent="0.25">
      <c r="A162" s="312"/>
      <c r="B162" s="168" t="s">
        <v>715</v>
      </c>
      <c r="C162" s="208"/>
      <c r="D162" s="175"/>
      <c r="E162" s="174"/>
      <c r="F162" s="175"/>
      <c r="G162" s="174"/>
      <c r="H162" s="175"/>
      <c r="I162" s="174"/>
      <c r="J162" s="175"/>
      <c r="K162" s="174"/>
      <c r="L162" s="175"/>
      <c r="M162" s="174"/>
      <c r="N162" s="175"/>
      <c r="O162" s="174"/>
      <c r="P162" s="175"/>
      <c r="Q162" s="174">
        <v>1</v>
      </c>
      <c r="R162" s="175"/>
      <c r="S162" s="174">
        <v>1</v>
      </c>
      <c r="T162" s="175"/>
      <c r="U162" s="174"/>
      <c r="V162" s="175"/>
      <c r="W162" s="174"/>
      <c r="X162" s="175"/>
      <c r="Y162" s="174"/>
      <c r="Z162" s="175"/>
      <c r="AA162" s="174"/>
      <c r="AB162" s="175"/>
      <c r="AC162" s="174"/>
      <c r="AD162" s="175"/>
      <c r="AE162" s="174"/>
      <c r="AF162" s="175"/>
      <c r="AG162" s="174">
        <v>2</v>
      </c>
      <c r="AH162" s="175"/>
      <c r="AI162" s="174">
        <v>2</v>
      </c>
      <c r="AJ162" s="175"/>
      <c r="AK162" s="174"/>
      <c r="AL162" s="175"/>
      <c r="AM162" s="174"/>
      <c r="AN162" s="175"/>
      <c r="AO162" s="174">
        <v>3</v>
      </c>
      <c r="AP162" s="175"/>
      <c r="AQ162" s="174">
        <v>3</v>
      </c>
      <c r="AR162" s="321"/>
      <c r="AS162" s="175"/>
      <c r="AT162" s="174"/>
      <c r="AU162" s="175"/>
      <c r="AV162" s="174"/>
      <c r="AW162" s="175">
        <v>1</v>
      </c>
      <c r="AX162" s="174"/>
      <c r="AY162" s="175">
        <v>1</v>
      </c>
      <c r="AZ162" s="174"/>
      <c r="BA162" s="171"/>
      <c r="BB162" s="171"/>
      <c r="BC162" s="171"/>
      <c r="BD162" s="171"/>
      <c r="BE162" s="175">
        <v>2</v>
      </c>
      <c r="BF162" s="174"/>
      <c r="BG162" s="175">
        <v>2</v>
      </c>
      <c r="BH162" s="174"/>
      <c r="BI162" s="175"/>
      <c r="BJ162" s="174"/>
      <c r="BK162" s="175"/>
      <c r="BL162" s="174"/>
      <c r="BM162" s="175"/>
      <c r="BN162" s="174"/>
      <c r="BO162" s="175"/>
      <c r="BP162" s="174"/>
      <c r="BQ162" s="175"/>
      <c r="BR162" s="174"/>
      <c r="BS162" s="175"/>
      <c r="BT162" s="174"/>
      <c r="BU162" s="217">
        <v>3</v>
      </c>
      <c r="BV162" s="174"/>
      <c r="BW162" s="175">
        <v>3</v>
      </c>
      <c r="BX162" s="174"/>
      <c r="BY162" s="175"/>
      <c r="BZ162" s="174"/>
      <c r="CA162" s="175"/>
      <c r="CB162" s="174"/>
      <c r="CC162" s="175"/>
      <c r="CD162" s="174"/>
      <c r="CE162" s="175"/>
      <c r="CF162" s="174"/>
      <c r="CG162" s="175"/>
      <c r="CH162" s="174"/>
      <c r="CI162" s="175"/>
      <c r="CJ162" s="177"/>
      <c r="CK162" s="155"/>
      <c r="CO162" s="149"/>
      <c r="CP162" s="156" t="s">
        <v>716</v>
      </c>
      <c r="CQ162" s="149">
        <v>0.14285714285714285</v>
      </c>
      <c r="CR162" s="149">
        <v>4.7619047619047616E-2</v>
      </c>
      <c r="CS162" s="149"/>
      <c r="CT162" s="149"/>
      <c r="CU162" s="149"/>
      <c r="CV162" s="149"/>
      <c r="CW162" s="149"/>
      <c r="CX162" s="149"/>
      <c r="CY162" s="149"/>
      <c r="CZ162" s="149"/>
      <c r="DA162" s="149"/>
      <c r="DB162" s="149"/>
      <c r="DC162" s="149"/>
      <c r="DD162" s="149"/>
      <c r="DE162" s="149"/>
      <c r="DF162" s="149"/>
      <c r="DG162" s="149"/>
      <c r="DH162" s="149"/>
      <c r="DI162" s="149"/>
      <c r="DJ162" s="149"/>
      <c r="DK162" s="149"/>
      <c r="DL162" s="149"/>
      <c r="DM162" s="149"/>
      <c r="DN162" s="149"/>
      <c r="DO162" s="149"/>
      <c r="DP162" s="149"/>
      <c r="DQ162" s="149"/>
      <c r="DR162" s="149"/>
      <c r="DS162" s="149"/>
      <c r="DT162" s="149"/>
      <c r="DU162" s="149"/>
      <c r="DV162" s="149"/>
      <c r="DW162" s="149"/>
      <c r="DX162" s="149"/>
      <c r="DY162" s="149"/>
      <c r="DZ162" s="149"/>
      <c r="EA162" s="149"/>
      <c r="EB162" s="149"/>
      <c r="EC162" s="149"/>
      <c r="ED162" s="149"/>
      <c r="EE162" s="149"/>
      <c r="EF162" s="149"/>
    </row>
    <row r="163" spans="1:136" ht="15" x14ac:dyDescent="0.25">
      <c r="A163" s="312"/>
      <c r="B163" s="168" t="s">
        <v>716</v>
      </c>
      <c r="C163" s="208"/>
      <c r="D163" s="175"/>
      <c r="E163" s="174"/>
      <c r="F163" s="175"/>
      <c r="G163" s="174"/>
      <c r="H163" s="175"/>
      <c r="I163" s="174"/>
      <c r="J163" s="175"/>
      <c r="K163" s="174"/>
      <c r="L163" s="175"/>
      <c r="M163" s="174"/>
      <c r="N163" s="175"/>
      <c r="O163" s="174"/>
      <c r="P163" s="175"/>
      <c r="Q163" s="174">
        <v>1</v>
      </c>
      <c r="R163" s="175"/>
      <c r="S163" s="174"/>
      <c r="T163" s="175"/>
      <c r="U163" s="174"/>
      <c r="V163" s="175"/>
      <c r="W163" s="174"/>
      <c r="X163" s="175"/>
      <c r="Y163" s="174"/>
      <c r="Z163" s="175"/>
      <c r="AA163" s="174"/>
      <c r="AB163" s="175"/>
      <c r="AC163" s="174"/>
      <c r="AD163" s="175"/>
      <c r="AE163" s="174"/>
      <c r="AF163" s="175"/>
      <c r="AG163" s="174">
        <v>3</v>
      </c>
      <c r="AH163" s="175"/>
      <c r="AI163" s="174"/>
      <c r="AJ163" s="175"/>
      <c r="AK163" s="174"/>
      <c r="AL163" s="175"/>
      <c r="AM163" s="174"/>
      <c r="AN163" s="175"/>
      <c r="AO163" s="174">
        <v>2</v>
      </c>
      <c r="AP163" s="175"/>
      <c r="AQ163" s="174"/>
      <c r="AR163" s="321"/>
      <c r="AS163" s="175"/>
      <c r="AT163" s="174"/>
      <c r="AU163" s="175">
        <v>1</v>
      </c>
      <c r="AV163" s="174"/>
      <c r="AW163" s="175">
        <v>2</v>
      </c>
      <c r="AX163" s="174"/>
      <c r="AY163" s="175"/>
      <c r="AZ163" s="174"/>
      <c r="BA163" s="175">
        <v>1</v>
      </c>
      <c r="BB163" s="174"/>
      <c r="BC163" s="175">
        <v>2</v>
      </c>
      <c r="BD163" s="174"/>
      <c r="BE163" s="171"/>
      <c r="BF163" s="171"/>
      <c r="BG163" s="171"/>
      <c r="BH163" s="171"/>
      <c r="BI163" s="175">
        <v>3</v>
      </c>
      <c r="BJ163" s="174"/>
      <c r="BK163" s="175"/>
      <c r="BL163" s="174">
        <v>1</v>
      </c>
      <c r="BM163" s="175"/>
      <c r="BN163" s="174"/>
      <c r="BO163" s="175"/>
      <c r="BP163" s="174"/>
      <c r="BQ163" s="175"/>
      <c r="BR163" s="174"/>
      <c r="BS163" s="175"/>
      <c r="BT163" s="174"/>
      <c r="BU163" s="217"/>
      <c r="BV163" s="174"/>
      <c r="BW163" s="175"/>
      <c r="BX163" s="174"/>
      <c r="BY163" s="175"/>
      <c r="BZ163" s="174"/>
      <c r="CA163" s="175"/>
      <c r="CB163" s="174"/>
      <c r="CC163" s="175"/>
      <c r="CD163" s="174"/>
      <c r="CE163" s="175"/>
      <c r="CF163" s="174"/>
      <c r="CG163" s="175"/>
      <c r="CH163" s="174"/>
      <c r="CI163" s="175"/>
      <c r="CJ163" s="177"/>
      <c r="CK163" s="155"/>
      <c r="CO163" s="149"/>
      <c r="CP163" s="156" t="s">
        <v>717</v>
      </c>
      <c r="CQ163" s="149">
        <v>9.5238095238095233E-2</v>
      </c>
      <c r="CR163" s="149">
        <v>0.33333333333333331</v>
      </c>
      <c r="CS163" s="149"/>
      <c r="CT163" s="149"/>
      <c r="CU163" s="149"/>
      <c r="CV163" s="149"/>
      <c r="CW163" s="149"/>
      <c r="CX163" s="149"/>
      <c r="CY163" s="149"/>
      <c r="CZ163" s="149"/>
      <c r="DA163" s="149"/>
      <c r="DB163" s="149"/>
      <c r="DC163" s="149"/>
      <c r="DD163" s="149"/>
      <c r="DE163" s="149"/>
      <c r="DF163" s="149"/>
      <c r="DG163" s="149"/>
      <c r="DH163" s="149"/>
      <c r="DI163" s="149"/>
      <c r="DJ163" s="149"/>
      <c r="DK163" s="149"/>
      <c r="DL163" s="149"/>
      <c r="DM163" s="149"/>
      <c r="DN163" s="149"/>
      <c r="DO163" s="149"/>
      <c r="DP163" s="149"/>
      <c r="DQ163" s="149"/>
      <c r="DR163" s="149"/>
      <c r="DS163" s="149"/>
      <c r="DT163" s="149"/>
      <c r="DU163" s="149"/>
      <c r="DV163" s="149"/>
      <c r="DW163" s="149"/>
      <c r="DX163" s="149"/>
      <c r="DY163" s="149"/>
      <c r="DZ163" s="149"/>
      <c r="EA163" s="149"/>
      <c r="EB163" s="149"/>
      <c r="EC163" s="149"/>
      <c r="ED163" s="149"/>
      <c r="EE163" s="149"/>
      <c r="EF163" s="149"/>
    </row>
    <row r="164" spans="1:136" ht="15" x14ac:dyDescent="0.25">
      <c r="A164" s="312"/>
      <c r="B164" s="168" t="s">
        <v>717</v>
      </c>
      <c r="C164" s="208"/>
      <c r="D164" s="175"/>
      <c r="E164" s="174"/>
      <c r="F164" s="175"/>
      <c r="G164" s="174"/>
      <c r="H164" s="175"/>
      <c r="I164" s="174"/>
      <c r="J164" s="175"/>
      <c r="K164" s="174"/>
      <c r="L164" s="175"/>
      <c r="M164" s="174">
        <v>3</v>
      </c>
      <c r="N164" s="175"/>
      <c r="O164" s="174"/>
      <c r="P164" s="175"/>
      <c r="Q164" s="174">
        <v>1</v>
      </c>
      <c r="R164" s="175"/>
      <c r="S164" s="174"/>
      <c r="T164" s="175"/>
      <c r="U164" s="174"/>
      <c r="V164" s="175"/>
      <c r="W164" s="174"/>
      <c r="X164" s="175"/>
      <c r="Y164" s="174"/>
      <c r="Z164" s="175"/>
      <c r="AA164" s="174"/>
      <c r="AB164" s="175"/>
      <c r="AC164" s="174">
        <v>2</v>
      </c>
      <c r="AD164" s="175"/>
      <c r="AE164" s="174"/>
      <c r="AF164" s="175"/>
      <c r="AG164" s="174"/>
      <c r="AH164" s="175"/>
      <c r="AI164" s="174"/>
      <c r="AJ164" s="175"/>
      <c r="AK164" s="174"/>
      <c r="AL164" s="175"/>
      <c r="AM164" s="174"/>
      <c r="AN164" s="175"/>
      <c r="AO164" s="174"/>
      <c r="AP164" s="175"/>
      <c r="AQ164" s="174"/>
      <c r="AR164" s="321"/>
      <c r="AS164" s="175"/>
      <c r="AT164" s="174"/>
      <c r="AU164" s="175"/>
      <c r="AV164" s="174"/>
      <c r="AW164" s="175">
        <v>1</v>
      </c>
      <c r="AX164" s="174"/>
      <c r="AY164" s="175">
        <v>1</v>
      </c>
      <c r="AZ164" s="174"/>
      <c r="BA164" s="175"/>
      <c r="BB164" s="174"/>
      <c r="BC164" s="175"/>
      <c r="BD164" s="174"/>
      <c r="BE164" s="175"/>
      <c r="BF164" s="174"/>
      <c r="BG164" s="175"/>
      <c r="BH164" s="174"/>
      <c r="BI164" s="171"/>
      <c r="BJ164" s="171"/>
      <c r="BK164" s="171"/>
      <c r="BL164" s="171"/>
      <c r="BM164" s="175"/>
      <c r="BN164" s="174"/>
      <c r="BO164" s="175"/>
      <c r="BP164" s="174"/>
      <c r="BQ164" s="175"/>
      <c r="BR164" s="174"/>
      <c r="BS164" s="175"/>
      <c r="BT164" s="174"/>
      <c r="BU164" s="217">
        <v>2</v>
      </c>
      <c r="BV164" s="174"/>
      <c r="BW164" s="175"/>
      <c r="BX164" s="174"/>
      <c r="BY164" s="175"/>
      <c r="BZ164" s="174"/>
      <c r="CA164" s="175"/>
      <c r="CB164" s="174"/>
      <c r="CC164" s="175"/>
      <c r="CD164" s="174"/>
      <c r="CE164" s="175">
        <v>2</v>
      </c>
      <c r="CF164" s="174"/>
      <c r="CG164" s="175">
        <v>3</v>
      </c>
      <c r="CH164" s="174"/>
      <c r="CI164" s="175">
        <v>3</v>
      </c>
      <c r="CJ164" s="177"/>
      <c r="CK164" s="155"/>
      <c r="CO164" s="149"/>
      <c r="CP164" s="156" t="s">
        <v>718</v>
      </c>
      <c r="CQ164" s="149">
        <v>0.23809523809523808</v>
      </c>
      <c r="CR164" s="149">
        <v>0</v>
      </c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49"/>
      <c r="DE164" s="149"/>
      <c r="DF164" s="149"/>
      <c r="DG164" s="149"/>
      <c r="DH164" s="149"/>
      <c r="DI164" s="149"/>
      <c r="DJ164" s="149"/>
      <c r="DK164" s="149"/>
      <c r="DL164" s="149"/>
      <c r="DM164" s="149"/>
      <c r="DN164" s="149"/>
      <c r="DO164" s="149"/>
      <c r="DP164" s="149"/>
      <c r="DQ164" s="149"/>
      <c r="DR164" s="149"/>
      <c r="DS164" s="149"/>
      <c r="DT164" s="149"/>
      <c r="DU164" s="149"/>
      <c r="DV164" s="149"/>
      <c r="DW164" s="149"/>
      <c r="DX164" s="149"/>
      <c r="DY164" s="149"/>
      <c r="DZ164" s="149"/>
      <c r="EA164" s="149"/>
      <c r="EB164" s="149"/>
      <c r="EC164" s="149"/>
      <c r="ED164" s="149"/>
      <c r="EE164" s="149"/>
      <c r="EF164" s="149"/>
    </row>
    <row r="165" spans="1:136" ht="15" x14ac:dyDescent="0.25">
      <c r="A165" s="312"/>
      <c r="B165" s="168" t="s">
        <v>718</v>
      </c>
      <c r="C165" s="208"/>
      <c r="D165" s="175">
        <v>3</v>
      </c>
      <c r="E165" s="174"/>
      <c r="F165" s="175"/>
      <c r="G165" s="174"/>
      <c r="H165" s="175"/>
      <c r="I165" s="174"/>
      <c r="J165" s="175"/>
      <c r="K165" s="174"/>
      <c r="L165" s="175"/>
      <c r="M165" s="174"/>
      <c r="N165" s="175"/>
      <c r="O165" s="174"/>
      <c r="P165" s="175"/>
      <c r="Q165" s="174"/>
      <c r="R165" s="175"/>
      <c r="S165" s="174"/>
      <c r="T165" s="175"/>
      <c r="U165" s="174"/>
      <c r="V165" s="175"/>
      <c r="W165" s="174"/>
      <c r="X165" s="175"/>
      <c r="Y165" s="174"/>
      <c r="Z165" s="175"/>
      <c r="AA165" s="174"/>
      <c r="AB165" s="175"/>
      <c r="AC165" s="174"/>
      <c r="AD165" s="175"/>
      <c r="AE165" s="174"/>
      <c r="AF165" s="175"/>
      <c r="AG165" s="174"/>
      <c r="AH165" s="175"/>
      <c r="AI165" s="174"/>
      <c r="AJ165" s="175">
        <v>2</v>
      </c>
      <c r="AK165" s="174"/>
      <c r="AL165" s="175"/>
      <c r="AM165" s="174"/>
      <c r="AN165" s="175"/>
      <c r="AO165" s="174"/>
      <c r="AP165" s="175"/>
      <c r="AQ165" s="174"/>
      <c r="AR165" s="321"/>
      <c r="AS165" s="175"/>
      <c r="AT165" s="174"/>
      <c r="AU165" s="175">
        <v>1</v>
      </c>
      <c r="AV165" s="174"/>
      <c r="AW165" s="175"/>
      <c r="AX165" s="174"/>
      <c r="AY165" s="175"/>
      <c r="AZ165" s="174"/>
      <c r="BA165" s="175"/>
      <c r="BB165" s="174"/>
      <c r="BC165" s="175"/>
      <c r="BD165" s="174"/>
      <c r="BE165" s="175"/>
      <c r="BF165" s="174"/>
      <c r="BG165" s="175"/>
      <c r="BH165" s="174"/>
      <c r="BI165" s="175"/>
      <c r="BJ165" s="174"/>
      <c r="BK165" s="175"/>
      <c r="BL165" s="174"/>
      <c r="BM165" s="171"/>
      <c r="BN165" s="171"/>
      <c r="BO165" s="171"/>
      <c r="BP165" s="171"/>
      <c r="BQ165" s="175"/>
      <c r="BR165" s="174"/>
      <c r="BS165" s="175"/>
      <c r="BT165" s="174"/>
      <c r="BU165" s="217"/>
      <c r="BV165" s="174"/>
      <c r="BW165" s="175"/>
      <c r="BX165" s="174"/>
      <c r="BY165" s="175"/>
      <c r="BZ165" s="174"/>
      <c r="CA165" s="175"/>
      <c r="CB165" s="174"/>
      <c r="CC165" s="175"/>
      <c r="CD165" s="174"/>
      <c r="CE165" s="175"/>
      <c r="CF165" s="174"/>
      <c r="CG165" s="175">
        <v>1</v>
      </c>
      <c r="CH165" s="174"/>
      <c r="CI165" s="175">
        <v>2</v>
      </c>
      <c r="CJ165" s="177"/>
      <c r="CK165" s="155"/>
      <c r="CO165" s="149"/>
      <c r="CP165" s="156" t="s">
        <v>719</v>
      </c>
      <c r="CQ165" s="149">
        <v>4.7619047619047616E-2</v>
      </c>
      <c r="CR165" s="149">
        <v>0.19047619047619047</v>
      </c>
      <c r="CS165" s="149"/>
      <c r="CT165" s="149"/>
      <c r="CU165" s="149"/>
      <c r="CV165" s="149"/>
      <c r="CW165" s="149"/>
      <c r="CX165" s="149"/>
      <c r="CY165" s="149"/>
      <c r="CZ165" s="149"/>
      <c r="DA165" s="149"/>
      <c r="DB165" s="149"/>
      <c r="DC165" s="149"/>
      <c r="DD165" s="149"/>
      <c r="DE165" s="149"/>
      <c r="DF165" s="149"/>
      <c r="DG165" s="149"/>
      <c r="DH165" s="149"/>
      <c r="DI165" s="149"/>
      <c r="DJ165" s="149"/>
      <c r="DK165" s="149"/>
      <c r="DL165" s="149"/>
      <c r="DM165" s="149"/>
      <c r="DN165" s="149"/>
      <c r="DO165" s="149"/>
      <c r="DP165" s="149"/>
      <c r="DQ165" s="149"/>
      <c r="DR165" s="149"/>
      <c r="DS165" s="149"/>
      <c r="DT165" s="149"/>
      <c r="DU165" s="149"/>
      <c r="DV165" s="149"/>
      <c r="DW165" s="149"/>
      <c r="DX165" s="149"/>
      <c r="DY165" s="149"/>
      <c r="DZ165" s="149"/>
      <c r="EA165" s="149"/>
      <c r="EB165" s="149"/>
      <c r="EC165" s="149"/>
      <c r="ED165" s="149"/>
      <c r="EE165" s="149"/>
      <c r="EF165" s="149"/>
    </row>
    <row r="166" spans="1:136" ht="15" x14ac:dyDescent="0.25">
      <c r="A166" s="312"/>
      <c r="B166" s="168" t="s">
        <v>719</v>
      </c>
      <c r="C166" s="208"/>
      <c r="D166" s="175"/>
      <c r="E166" s="174"/>
      <c r="F166" s="175"/>
      <c r="G166" s="174"/>
      <c r="H166" s="175">
        <v>1</v>
      </c>
      <c r="I166" s="174"/>
      <c r="J166" s="175">
        <v>1</v>
      </c>
      <c r="K166" s="174"/>
      <c r="L166" s="175"/>
      <c r="M166" s="174">
        <v>1</v>
      </c>
      <c r="N166" s="175"/>
      <c r="O166" s="174"/>
      <c r="P166" s="175"/>
      <c r="Q166" s="174">
        <v>2</v>
      </c>
      <c r="R166" s="175"/>
      <c r="S166" s="174">
        <v>1</v>
      </c>
      <c r="T166" s="175"/>
      <c r="U166" s="174"/>
      <c r="V166" s="175"/>
      <c r="W166" s="174"/>
      <c r="X166" s="175"/>
      <c r="Y166" s="174"/>
      <c r="Z166" s="175"/>
      <c r="AA166" s="174">
        <v>2</v>
      </c>
      <c r="AB166" s="175"/>
      <c r="AC166" s="174">
        <v>3</v>
      </c>
      <c r="AD166" s="175"/>
      <c r="AE166" s="174"/>
      <c r="AF166" s="175"/>
      <c r="AG166" s="174"/>
      <c r="AH166" s="175"/>
      <c r="AI166" s="174"/>
      <c r="AJ166" s="175"/>
      <c r="AK166" s="174"/>
      <c r="AL166" s="175"/>
      <c r="AM166" s="174"/>
      <c r="AN166" s="175"/>
      <c r="AO166" s="174"/>
      <c r="AP166" s="175"/>
      <c r="AQ166" s="174">
        <v>3</v>
      </c>
      <c r="AR166" s="321"/>
      <c r="AS166" s="175"/>
      <c r="AT166" s="174"/>
      <c r="AU166" s="175"/>
      <c r="AV166" s="174"/>
      <c r="AW166" s="175">
        <v>2</v>
      </c>
      <c r="AX166" s="174"/>
      <c r="AY166" s="175"/>
      <c r="AZ166" s="174"/>
      <c r="BA166" s="175"/>
      <c r="BB166" s="174"/>
      <c r="BC166" s="175"/>
      <c r="BD166" s="174"/>
      <c r="BE166" s="175"/>
      <c r="BF166" s="174"/>
      <c r="BG166" s="175"/>
      <c r="BH166" s="174"/>
      <c r="BI166" s="175"/>
      <c r="BJ166" s="174"/>
      <c r="BK166" s="175"/>
      <c r="BL166" s="174"/>
      <c r="BM166" s="175"/>
      <c r="BN166" s="174"/>
      <c r="BO166" s="175"/>
      <c r="BP166" s="174"/>
      <c r="BQ166" s="171"/>
      <c r="BR166" s="171"/>
      <c r="BS166" s="171"/>
      <c r="BT166" s="171"/>
      <c r="BU166" s="217"/>
      <c r="BV166" s="174"/>
      <c r="BW166" s="175"/>
      <c r="BX166" s="174"/>
      <c r="BY166" s="175">
        <v>3</v>
      </c>
      <c r="BZ166" s="174"/>
      <c r="CA166" s="175">
        <v>2</v>
      </c>
      <c r="CB166" s="174"/>
      <c r="CC166" s="175"/>
      <c r="CD166" s="174"/>
      <c r="CE166" s="175"/>
      <c r="CF166" s="174"/>
      <c r="CG166" s="175"/>
      <c r="CH166" s="174"/>
      <c r="CI166" s="175">
        <v>3</v>
      </c>
      <c r="CJ166" s="177"/>
      <c r="CK166" s="155"/>
      <c r="CO166" s="149"/>
      <c r="CP166" s="156" t="s">
        <v>720</v>
      </c>
      <c r="CQ166" s="149">
        <v>0.19047619047619047</v>
      </c>
      <c r="CR166" s="149">
        <v>4.7619047619047616E-2</v>
      </c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49"/>
      <c r="DT166" s="149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</row>
    <row r="167" spans="1:136" ht="15" x14ac:dyDescent="0.25">
      <c r="A167" s="312"/>
      <c r="B167" s="168" t="s">
        <v>720</v>
      </c>
      <c r="C167" s="208"/>
      <c r="D167" s="175"/>
      <c r="E167" s="174"/>
      <c r="F167" s="175"/>
      <c r="G167" s="174"/>
      <c r="H167" s="175"/>
      <c r="I167" s="174"/>
      <c r="J167" s="175"/>
      <c r="K167" s="174"/>
      <c r="L167" s="175"/>
      <c r="M167" s="174"/>
      <c r="N167" s="175"/>
      <c r="O167" s="174"/>
      <c r="P167" s="175"/>
      <c r="Q167" s="174">
        <v>1</v>
      </c>
      <c r="R167" s="175"/>
      <c r="S167" s="174">
        <v>1</v>
      </c>
      <c r="T167" s="175"/>
      <c r="U167" s="174"/>
      <c r="V167" s="175"/>
      <c r="W167" s="174"/>
      <c r="X167" s="175"/>
      <c r="Y167" s="174"/>
      <c r="Z167" s="175"/>
      <c r="AA167" s="174"/>
      <c r="AB167" s="175"/>
      <c r="AC167" s="174"/>
      <c r="AD167" s="175"/>
      <c r="AE167" s="174"/>
      <c r="AF167" s="175"/>
      <c r="AG167" s="174"/>
      <c r="AH167" s="175"/>
      <c r="AI167" s="174"/>
      <c r="AJ167" s="175"/>
      <c r="AK167" s="174"/>
      <c r="AL167" s="175"/>
      <c r="AM167" s="174"/>
      <c r="AN167" s="175"/>
      <c r="AO167" s="174"/>
      <c r="AP167" s="175"/>
      <c r="AQ167" s="174"/>
      <c r="AR167" s="321"/>
      <c r="AS167" s="175"/>
      <c r="AT167" s="174"/>
      <c r="AU167" s="175"/>
      <c r="AV167" s="174"/>
      <c r="AW167" s="175"/>
      <c r="AX167" s="174"/>
      <c r="AY167" s="175"/>
      <c r="AZ167" s="174"/>
      <c r="BA167" s="175"/>
      <c r="BB167" s="174"/>
      <c r="BC167" s="175"/>
      <c r="BD167" s="174"/>
      <c r="BE167" s="175">
        <v>3</v>
      </c>
      <c r="BF167" s="174"/>
      <c r="BG167" s="175">
        <v>3</v>
      </c>
      <c r="BH167" s="174"/>
      <c r="BI167" s="175"/>
      <c r="BJ167" s="174"/>
      <c r="BK167" s="175"/>
      <c r="BL167" s="174"/>
      <c r="BM167" s="175"/>
      <c r="BN167" s="174"/>
      <c r="BO167" s="175"/>
      <c r="BP167" s="174"/>
      <c r="BQ167" s="175"/>
      <c r="BR167" s="174"/>
      <c r="BS167" s="175"/>
      <c r="BT167" s="174"/>
      <c r="BU167" s="182"/>
      <c r="BV167" s="171"/>
      <c r="BW167" s="171"/>
      <c r="BX167" s="171"/>
      <c r="BY167" s="175">
        <v>1</v>
      </c>
      <c r="BZ167" s="174"/>
      <c r="CA167" s="175">
        <v>1</v>
      </c>
      <c r="CB167" s="174"/>
      <c r="CC167" s="175">
        <v>2</v>
      </c>
      <c r="CD167" s="174"/>
      <c r="CE167" s="175">
        <v>2</v>
      </c>
      <c r="CF167" s="174"/>
      <c r="CG167" s="175"/>
      <c r="CH167" s="174"/>
      <c r="CI167" s="175"/>
      <c r="CJ167" s="177"/>
      <c r="CK167" s="155"/>
      <c r="CO167" s="149"/>
      <c r="CP167" s="156" t="s">
        <v>721</v>
      </c>
      <c r="CQ167" s="149">
        <v>0.23809523809523808</v>
      </c>
      <c r="CR167" s="149">
        <v>0.14285714285714285</v>
      </c>
      <c r="CS167" s="149"/>
      <c r="CT167" s="149"/>
      <c r="CU167" s="149"/>
      <c r="CV167" s="149"/>
      <c r="CW167" s="149"/>
      <c r="CX167" s="149"/>
      <c r="CY167" s="149"/>
      <c r="CZ167" s="149"/>
      <c r="DA167" s="149"/>
      <c r="DB167" s="149"/>
      <c r="DC167" s="149"/>
      <c r="DD167" s="149"/>
      <c r="DE167" s="149"/>
      <c r="DF167" s="149"/>
      <c r="DG167" s="149"/>
      <c r="DH167" s="149"/>
      <c r="DI167" s="149"/>
      <c r="DJ167" s="149"/>
      <c r="DK167" s="149"/>
      <c r="DL167" s="149"/>
      <c r="DM167" s="149"/>
      <c r="DN167" s="149"/>
      <c r="DO167" s="149"/>
      <c r="DP167" s="149"/>
      <c r="DQ167" s="149"/>
      <c r="DR167" s="149"/>
      <c r="DS167" s="149"/>
      <c r="DT167" s="149"/>
      <c r="DU167" s="149"/>
      <c r="DV167" s="149"/>
      <c r="DW167" s="149"/>
      <c r="DX167" s="149"/>
      <c r="DY167" s="149"/>
      <c r="DZ167" s="149"/>
      <c r="EA167" s="149"/>
      <c r="EB167" s="149"/>
      <c r="EC167" s="149"/>
      <c r="ED167" s="149"/>
      <c r="EE167" s="149"/>
      <c r="EF167" s="149"/>
    </row>
    <row r="168" spans="1:136" ht="15" x14ac:dyDescent="0.25">
      <c r="A168" s="312"/>
      <c r="B168" s="168" t="s">
        <v>721</v>
      </c>
      <c r="C168" s="208"/>
      <c r="D168" s="175"/>
      <c r="E168" s="174"/>
      <c r="F168" s="175"/>
      <c r="G168" s="174"/>
      <c r="H168" s="175"/>
      <c r="I168" s="174"/>
      <c r="J168" s="175"/>
      <c r="K168" s="174"/>
      <c r="L168" s="175"/>
      <c r="M168" s="174"/>
      <c r="N168" s="175"/>
      <c r="O168" s="174"/>
      <c r="P168" s="175"/>
      <c r="Q168" s="174"/>
      <c r="R168" s="175"/>
      <c r="S168" s="174"/>
      <c r="T168" s="175"/>
      <c r="U168" s="174"/>
      <c r="V168" s="175"/>
      <c r="W168" s="174"/>
      <c r="X168" s="175"/>
      <c r="Y168" s="174"/>
      <c r="Z168" s="175"/>
      <c r="AA168" s="174"/>
      <c r="AB168" s="175"/>
      <c r="AC168" s="174"/>
      <c r="AD168" s="175"/>
      <c r="AE168" s="174"/>
      <c r="AF168" s="175"/>
      <c r="AG168" s="174"/>
      <c r="AH168" s="175"/>
      <c r="AI168" s="174"/>
      <c r="AJ168" s="175"/>
      <c r="AK168" s="174"/>
      <c r="AL168" s="175"/>
      <c r="AM168" s="174"/>
      <c r="AN168" s="175"/>
      <c r="AO168" s="174"/>
      <c r="AP168" s="175"/>
      <c r="AQ168" s="174"/>
      <c r="AR168" s="321"/>
      <c r="AS168" s="175"/>
      <c r="AT168" s="174"/>
      <c r="AU168" s="175"/>
      <c r="AV168" s="174"/>
      <c r="AW168" s="175"/>
      <c r="AX168" s="174"/>
      <c r="AY168" s="175"/>
      <c r="AZ168" s="174"/>
      <c r="BA168" s="175"/>
      <c r="BB168" s="174"/>
      <c r="BC168" s="175"/>
      <c r="BD168" s="174"/>
      <c r="BE168" s="175"/>
      <c r="BF168" s="174"/>
      <c r="BG168" s="175"/>
      <c r="BH168" s="174"/>
      <c r="BI168" s="175"/>
      <c r="BJ168" s="174"/>
      <c r="BK168" s="175"/>
      <c r="BL168" s="174"/>
      <c r="BM168" s="175">
        <v>3</v>
      </c>
      <c r="BN168" s="174"/>
      <c r="BO168" s="175">
        <v>3</v>
      </c>
      <c r="BP168" s="174"/>
      <c r="BQ168" s="175"/>
      <c r="BR168" s="174"/>
      <c r="BS168" s="175"/>
      <c r="BT168" s="174"/>
      <c r="BU168" s="217">
        <v>1</v>
      </c>
      <c r="BV168" s="174"/>
      <c r="BW168" s="175">
        <v>1</v>
      </c>
      <c r="BX168" s="174"/>
      <c r="BY168" s="171"/>
      <c r="BZ168" s="171"/>
      <c r="CA168" s="171"/>
      <c r="CB168" s="171"/>
      <c r="CC168" s="175">
        <v>2</v>
      </c>
      <c r="CD168" s="174"/>
      <c r="CE168" s="175">
        <v>2</v>
      </c>
      <c r="CF168" s="174"/>
      <c r="CG168" s="175"/>
      <c r="CH168" s="174"/>
      <c r="CI168" s="175"/>
      <c r="CJ168" s="177"/>
      <c r="CK168" s="155"/>
      <c r="CO168" s="149"/>
      <c r="CP168" s="156" t="s">
        <v>722</v>
      </c>
      <c r="CQ168" s="149">
        <v>0.19047619047619047</v>
      </c>
      <c r="CR168" s="149">
        <v>4.7619047619047616E-2</v>
      </c>
      <c r="CS168" s="149"/>
      <c r="CT168" s="149"/>
      <c r="CU168" s="149"/>
      <c r="CV168" s="149"/>
      <c r="CW168" s="149"/>
      <c r="CX168" s="149"/>
      <c r="CY168" s="149"/>
      <c r="CZ168" s="149"/>
      <c r="DA168" s="149"/>
      <c r="DB168" s="149"/>
      <c r="DC168" s="149"/>
      <c r="DD168" s="149"/>
      <c r="DE168" s="149"/>
      <c r="DF168" s="149"/>
      <c r="DG168" s="149"/>
      <c r="DH168" s="149"/>
      <c r="DI168" s="149"/>
      <c r="DJ168" s="149"/>
      <c r="DK168" s="149"/>
      <c r="DL168" s="149"/>
      <c r="DM168" s="149"/>
      <c r="DN168" s="149"/>
      <c r="DO168" s="149"/>
      <c r="DP168" s="149"/>
      <c r="DQ168" s="149"/>
      <c r="DR168" s="149"/>
      <c r="DS168" s="149"/>
      <c r="DT168" s="149"/>
      <c r="DU168" s="149"/>
      <c r="DV168" s="149"/>
      <c r="DW168" s="149"/>
      <c r="DX168" s="149"/>
      <c r="DY168" s="149"/>
      <c r="DZ168" s="149"/>
      <c r="EA168" s="149"/>
      <c r="EB168" s="149"/>
      <c r="EC168" s="149"/>
      <c r="ED168" s="149"/>
      <c r="EE168" s="149"/>
      <c r="EF168" s="149"/>
    </row>
    <row r="169" spans="1:136" ht="15" x14ac:dyDescent="0.25">
      <c r="A169" s="312"/>
      <c r="B169" s="168" t="s">
        <v>722</v>
      </c>
      <c r="C169" s="208"/>
      <c r="D169" s="175"/>
      <c r="E169" s="174"/>
      <c r="F169" s="175"/>
      <c r="G169" s="174"/>
      <c r="H169" s="175"/>
      <c r="I169" s="174"/>
      <c r="J169" s="175"/>
      <c r="K169" s="174"/>
      <c r="L169" s="175"/>
      <c r="M169" s="174"/>
      <c r="N169" s="175"/>
      <c r="O169" s="174"/>
      <c r="P169" s="175"/>
      <c r="Q169" s="174">
        <v>1</v>
      </c>
      <c r="R169" s="175"/>
      <c r="S169" s="174">
        <v>1</v>
      </c>
      <c r="T169" s="175"/>
      <c r="U169" s="174"/>
      <c r="V169" s="175"/>
      <c r="W169" s="174"/>
      <c r="X169" s="175"/>
      <c r="Y169" s="174"/>
      <c r="Z169" s="175"/>
      <c r="AA169" s="174"/>
      <c r="AB169" s="175"/>
      <c r="AC169" s="174"/>
      <c r="AD169" s="175"/>
      <c r="AE169" s="174"/>
      <c r="AF169" s="175"/>
      <c r="AG169" s="174"/>
      <c r="AH169" s="175"/>
      <c r="AI169" s="174"/>
      <c r="AJ169" s="175"/>
      <c r="AK169" s="174"/>
      <c r="AL169" s="175"/>
      <c r="AM169" s="174"/>
      <c r="AN169" s="175"/>
      <c r="AO169" s="174"/>
      <c r="AP169" s="175"/>
      <c r="AQ169" s="174"/>
      <c r="AR169" s="321"/>
      <c r="AS169" s="175"/>
      <c r="AT169" s="174"/>
      <c r="AU169" s="175"/>
      <c r="AV169" s="174"/>
      <c r="AW169" s="175"/>
      <c r="AX169" s="174"/>
      <c r="AY169" s="175"/>
      <c r="AZ169" s="174"/>
      <c r="BA169" s="175"/>
      <c r="BB169" s="174"/>
      <c r="BC169" s="175"/>
      <c r="BD169" s="174"/>
      <c r="BE169" s="175">
        <v>3</v>
      </c>
      <c r="BF169" s="174"/>
      <c r="BG169" s="175">
        <v>3</v>
      </c>
      <c r="BH169" s="174"/>
      <c r="BI169" s="175"/>
      <c r="BJ169" s="174"/>
      <c r="BK169" s="175"/>
      <c r="BL169" s="174"/>
      <c r="BM169" s="175"/>
      <c r="BN169" s="174"/>
      <c r="BO169" s="175">
        <v>2</v>
      </c>
      <c r="BP169" s="174"/>
      <c r="BQ169" s="175"/>
      <c r="BR169" s="174"/>
      <c r="BS169" s="175"/>
      <c r="BT169" s="174"/>
      <c r="BU169" s="217"/>
      <c r="BV169" s="174"/>
      <c r="BW169" s="175"/>
      <c r="BX169" s="174"/>
      <c r="BY169" s="175">
        <v>1</v>
      </c>
      <c r="BZ169" s="174"/>
      <c r="CA169" s="175">
        <v>1</v>
      </c>
      <c r="CB169" s="174"/>
      <c r="CC169" s="171"/>
      <c r="CD169" s="171"/>
      <c r="CE169" s="171"/>
      <c r="CF169" s="171"/>
      <c r="CG169" s="175">
        <v>2</v>
      </c>
      <c r="CH169" s="174"/>
      <c r="CI169" s="175"/>
      <c r="CJ169" s="177"/>
      <c r="CK169" s="155"/>
      <c r="CO169" s="149"/>
      <c r="CP169" s="183" t="s">
        <v>723</v>
      </c>
      <c r="CQ169" s="149">
        <v>0.2857142857142857</v>
      </c>
      <c r="CR169" s="149">
        <v>0</v>
      </c>
      <c r="CS169" s="149"/>
      <c r="CT169" s="149"/>
      <c r="CU169" s="149"/>
      <c r="CV169" s="149"/>
      <c r="CW169" s="149"/>
      <c r="CX169" s="149"/>
      <c r="CY169" s="149"/>
      <c r="CZ169" s="149"/>
      <c r="DA169" s="149"/>
      <c r="DB169" s="149"/>
      <c r="DC169" s="149"/>
      <c r="DD169" s="149"/>
      <c r="DE169" s="149"/>
      <c r="DF169" s="149"/>
      <c r="DG169" s="149"/>
      <c r="DH169" s="149"/>
      <c r="DI169" s="149"/>
      <c r="DJ169" s="149"/>
      <c r="DK169" s="149"/>
      <c r="DL169" s="149"/>
      <c r="DM169" s="149"/>
      <c r="DN169" s="149"/>
      <c r="DO169" s="149"/>
      <c r="DP169" s="149"/>
      <c r="DQ169" s="149"/>
      <c r="DR169" s="149"/>
      <c r="DS169" s="149"/>
      <c r="DT169" s="149"/>
      <c r="DU169" s="149"/>
      <c r="DV169" s="149"/>
      <c r="DW169" s="149"/>
      <c r="DX169" s="149"/>
      <c r="DY169" s="149"/>
      <c r="DZ169" s="149"/>
      <c r="EA169" s="149"/>
      <c r="EB169" s="149"/>
      <c r="EC169" s="149"/>
      <c r="ED169" s="149"/>
      <c r="EE169" s="149"/>
      <c r="EF169" s="149"/>
    </row>
    <row r="170" spans="1:136" ht="15" x14ac:dyDescent="0.25">
      <c r="A170" s="312"/>
      <c r="B170" s="184" t="s">
        <v>723</v>
      </c>
      <c r="C170" s="187"/>
      <c r="D170" s="175"/>
      <c r="E170" s="174"/>
      <c r="F170" s="175"/>
      <c r="G170" s="174"/>
      <c r="H170" s="175"/>
      <c r="I170" s="174"/>
      <c r="J170" s="175"/>
      <c r="K170" s="174">
        <v>2</v>
      </c>
      <c r="L170" s="175"/>
      <c r="M170" s="174"/>
      <c r="N170" s="175"/>
      <c r="O170" s="174"/>
      <c r="P170" s="175"/>
      <c r="Q170" s="174">
        <v>1</v>
      </c>
      <c r="R170" s="175"/>
      <c r="S170" s="174">
        <v>1</v>
      </c>
      <c r="T170" s="175"/>
      <c r="U170" s="174">
        <v>3</v>
      </c>
      <c r="V170" s="175"/>
      <c r="W170" s="174"/>
      <c r="X170" s="175"/>
      <c r="Y170" s="174"/>
      <c r="Z170" s="175"/>
      <c r="AA170" s="174"/>
      <c r="AB170" s="175"/>
      <c r="AC170" s="174"/>
      <c r="AD170" s="175"/>
      <c r="AE170" s="174">
        <v>3</v>
      </c>
      <c r="AF170" s="175"/>
      <c r="AG170" s="174"/>
      <c r="AH170" s="175"/>
      <c r="AI170" s="174"/>
      <c r="AJ170" s="175"/>
      <c r="AK170" s="174"/>
      <c r="AL170" s="175"/>
      <c r="AM170" s="174"/>
      <c r="AN170" s="175"/>
      <c r="AO170" s="174">
        <v>2</v>
      </c>
      <c r="AP170" s="175"/>
      <c r="AQ170" s="174"/>
      <c r="AR170" s="321"/>
      <c r="AS170" s="175"/>
      <c r="AT170" s="174"/>
      <c r="AU170" s="175"/>
      <c r="AV170" s="174"/>
      <c r="AW170" s="175"/>
      <c r="AX170" s="174"/>
      <c r="AY170" s="175"/>
      <c r="AZ170" s="174"/>
      <c r="BA170" s="175"/>
      <c r="BB170" s="174"/>
      <c r="BC170" s="175"/>
      <c r="BD170" s="174"/>
      <c r="BE170" s="175"/>
      <c r="BF170" s="174"/>
      <c r="BG170" s="175"/>
      <c r="BH170" s="174"/>
      <c r="BI170" s="175"/>
      <c r="BJ170" s="174"/>
      <c r="BK170" s="175">
        <v>1</v>
      </c>
      <c r="BL170" s="174"/>
      <c r="BM170" s="175">
        <v>1</v>
      </c>
      <c r="BN170" s="174"/>
      <c r="BO170" s="175">
        <v>3</v>
      </c>
      <c r="BP170" s="174"/>
      <c r="BQ170" s="175"/>
      <c r="BR170" s="174"/>
      <c r="BS170" s="175"/>
      <c r="BT170" s="174"/>
      <c r="BU170" s="217"/>
      <c r="BV170" s="174"/>
      <c r="BW170" s="175"/>
      <c r="BX170" s="174"/>
      <c r="BY170" s="175">
        <v>2</v>
      </c>
      <c r="BZ170" s="174"/>
      <c r="CA170" s="175">
        <v>2</v>
      </c>
      <c r="CB170" s="174"/>
      <c r="CC170" s="175">
        <v>3</v>
      </c>
      <c r="CD170" s="174"/>
      <c r="CE170" s="175"/>
      <c r="CF170" s="174"/>
      <c r="CG170" s="171"/>
      <c r="CH170" s="171"/>
      <c r="CI170" s="171"/>
      <c r="CJ170" s="182"/>
      <c r="CK170" s="155"/>
      <c r="CO170" s="149"/>
      <c r="CP170" s="149"/>
      <c r="CQ170" s="149"/>
      <c r="CR170" s="149"/>
      <c r="CS170" s="149"/>
      <c r="CT170" s="149"/>
      <c r="CU170" s="149"/>
      <c r="CV170" s="149"/>
      <c r="CW170" s="149"/>
      <c r="CX170" s="149"/>
      <c r="CY170" s="149"/>
      <c r="CZ170" s="149"/>
      <c r="DA170" s="149"/>
      <c r="DB170" s="149"/>
      <c r="DC170" s="149"/>
      <c r="DD170" s="149"/>
      <c r="DE170" s="149"/>
      <c r="DF170" s="149"/>
      <c r="DG170" s="149"/>
      <c r="DH170" s="149"/>
      <c r="DI170" s="149"/>
      <c r="DJ170" s="149"/>
      <c r="DK170" s="149"/>
      <c r="DL170" s="149"/>
      <c r="DM170" s="149"/>
      <c r="DN170" s="149"/>
      <c r="DO170" s="149"/>
      <c r="DP170" s="149"/>
      <c r="DQ170" s="149"/>
      <c r="DR170" s="149"/>
      <c r="DS170" s="149"/>
      <c r="DT170" s="149"/>
      <c r="DU170" s="149"/>
      <c r="DV170" s="149"/>
      <c r="DW170" s="149"/>
      <c r="DX170" s="149"/>
      <c r="DY170" s="149"/>
      <c r="DZ170" s="149"/>
      <c r="EA170" s="149"/>
      <c r="EB170" s="149"/>
      <c r="EC170" s="149"/>
      <c r="ED170" s="149"/>
      <c r="EE170" s="149"/>
      <c r="EF170" s="149"/>
    </row>
    <row r="171" spans="1:136" ht="15" x14ac:dyDescent="0.25">
      <c r="A171" s="312"/>
      <c r="B171" s="186"/>
      <c r="C171" s="187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321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92"/>
      <c r="CK171" s="155"/>
      <c r="CO171" s="149"/>
      <c r="CP171" s="149"/>
      <c r="CQ171" s="149"/>
      <c r="CR171" s="149"/>
      <c r="CS171" s="149"/>
      <c r="CT171" s="149"/>
      <c r="CU171" s="149"/>
      <c r="CV171" s="149"/>
      <c r="CW171" s="149"/>
      <c r="CX171" s="149"/>
      <c r="CY171" s="149"/>
      <c r="CZ171" s="149"/>
      <c r="DA171" s="149"/>
      <c r="DB171" s="149"/>
      <c r="DC171" s="149"/>
      <c r="DD171" s="149"/>
      <c r="DE171" s="149"/>
      <c r="DF171" s="149"/>
      <c r="DG171" s="149"/>
      <c r="DH171" s="149"/>
      <c r="DI171" s="149"/>
      <c r="DJ171" s="149"/>
      <c r="DK171" s="149"/>
      <c r="DL171" s="149"/>
      <c r="DM171" s="149"/>
      <c r="DN171" s="149"/>
      <c r="DO171" s="149"/>
      <c r="DP171" s="149"/>
      <c r="DQ171" s="149"/>
      <c r="DR171" s="149"/>
      <c r="DS171" s="149"/>
      <c r="DT171" s="149"/>
      <c r="DU171" s="149"/>
      <c r="DV171" s="149"/>
      <c r="DW171" s="149"/>
      <c r="DX171" s="149"/>
      <c r="DY171" s="149"/>
      <c r="DZ171" s="149"/>
      <c r="EA171" s="149"/>
      <c r="EB171" s="149"/>
      <c r="EC171" s="149"/>
      <c r="ED171" s="149"/>
      <c r="EE171" s="149"/>
      <c r="EF171" s="149"/>
    </row>
    <row r="172" spans="1:136" ht="15" x14ac:dyDescent="0.25">
      <c r="A172" s="312"/>
      <c r="B172" s="186" t="s">
        <v>865</v>
      </c>
      <c r="C172" s="187"/>
      <c r="D172" s="189">
        <f>COUNTIF(D149:D170,"&gt;0")</f>
        <v>6</v>
      </c>
      <c r="E172" s="189">
        <f t="shared" ref="E172:AQ172" si="228">COUNTIF(E149:E170,"&gt;0")</f>
        <v>0</v>
      </c>
      <c r="F172" s="189">
        <f t="shared" si="228"/>
        <v>5</v>
      </c>
      <c r="G172" s="189">
        <f t="shared" si="228"/>
        <v>0</v>
      </c>
      <c r="H172" s="189">
        <f t="shared" si="228"/>
        <v>1</v>
      </c>
      <c r="I172" s="189">
        <f t="shared" si="228"/>
        <v>0</v>
      </c>
      <c r="J172" s="189">
        <f t="shared" si="228"/>
        <v>1</v>
      </c>
      <c r="K172" s="189">
        <f t="shared" si="228"/>
        <v>2</v>
      </c>
      <c r="L172" s="189">
        <f t="shared" si="228"/>
        <v>3</v>
      </c>
      <c r="M172" s="189">
        <f t="shared" si="228"/>
        <v>3</v>
      </c>
      <c r="N172" s="189">
        <f t="shared" si="228"/>
        <v>3</v>
      </c>
      <c r="O172" s="189">
        <f t="shared" si="228"/>
        <v>2</v>
      </c>
      <c r="P172" s="189">
        <f t="shared" si="228"/>
        <v>0</v>
      </c>
      <c r="Q172" s="189">
        <f t="shared" si="228"/>
        <v>13</v>
      </c>
      <c r="R172" s="189">
        <f t="shared" si="228"/>
        <v>0</v>
      </c>
      <c r="S172" s="189">
        <f t="shared" si="228"/>
        <v>10</v>
      </c>
      <c r="T172" s="189">
        <f t="shared" si="228"/>
        <v>5</v>
      </c>
      <c r="U172" s="189">
        <f t="shared" si="228"/>
        <v>1</v>
      </c>
      <c r="V172" s="189">
        <f t="shared" si="228"/>
        <v>3</v>
      </c>
      <c r="W172" s="189">
        <f t="shared" si="228"/>
        <v>0</v>
      </c>
      <c r="X172" s="189">
        <f t="shared" si="228"/>
        <v>2</v>
      </c>
      <c r="Y172" s="189">
        <f t="shared" si="228"/>
        <v>1</v>
      </c>
      <c r="Z172" s="189">
        <f t="shared" si="228"/>
        <v>3</v>
      </c>
      <c r="AA172" s="189">
        <f t="shared" si="228"/>
        <v>2</v>
      </c>
      <c r="AB172" s="189">
        <f t="shared" si="228"/>
        <v>0</v>
      </c>
      <c r="AC172" s="189">
        <f t="shared" si="228"/>
        <v>3</v>
      </c>
      <c r="AD172" s="189">
        <f t="shared" si="228"/>
        <v>0</v>
      </c>
      <c r="AE172" s="189">
        <f t="shared" si="228"/>
        <v>4</v>
      </c>
      <c r="AF172" s="189">
        <f t="shared" si="228"/>
        <v>0</v>
      </c>
      <c r="AG172" s="189">
        <f t="shared" si="228"/>
        <v>2</v>
      </c>
      <c r="AH172" s="189">
        <f t="shared" si="228"/>
        <v>1</v>
      </c>
      <c r="AI172" s="189">
        <f t="shared" si="228"/>
        <v>1</v>
      </c>
      <c r="AJ172" s="189">
        <f t="shared" si="228"/>
        <v>5</v>
      </c>
      <c r="AK172" s="189">
        <f t="shared" si="228"/>
        <v>0</v>
      </c>
      <c r="AL172" s="189">
        <f t="shared" si="228"/>
        <v>2</v>
      </c>
      <c r="AM172" s="189">
        <f t="shared" si="228"/>
        <v>0</v>
      </c>
      <c r="AN172" s="189">
        <f t="shared" si="228"/>
        <v>6</v>
      </c>
      <c r="AO172" s="189">
        <f t="shared" si="228"/>
        <v>5</v>
      </c>
      <c r="AP172" s="189">
        <f t="shared" si="228"/>
        <v>4</v>
      </c>
      <c r="AQ172" s="189">
        <f t="shared" si="228"/>
        <v>3</v>
      </c>
      <c r="AR172" s="321"/>
      <c r="AS172" s="189">
        <f>COUNTIF(AS149:AS170,"&gt;0")</f>
        <v>0</v>
      </c>
      <c r="AT172" s="189">
        <f t="shared" ref="AT172:CJ172" si="229">COUNTIF(AT149:AT170,"&gt;0")</f>
        <v>1</v>
      </c>
      <c r="AU172" s="189">
        <f t="shared" si="229"/>
        <v>3</v>
      </c>
      <c r="AV172" s="189">
        <f t="shared" si="229"/>
        <v>0</v>
      </c>
      <c r="AW172" s="189">
        <f t="shared" si="229"/>
        <v>4</v>
      </c>
      <c r="AX172" s="189">
        <f t="shared" si="229"/>
        <v>1</v>
      </c>
      <c r="AY172" s="189">
        <f t="shared" si="229"/>
        <v>2</v>
      </c>
      <c r="AZ172" s="189">
        <f t="shared" si="229"/>
        <v>0</v>
      </c>
      <c r="BA172" s="189">
        <f t="shared" si="229"/>
        <v>2</v>
      </c>
      <c r="BB172" s="189">
        <f t="shared" si="229"/>
        <v>3</v>
      </c>
      <c r="BC172" s="189">
        <f t="shared" si="229"/>
        <v>2</v>
      </c>
      <c r="BD172" s="189">
        <f t="shared" si="229"/>
        <v>2</v>
      </c>
      <c r="BE172" s="189">
        <f t="shared" si="229"/>
        <v>3</v>
      </c>
      <c r="BF172" s="189">
        <f t="shared" si="229"/>
        <v>1</v>
      </c>
      <c r="BG172" s="189">
        <f t="shared" si="229"/>
        <v>3</v>
      </c>
      <c r="BH172" s="189">
        <f t="shared" si="229"/>
        <v>1</v>
      </c>
      <c r="BI172" s="189">
        <f t="shared" si="229"/>
        <v>1</v>
      </c>
      <c r="BJ172" s="189">
        <f t="shared" si="229"/>
        <v>6</v>
      </c>
      <c r="BK172" s="189">
        <f t="shared" si="229"/>
        <v>1</v>
      </c>
      <c r="BL172" s="189">
        <f t="shared" si="229"/>
        <v>6</v>
      </c>
      <c r="BM172" s="189">
        <f t="shared" si="229"/>
        <v>4</v>
      </c>
      <c r="BN172" s="189">
        <f t="shared" si="229"/>
        <v>0</v>
      </c>
      <c r="BO172" s="189">
        <f t="shared" si="229"/>
        <v>5</v>
      </c>
      <c r="BP172" s="189">
        <f t="shared" si="229"/>
        <v>0</v>
      </c>
      <c r="BQ172" s="189">
        <f t="shared" si="229"/>
        <v>1</v>
      </c>
      <c r="BR172" s="189">
        <f t="shared" si="229"/>
        <v>4</v>
      </c>
      <c r="BS172" s="189">
        <f t="shared" si="229"/>
        <v>1</v>
      </c>
      <c r="BT172" s="189">
        <f t="shared" si="229"/>
        <v>2</v>
      </c>
      <c r="BU172" s="189">
        <f t="shared" si="229"/>
        <v>4</v>
      </c>
      <c r="BV172" s="189">
        <f t="shared" si="229"/>
        <v>1</v>
      </c>
      <c r="BW172" s="189">
        <f t="shared" si="229"/>
        <v>2</v>
      </c>
      <c r="BX172" s="189">
        <f t="shared" si="229"/>
        <v>1</v>
      </c>
      <c r="BY172" s="189">
        <f t="shared" si="229"/>
        <v>5</v>
      </c>
      <c r="BZ172" s="189">
        <f t="shared" si="229"/>
        <v>2</v>
      </c>
      <c r="CA172" s="189">
        <f t="shared" si="229"/>
        <v>4</v>
      </c>
      <c r="CB172" s="189">
        <f t="shared" si="229"/>
        <v>1</v>
      </c>
      <c r="CC172" s="189">
        <f t="shared" si="229"/>
        <v>3</v>
      </c>
      <c r="CD172" s="189">
        <f t="shared" si="229"/>
        <v>0</v>
      </c>
      <c r="CE172" s="189">
        <f t="shared" si="229"/>
        <v>3</v>
      </c>
      <c r="CF172" s="189">
        <f t="shared" si="229"/>
        <v>1</v>
      </c>
      <c r="CG172" s="189">
        <f t="shared" si="229"/>
        <v>5</v>
      </c>
      <c r="CH172" s="189">
        <f t="shared" si="229"/>
        <v>0</v>
      </c>
      <c r="CI172" s="189">
        <f t="shared" si="229"/>
        <v>5</v>
      </c>
      <c r="CJ172" s="192">
        <f t="shared" si="229"/>
        <v>0</v>
      </c>
      <c r="CK172" s="155"/>
      <c r="CO172" s="149"/>
      <c r="CP172" s="149"/>
      <c r="CQ172" s="149"/>
      <c r="CR172" s="149"/>
      <c r="CS172" s="149"/>
      <c r="CT172" s="149"/>
      <c r="CU172" s="149"/>
      <c r="CV172" s="149"/>
      <c r="CW172" s="149"/>
      <c r="CX172" s="149"/>
      <c r="CY172" s="149"/>
      <c r="CZ172" s="149"/>
      <c r="DA172" s="149"/>
      <c r="DB172" s="149"/>
      <c r="DC172" s="149"/>
      <c r="DD172" s="149"/>
      <c r="DE172" s="149"/>
      <c r="DF172" s="149"/>
      <c r="DG172" s="149"/>
      <c r="DH172" s="149"/>
      <c r="DI172" s="149"/>
      <c r="DJ172" s="149"/>
      <c r="DK172" s="149"/>
      <c r="DL172" s="149"/>
      <c r="DM172" s="149"/>
      <c r="DN172" s="149"/>
      <c r="DO172" s="149"/>
      <c r="DP172" s="149"/>
      <c r="DQ172" s="149"/>
      <c r="DR172" s="149"/>
      <c r="DS172" s="149"/>
      <c r="DT172" s="149"/>
      <c r="DU172" s="149"/>
      <c r="DV172" s="149"/>
      <c r="DW172" s="149"/>
      <c r="DX172" s="149"/>
      <c r="DY172" s="149"/>
      <c r="DZ172" s="149"/>
      <c r="EA172" s="149"/>
      <c r="EB172" s="149"/>
      <c r="EC172" s="149"/>
      <c r="ED172" s="149"/>
      <c r="EE172" s="149"/>
      <c r="EF172" s="149"/>
    </row>
    <row r="173" spans="1:136" ht="15" x14ac:dyDescent="0.25">
      <c r="A173" s="312"/>
      <c r="B173" s="186"/>
      <c r="C173" s="187"/>
      <c r="D173" s="212">
        <f>D172/$C$143</f>
        <v>0.2857142857142857</v>
      </c>
      <c r="E173" s="212">
        <f t="shared" ref="E173:BP173" si="230">E172/$C$143</f>
        <v>0</v>
      </c>
      <c r="F173" s="212">
        <f t="shared" si="230"/>
        <v>0.23809523809523808</v>
      </c>
      <c r="G173" s="212">
        <f t="shared" si="230"/>
        <v>0</v>
      </c>
      <c r="H173" s="212">
        <f t="shared" si="230"/>
        <v>4.7619047619047616E-2</v>
      </c>
      <c r="I173" s="212">
        <f t="shared" si="230"/>
        <v>0</v>
      </c>
      <c r="J173" s="212">
        <f t="shared" si="230"/>
        <v>4.7619047619047616E-2</v>
      </c>
      <c r="K173" s="212">
        <f t="shared" si="230"/>
        <v>9.5238095238095233E-2</v>
      </c>
      <c r="L173" s="212">
        <f t="shared" si="230"/>
        <v>0.14285714285714285</v>
      </c>
      <c r="M173" s="212">
        <f t="shared" si="230"/>
        <v>0.14285714285714285</v>
      </c>
      <c r="N173" s="212">
        <f t="shared" si="230"/>
        <v>0.14285714285714285</v>
      </c>
      <c r="O173" s="212">
        <f t="shared" si="230"/>
        <v>9.5238095238095233E-2</v>
      </c>
      <c r="P173" s="212">
        <f t="shared" si="230"/>
        <v>0</v>
      </c>
      <c r="Q173" s="212">
        <f t="shared" si="230"/>
        <v>0.61904761904761907</v>
      </c>
      <c r="R173" s="212">
        <f t="shared" si="230"/>
        <v>0</v>
      </c>
      <c r="S173" s="212">
        <f t="shared" si="230"/>
        <v>0.47619047619047616</v>
      </c>
      <c r="T173" s="212">
        <f t="shared" si="230"/>
        <v>0.23809523809523808</v>
      </c>
      <c r="U173" s="212">
        <f t="shared" si="230"/>
        <v>4.7619047619047616E-2</v>
      </c>
      <c r="V173" s="212">
        <f t="shared" si="230"/>
        <v>0.14285714285714285</v>
      </c>
      <c r="W173" s="212">
        <f t="shared" si="230"/>
        <v>0</v>
      </c>
      <c r="X173" s="212">
        <f t="shared" si="230"/>
        <v>9.5238095238095233E-2</v>
      </c>
      <c r="Y173" s="212">
        <f t="shared" si="230"/>
        <v>4.7619047619047616E-2</v>
      </c>
      <c r="Z173" s="212">
        <f t="shared" si="230"/>
        <v>0.14285714285714285</v>
      </c>
      <c r="AA173" s="212">
        <f t="shared" si="230"/>
        <v>9.5238095238095233E-2</v>
      </c>
      <c r="AB173" s="212">
        <f t="shared" si="230"/>
        <v>0</v>
      </c>
      <c r="AC173" s="212">
        <f t="shared" si="230"/>
        <v>0.14285714285714285</v>
      </c>
      <c r="AD173" s="212">
        <f t="shared" si="230"/>
        <v>0</v>
      </c>
      <c r="AE173" s="212">
        <f t="shared" si="230"/>
        <v>0.19047619047619047</v>
      </c>
      <c r="AF173" s="212">
        <f t="shared" si="230"/>
        <v>0</v>
      </c>
      <c r="AG173" s="212">
        <f t="shared" si="230"/>
        <v>9.5238095238095233E-2</v>
      </c>
      <c r="AH173" s="212">
        <f t="shared" si="230"/>
        <v>4.7619047619047616E-2</v>
      </c>
      <c r="AI173" s="212">
        <f t="shared" si="230"/>
        <v>4.7619047619047616E-2</v>
      </c>
      <c r="AJ173" s="212">
        <f t="shared" si="230"/>
        <v>0.23809523809523808</v>
      </c>
      <c r="AK173" s="212">
        <f t="shared" si="230"/>
        <v>0</v>
      </c>
      <c r="AL173" s="212">
        <f t="shared" si="230"/>
        <v>9.5238095238095233E-2</v>
      </c>
      <c r="AM173" s="212">
        <f t="shared" si="230"/>
        <v>0</v>
      </c>
      <c r="AN173" s="236">
        <f t="shared" si="230"/>
        <v>0.2857142857142857</v>
      </c>
      <c r="AO173" s="236">
        <f t="shared" si="230"/>
        <v>0.23809523809523808</v>
      </c>
      <c r="AP173" s="236">
        <f t="shared" si="230"/>
        <v>0.19047619047619047</v>
      </c>
      <c r="AQ173" s="236">
        <f t="shared" si="230"/>
        <v>0.14285714285714285</v>
      </c>
      <c r="AR173" s="321"/>
      <c r="AS173" s="236">
        <f t="shared" si="230"/>
        <v>0</v>
      </c>
      <c r="AT173" s="212">
        <f t="shared" si="230"/>
        <v>4.7619047619047616E-2</v>
      </c>
      <c r="AU173" s="212">
        <f t="shared" si="230"/>
        <v>0.14285714285714285</v>
      </c>
      <c r="AV173" s="212">
        <f t="shared" si="230"/>
        <v>0</v>
      </c>
      <c r="AW173" s="212">
        <f t="shared" si="230"/>
        <v>0.19047619047619047</v>
      </c>
      <c r="AX173" s="212">
        <f t="shared" si="230"/>
        <v>4.7619047619047616E-2</v>
      </c>
      <c r="AY173" s="212">
        <f t="shared" si="230"/>
        <v>9.5238095238095233E-2</v>
      </c>
      <c r="AZ173" s="212">
        <f t="shared" si="230"/>
        <v>0</v>
      </c>
      <c r="BA173" s="212">
        <f t="shared" si="230"/>
        <v>9.5238095238095233E-2</v>
      </c>
      <c r="BB173" s="212">
        <f t="shared" si="230"/>
        <v>0.14285714285714285</v>
      </c>
      <c r="BC173" s="212">
        <f t="shared" si="230"/>
        <v>9.5238095238095233E-2</v>
      </c>
      <c r="BD173" s="212">
        <f t="shared" si="230"/>
        <v>9.5238095238095233E-2</v>
      </c>
      <c r="BE173" s="212">
        <f t="shared" si="230"/>
        <v>0.14285714285714285</v>
      </c>
      <c r="BF173" s="212">
        <f t="shared" si="230"/>
        <v>4.7619047619047616E-2</v>
      </c>
      <c r="BG173" s="212">
        <f t="shared" si="230"/>
        <v>0.14285714285714285</v>
      </c>
      <c r="BH173" s="212">
        <f t="shared" si="230"/>
        <v>4.7619047619047616E-2</v>
      </c>
      <c r="BI173" s="212">
        <f t="shared" si="230"/>
        <v>4.7619047619047616E-2</v>
      </c>
      <c r="BJ173" s="212">
        <f t="shared" si="230"/>
        <v>0.2857142857142857</v>
      </c>
      <c r="BK173" s="212">
        <f t="shared" si="230"/>
        <v>4.7619047619047616E-2</v>
      </c>
      <c r="BL173" s="212">
        <f t="shared" si="230"/>
        <v>0.2857142857142857</v>
      </c>
      <c r="BM173" s="212">
        <f t="shared" si="230"/>
        <v>0.19047619047619047</v>
      </c>
      <c r="BN173" s="212">
        <f t="shared" si="230"/>
        <v>0</v>
      </c>
      <c r="BO173" s="212">
        <f t="shared" si="230"/>
        <v>0.23809523809523808</v>
      </c>
      <c r="BP173" s="212">
        <f t="shared" si="230"/>
        <v>0</v>
      </c>
      <c r="BQ173" s="212">
        <f t="shared" ref="BQ173:CJ173" si="231">BQ172/$C$143</f>
        <v>4.7619047619047616E-2</v>
      </c>
      <c r="BR173" s="212">
        <f t="shared" si="231"/>
        <v>0.19047619047619047</v>
      </c>
      <c r="BS173" s="212">
        <f t="shared" si="231"/>
        <v>4.7619047619047616E-2</v>
      </c>
      <c r="BT173" s="212">
        <f t="shared" si="231"/>
        <v>9.5238095238095233E-2</v>
      </c>
      <c r="BU173" s="212">
        <f t="shared" si="231"/>
        <v>0.19047619047619047</v>
      </c>
      <c r="BV173" s="212">
        <f t="shared" si="231"/>
        <v>4.7619047619047616E-2</v>
      </c>
      <c r="BW173" s="212">
        <f t="shared" si="231"/>
        <v>9.5238095238095233E-2</v>
      </c>
      <c r="BX173" s="212">
        <f t="shared" si="231"/>
        <v>4.7619047619047616E-2</v>
      </c>
      <c r="BY173" s="212">
        <f t="shared" si="231"/>
        <v>0.23809523809523808</v>
      </c>
      <c r="BZ173" s="212">
        <f t="shared" si="231"/>
        <v>9.5238095238095233E-2</v>
      </c>
      <c r="CA173" s="212">
        <f t="shared" si="231"/>
        <v>0.19047619047619047</v>
      </c>
      <c r="CB173" s="212">
        <f t="shared" si="231"/>
        <v>4.7619047619047616E-2</v>
      </c>
      <c r="CC173" s="212">
        <f t="shared" si="231"/>
        <v>0.14285714285714285</v>
      </c>
      <c r="CD173" s="212">
        <f t="shared" si="231"/>
        <v>0</v>
      </c>
      <c r="CE173" s="212">
        <f t="shared" si="231"/>
        <v>0.14285714285714285</v>
      </c>
      <c r="CF173" s="212">
        <f t="shared" si="231"/>
        <v>4.7619047619047616E-2</v>
      </c>
      <c r="CG173" s="212">
        <f t="shared" si="231"/>
        <v>0.23809523809523808</v>
      </c>
      <c r="CH173" s="212">
        <f t="shared" si="231"/>
        <v>0</v>
      </c>
      <c r="CI173" s="212">
        <f t="shared" si="231"/>
        <v>0.23809523809523808</v>
      </c>
      <c r="CJ173" s="212">
        <f t="shared" si="231"/>
        <v>0</v>
      </c>
      <c r="CK173" s="155"/>
      <c r="CO173" s="149"/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49"/>
      <c r="DE173" s="149"/>
      <c r="DF173" s="149"/>
      <c r="DG173" s="149"/>
      <c r="DH173" s="149"/>
      <c r="DI173" s="149"/>
      <c r="DJ173" s="149"/>
      <c r="DK173" s="149"/>
      <c r="DL173" s="149"/>
      <c r="DM173" s="149"/>
      <c r="DN173" s="149"/>
      <c r="DO173" s="149"/>
      <c r="DP173" s="149"/>
      <c r="DQ173" s="149"/>
      <c r="DR173" s="149"/>
      <c r="DS173" s="149"/>
      <c r="DT173" s="149"/>
      <c r="DU173" s="149"/>
      <c r="DV173" s="149"/>
      <c r="DW173" s="149"/>
      <c r="DX173" s="149"/>
      <c r="DY173" s="149"/>
      <c r="DZ173" s="149"/>
      <c r="EA173" s="149"/>
      <c r="EB173" s="149"/>
      <c r="EC173" s="149"/>
      <c r="ED173" s="149"/>
      <c r="EE173" s="149"/>
      <c r="EF173" s="149"/>
    </row>
    <row r="174" spans="1:136" ht="15" x14ac:dyDescent="0.25">
      <c r="A174" s="312"/>
      <c r="B174" s="197" t="s">
        <v>753</v>
      </c>
      <c r="C174" s="213"/>
      <c r="D174" s="276">
        <f>+D172+F172</f>
        <v>11</v>
      </c>
      <c r="E174" s="277"/>
      <c r="F174" s="277"/>
      <c r="G174" s="278"/>
      <c r="H174" s="276">
        <f t="shared" ref="H174" si="232">+H172+J172</f>
        <v>2</v>
      </c>
      <c r="I174" s="277"/>
      <c r="J174" s="277"/>
      <c r="K174" s="278"/>
      <c r="L174" s="276">
        <f t="shared" ref="L174" si="233">+L172+N172</f>
        <v>6</v>
      </c>
      <c r="M174" s="277"/>
      <c r="N174" s="277"/>
      <c r="O174" s="278"/>
      <c r="P174" s="276">
        <f t="shared" ref="P174" si="234">+P172+R172</f>
        <v>0</v>
      </c>
      <c r="Q174" s="277"/>
      <c r="R174" s="277"/>
      <c r="S174" s="278"/>
      <c r="T174" s="276">
        <f t="shared" ref="T174" si="235">+T172+V172</f>
        <v>8</v>
      </c>
      <c r="U174" s="277"/>
      <c r="V174" s="277"/>
      <c r="W174" s="278"/>
      <c r="X174" s="276">
        <f t="shared" ref="X174" si="236">+X172+Z172</f>
        <v>5</v>
      </c>
      <c r="Y174" s="277"/>
      <c r="Z174" s="277"/>
      <c r="AA174" s="278"/>
      <c r="AB174" s="276">
        <f t="shared" ref="AB174" si="237">+AB172+AD172</f>
        <v>0</v>
      </c>
      <c r="AC174" s="277"/>
      <c r="AD174" s="277"/>
      <c r="AE174" s="278"/>
      <c r="AF174" s="276">
        <f t="shared" ref="AF174" si="238">+AF172+AH172</f>
        <v>1</v>
      </c>
      <c r="AG174" s="277"/>
      <c r="AH174" s="277"/>
      <c r="AI174" s="278"/>
      <c r="AJ174" s="276">
        <f t="shared" ref="AJ174" si="239">+AJ172+AL172</f>
        <v>7</v>
      </c>
      <c r="AK174" s="277"/>
      <c r="AL174" s="277"/>
      <c r="AM174" s="278"/>
      <c r="AN174" s="359">
        <f t="shared" ref="AN174" si="240">+AN172+AP172</f>
        <v>10</v>
      </c>
      <c r="AO174" s="359"/>
      <c r="AP174" s="359"/>
      <c r="AQ174" s="359"/>
      <c r="AR174" s="321"/>
      <c r="AS174" s="276">
        <f t="shared" ref="AS174" si="241">+AS172+AU172</f>
        <v>3</v>
      </c>
      <c r="AT174" s="277"/>
      <c r="AU174" s="277"/>
      <c r="AV174" s="278"/>
      <c r="AW174" s="276">
        <f t="shared" ref="AW174" si="242">+AW172+AY172</f>
        <v>6</v>
      </c>
      <c r="AX174" s="277"/>
      <c r="AY174" s="277"/>
      <c r="AZ174" s="278"/>
      <c r="BA174" s="276">
        <f t="shared" ref="BA174" si="243">+BA172+BC172</f>
        <v>4</v>
      </c>
      <c r="BB174" s="277"/>
      <c r="BC174" s="277"/>
      <c r="BD174" s="278"/>
      <c r="BE174" s="276">
        <f t="shared" ref="BE174" si="244">+BE172+BG172</f>
        <v>6</v>
      </c>
      <c r="BF174" s="277"/>
      <c r="BG174" s="277"/>
      <c r="BH174" s="278"/>
      <c r="BI174" s="276">
        <f t="shared" ref="BI174" si="245">+BI172+BK172</f>
        <v>2</v>
      </c>
      <c r="BJ174" s="277"/>
      <c r="BK174" s="277"/>
      <c r="BL174" s="278"/>
      <c r="BM174" s="276">
        <f t="shared" ref="BM174" si="246">+BM172+BO172</f>
        <v>9</v>
      </c>
      <c r="BN174" s="277"/>
      <c r="BO174" s="277"/>
      <c r="BP174" s="278"/>
      <c r="BQ174" s="276">
        <f t="shared" ref="BQ174" si="247">+BQ172+BS172</f>
        <v>2</v>
      </c>
      <c r="BR174" s="277"/>
      <c r="BS174" s="277"/>
      <c r="BT174" s="278"/>
      <c r="BU174" s="276">
        <f t="shared" ref="BU174" si="248">+BU172+BW172</f>
        <v>6</v>
      </c>
      <c r="BV174" s="277"/>
      <c r="BW174" s="277"/>
      <c r="BX174" s="278"/>
      <c r="BY174" s="276">
        <f t="shared" ref="BY174" si="249">+BY172+CA172</f>
        <v>9</v>
      </c>
      <c r="BZ174" s="277"/>
      <c r="CA174" s="277"/>
      <c r="CB174" s="278"/>
      <c r="CC174" s="276">
        <f t="shared" ref="CC174" si="250">+CC172+CE172</f>
        <v>6</v>
      </c>
      <c r="CD174" s="277"/>
      <c r="CE174" s="277"/>
      <c r="CF174" s="278"/>
      <c r="CG174" s="276">
        <f t="shared" ref="CG174" si="251">+CG172+CI172</f>
        <v>10</v>
      </c>
      <c r="CH174" s="277"/>
      <c r="CI174" s="277"/>
      <c r="CJ174" s="277"/>
      <c r="CK174" s="155"/>
      <c r="CO174" s="149"/>
      <c r="CP174" s="149"/>
      <c r="CQ174" s="149"/>
      <c r="CR174" s="149"/>
      <c r="CS174" s="149"/>
      <c r="CT174" s="149"/>
      <c r="CU174" s="149"/>
      <c r="CV174" s="149"/>
      <c r="CW174" s="149"/>
      <c r="CX174" s="149"/>
      <c r="CY174" s="149"/>
      <c r="CZ174" s="149"/>
      <c r="DA174" s="149"/>
      <c r="DB174" s="149"/>
      <c r="DC174" s="149"/>
      <c r="DD174" s="149"/>
      <c r="DE174" s="149"/>
      <c r="DF174" s="149"/>
      <c r="DG174" s="149"/>
      <c r="DH174" s="149"/>
      <c r="DI174" s="149"/>
      <c r="DJ174" s="149"/>
      <c r="DK174" s="149"/>
      <c r="DL174" s="149"/>
      <c r="DM174" s="149"/>
      <c r="DN174" s="149"/>
      <c r="DO174" s="149"/>
      <c r="DP174" s="149"/>
      <c r="DQ174" s="149"/>
      <c r="DR174" s="149"/>
      <c r="DS174" s="149"/>
      <c r="DT174" s="149"/>
      <c r="DU174" s="149"/>
      <c r="DV174" s="149"/>
      <c r="DW174" s="149"/>
      <c r="DX174" s="149"/>
      <c r="DY174" s="149"/>
      <c r="DZ174" s="149"/>
      <c r="EA174" s="149"/>
      <c r="EB174" s="149"/>
      <c r="EC174" s="149"/>
      <c r="ED174" s="149"/>
      <c r="EE174" s="149"/>
      <c r="EF174" s="149"/>
    </row>
    <row r="175" spans="1:136" ht="15" x14ac:dyDescent="0.25">
      <c r="A175" s="312"/>
      <c r="B175" s="199" t="s">
        <v>753</v>
      </c>
      <c r="C175" s="214"/>
      <c r="D175" s="262">
        <f>+E172+G172</f>
        <v>0</v>
      </c>
      <c r="E175" s="263"/>
      <c r="F175" s="263"/>
      <c r="G175" s="264"/>
      <c r="H175" s="262">
        <f t="shared" ref="H175" si="252">+I172+K172</f>
        <v>2</v>
      </c>
      <c r="I175" s="263"/>
      <c r="J175" s="263"/>
      <c r="K175" s="264"/>
      <c r="L175" s="262">
        <f t="shared" ref="L175" si="253">+M172+O172</f>
        <v>5</v>
      </c>
      <c r="M175" s="263"/>
      <c r="N175" s="263"/>
      <c r="O175" s="264"/>
      <c r="P175" s="262">
        <f t="shared" ref="P175" si="254">+Q172+S172</f>
        <v>23</v>
      </c>
      <c r="Q175" s="263"/>
      <c r="R175" s="263"/>
      <c r="S175" s="264"/>
      <c r="T175" s="262">
        <f t="shared" ref="T175" si="255">+U172+W172</f>
        <v>1</v>
      </c>
      <c r="U175" s="263"/>
      <c r="V175" s="263"/>
      <c r="W175" s="264"/>
      <c r="X175" s="262">
        <f t="shared" ref="X175" si="256">+Y172+AA172</f>
        <v>3</v>
      </c>
      <c r="Y175" s="263"/>
      <c r="Z175" s="263"/>
      <c r="AA175" s="264"/>
      <c r="AB175" s="262">
        <f t="shared" ref="AB175" si="257">+AC172+AE172</f>
        <v>7</v>
      </c>
      <c r="AC175" s="263"/>
      <c r="AD175" s="263"/>
      <c r="AE175" s="264"/>
      <c r="AF175" s="262">
        <f t="shared" ref="AF175" si="258">+AG172+AI172</f>
        <v>3</v>
      </c>
      <c r="AG175" s="263"/>
      <c r="AH175" s="263"/>
      <c r="AI175" s="264"/>
      <c r="AJ175" s="262">
        <f t="shared" ref="AJ175" si="259">+AK172+AM172</f>
        <v>0</v>
      </c>
      <c r="AK175" s="263"/>
      <c r="AL175" s="263"/>
      <c r="AM175" s="264"/>
      <c r="AN175" s="357">
        <f t="shared" ref="AN175" si="260">+AO172+AQ172</f>
        <v>8</v>
      </c>
      <c r="AO175" s="357"/>
      <c r="AP175" s="357"/>
      <c r="AQ175" s="357"/>
      <c r="AR175" s="321"/>
      <c r="AS175" s="262">
        <f t="shared" ref="AS175" si="261">+AT172+AV172</f>
        <v>1</v>
      </c>
      <c r="AT175" s="263"/>
      <c r="AU175" s="263"/>
      <c r="AV175" s="264"/>
      <c r="AW175" s="262">
        <f t="shared" ref="AW175" si="262">+AX172+AZ172</f>
        <v>1</v>
      </c>
      <c r="AX175" s="263"/>
      <c r="AY175" s="263"/>
      <c r="AZ175" s="264"/>
      <c r="BA175" s="262">
        <f t="shared" ref="BA175" si="263">+BB172+BD172</f>
        <v>5</v>
      </c>
      <c r="BB175" s="263"/>
      <c r="BC175" s="263"/>
      <c r="BD175" s="264"/>
      <c r="BE175" s="262">
        <f t="shared" ref="BE175" si="264">+BF172+BH172</f>
        <v>2</v>
      </c>
      <c r="BF175" s="263"/>
      <c r="BG175" s="263"/>
      <c r="BH175" s="264"/>
      <c r="BI175" s="262">
        <f t="shared" ref="BI175" si="265">+BJ172+BL172</f>
        <v>12</v>
      </c>
      <c r="BJ175" s="263"/>
      <c r="BK175" s="263"/>
      <c r="BL175" s="264"/>
      <c r="BM175" s="262">
        <f t="shared" ref="BM175" si="266">+BN172+BP172</f>
        <v>0</v>
      </c>
      <c r="BN175" s="263"/>
      <c r="BO175" s="263"/>
      <c r="BP175" s="264"/>
      <c r="BQ175" s="262">
        <f t="shared" ref="BQ175" si="267">+BR172+BT172</f>
        <v>6</v>
      </c>
      <c r="BR175" s="263"/>
      <c r="BS175" s="263"/>
      <c r="BT175" s="264"/>
      <c r="BU175" s="262">
        <f t="shared" ref="BU175" si="268">+BV172+BX172</f>
        <v>2</v>
      </c>
      <c r="BV175" s="263"/>
      <c r="BW175" s="263"/>
      <c r="BX175" s="264"/>
      <c r="BY175" s="262">
        <f t="shared" ref="BY175" si="269">+BZ172+CB172</f>
        <v>3</v>
      </c>
      <c r="BZ175" s="263"/>
      <c r="CA175" s="263"/>
      <c r="CB175" s="264"/>
      <c r="CC175" s="262">
        <f t="shared" ref="CC175" si="270">+CD172+CF172</f>
        <v>1</v>
      </c>
      <c r="CD175" s="263"/>
      <c r="CE175" s="263"/>
      <c r="CF175" s="264"/>
      <c r="CG175" s="262">
        <f t="shared" ref="CG175" si="271">+CH172+CJ172</f>
        <v>0</v>
      </c>
      <c r="CH175" s="263"/>
      <c r="CI175" s="263"/>
      <c r="CJ175" s="263"/>
      <c r="CK175" s="155"/>
      <c r="CO175" s="149"/>
      <c r="CP175" s="149"/>
      <c r="CQ175" s="149"/>
      <c r="CR175" s="149"/>
      <c r="CS175" s="149"/>
      <c r="CT175" s="149"/>
      <c r="CU175" s="149"/>
      <c r="CV175" s="149"/>
      <c r="CW175" s="149"/>
      <c r="CX175" s="149"/>
      <c r="CY175" s="149"/>
      <c r="CZ175" s="149"/>
      <c r="DA175" s="149"/>
      <c r="DB175" s="149"/>
      <c r="DC175" s="149"/>
      <c r="DD175" s="149"/>
      <c r="DE175" s="149"/>
      <c r="DF175" s="149"/>
      <c r="DG175" s="149"/>
      <c r="DH175" s="149"/>
      <c r="DI175" s="149"/>
      <c r="DJ175" s="149"/>
      <c r="DK175" s="149"/>
      <c r="DL175" s="149"/>
      <c r="DM175" s="149"/>
      <c r="DN175" s="149"/>
      <c r="DO175" s="149"/>
      <c r="DP175" s="149"/>
      <c r="DQ175" s="149"/>
      <c r="DR175" s="149"/>
      <c r="DS175" s="149"/>
      <c r="DT175" s="149"/>
      <c r="DU175" s="149"/>
      <c r="DV175" s="149"/>
      <c r="DW175" s="149"/>
      <c r="DX175" s="149"/>
      <c r="DY175" s="149"/>
      <c r="DZ175" s="149"/>
      <c r="EA175" s="149"/>
      <c r="EB175" s="149"/>
      <c r="EC175" s="149"/>
      <c r="ED175" s="149"/>
      <c r="EE175" s="149"/>
      <c r="EF175" s="149"/>
    </row>
    <row r="176" spans="1:136" ht="15" x14ac:dyDescent="0.25">
      <c r="A176" s="312"/>
      <c r="B176" s="284"/>
      <c r="C176" s="285"/>
      <c r="D176" s="279"/>
      <c r="E176" s="280"/>
      <c r="F176" s="280"/>
      <c r="G176" s="281"/>
      <c r="H176" s="279"/>
      <c r="I176" s="280"/>
      <c r="J176" s="280"/>
      <c r="K176" s="281"/>
      <c r="L176" s="279"/>
      <c r="M176" s="280"/>
      <c r="N176" s="280"/>
      <c r="O176" s="281"/>
      <c r="P176" s="279"/>
      <c r="Q176" s="280"/>
      <c r="R176" s="280"/>
      <c r="S176" s="281"/>
      <c r="T176" s="279"/>
      <c r="U176" s="280"/>
      <c r="V176" s="280"/>
      <c r="W176" s="281"/>
      <c r="X176" s="279"/>
      <c r="Y176" s="280"/>
      <c r="Z176" s="280"/>
      <c r="AA176" s="281"/>
      <c r="AB176" s="279"/>
      <c r="AC176" s="280"/>
      <c r="AD176" s="280"/>
      <c r="AE176" s="281"/>
      <c r="AF176" s="279"/>
      <c r="AG176" s="280"/>
      <c r="AH176" s="280"/>
      <c r="AI176" s="281"/>
      <c r="AJ176" s="279"/>
      <c r="AK176" s="280"/>
      <c r="AL176" s="280"/>
      <c r="AM176" s="281"/>
      <c r="AN176" s="360"/>
      <c r="AO176" s="360"/>
      <c r="AP176" s="360"/>
      <c r="AQ176" s="360"/>
      <c r="AR176" s="321"/>
      <c r="AS176" s="279"/>
      <c r="AT176" s="280"/>
      <c r="AU176" s="280"/>
      <c r="AV176" s="281"/>
      <c r="AW176" s="279"/>
      <c r="AX176" s="280"/>
      <c r="AY176" s="280"/>
      <c r="AZ176" s="281"/>
      <c r="BA176" s="279"/>
      <c r="BB176" s="280"/>
      <c r="BC176" s="280"/>
      <c r="BD176" s="281"/>
      <c r="BE176" s="279"/>
      <c r="BF176" s="280"/>
      <c r="BG176" s="280"/>
      <c r="BH176" s="281"/>
      <c r="BI176" s="279"/>
      <c r="BJ176" s="280"/>
      <c r="BK176" s="280"/>
      <c r="BL176" s="281"/>
      <c r="BM176" s="279"/>
      <c r="BN176" s="280"/>
      <c r="BO176" s="280"/>
      <c r="BP176" s="281"/>
      <c r="BQ176" s="279"/>
      <c r="BR176" s="280"/>
      <c r="BS176" s="280"/>
      <c r="BT176" s="281"/>
      <c r="BU176" s="279"/>
      <c r="BV176" s="280"/>
      <c r="BW176" s="280"/>
      <c r="BX176" s="281"/>
      <c r="BY176" s="279"/>
      <c r="BZ176" s="280"/>
      <c r="CA176" s="280"/>
      <c r="CB176" s="281"/>
      <c r="CC176" s="279"/>
      <c r="CD176" s="280"/>
      <c r="CE176" s="280"/>
      <c r="CF176" s="281"/>
      <c r="CG176" s="279"/>
      <c r="CH176" s="280"/>
      <c r="CI176" s="280"/>
      <c r="CJ176" s="281"/>
      <c r="CK176" s="155"/>
      <c r="CO176" s="149"/>
      <c r="CP176" s="149"/>
      <c r="CQ176" s="149"/>
      <c r="CR176" s="149"/>
      <c r="CS176" s="149"/>
      <c r="CT176" s="149"/>
      <c r="CU176" s="149"/>
      <c r="CV176" s="149"/>
      <c r="CW176" s="149"/>
      <c r="CX176" s="149"/>
      <c r="CY176" s="149"/>
      <c r="CZ176" s="149"/>
      <c r="DA176" s="149"/>
      <c r="DB176" s="149"/>
      <c r="DC176" s="149"/>
      <c r="DD176" s="149"/>
      <c r="DE176" s="149"/>
      <c r="DF176" s="149"/>
      <c r="DG176" s="149"/>
      <c r="DH176" s="149"/>
      <c r="DI176" s="149"/>
      <c r="DJ176" s="149"/>
      <c r="DK176" s="149"/>
      <c r="DL176" s="149"/>
      <c r="DM176" s="149"/>
      <c r="DN176" s="149"/>
      <c r="DO176" s="149"/>
      <c r="DP176" s="149"/>
      <c r="DQ176" s="149"/>
      <c r="DR176" s="149"/>
      <c r="DS176" s="149"/>
      <c r="DT176" s="149"/>
      <c r="DU176" s="149"/>
      <c r="DV176" s="149"/>
      <c r="DW176" s="149"/>
      <c r="DX176" s="149"/>
      <c r="DY176" s="149"/>
      <c r="DZ176" s="149"/>
      <c r="EA176" s="149"/>
      <c r="EB176" s="149"/>
      <c r="EC176" s="149"/>
      <c r="ED176" s="149"/>
      <c r="EE176" s="149"/>
      <c r="EF176" s="149"/>
    </row>
    <row r="177" spans="1:136" x14ac:dyDescent="0.2">
      <c r="A177" s="312"/>
      <c r="B177" s="272" t="s">
        <v>863</v>
      </c>
      <c r="C177" s="273"/>
      <c r="D177" s="276">
        <v>8</v>
      </c>
      <c r="E177" s="277"/>
      <c r="F177" s="277"/>
      <c r="G177" s="278"/>
      <c r="H177" s="276">
        <v>1</v>
      </c>
      <c r="I177" s="277"/>
      <c r="J177" s="277"/>
      <c r="K177" s="278"/>
      <c r="L177" s="276">
        <v>3</v>
      </c>
      <c r="M177" s="277"/>
      <c r="N177" s="277"/>
      <c r="O177" s="278"/>
      <c r="P177" s="276">
        <v>0</v>
      </c>
      <c r="Q177" s="277"/>
      <c r="R177" s="277"/>
      <c r="S177" s="278"/>
      <c r="T177" s="276">
        <v>5</v>
      </c>
      <c r="U177" s="277"/>
      <c r="V177" s="277"/>
      <c r="W177" s="278"/>
      <c r="X177" s="276">
        <v>3</v>
      </c>
      <c r="Y177" s="277"/>
      <c r="Z177" s="277"/>
      <c r="AA177" s="278"/>
      <c r="AB177" s="276">
        <v>0</v>
      </c>
      <c r="AC177" s="277"/>
      <c r="AD177" s="277"/>
      <c r="AE177" s="278"/>
      <c r="AF177" s="276">
        <v>1</v>
      </c>
      <c r="AG177" s="277"/>
      <c r="AH177" s="277"/>
      <c r="AI177" s="278"/>
      <c r="AJ177" s="276">
        <v>5</v>
      </c>
      <c r="AK177" s="277"/>
      <c r="AL177" s="277"/>
      <c r="AM177" s="278"/>
      <c r="AN177" s="359">
        <v>6</v>
      </c>
      <c r="AO177" s="359"/>
      <c r="AP177" s="359"/>
      <c r="AQ177" s="359"/>
      <c r="AR177" s="321"/>
      <c r="AS177" s="276">
        <v>3</v>
      </c>
      <c r="AT177" s="277"/>
      <c r="AU177" s="277"/>
      <c r="AV177" s="278"/>
      <c r="AW177" s="276">
        <v>4</v>
      </c>
      <c r="AX177" s="277"/>
      <c r="AY177" s="277"/>
      <c r="AZ177" s="278"/>
      <c r="BA177" s="276">
        <v>2</v>
      </c>
      <c r="BB177" s="277"/>
      <c r="BC177" s="277"/>
      <c r="BD177" s="278"/>
      <c r="BE177" s="276">
        <v>3</v>
      </c>
      <c r="BF177" s="277"/>
      <c r="BG177" s="277"/>
      <c r="BH177" s="278"/>
      <c r="BI177" s="276">
        <v>2</v>
      </c>
      <c r="BJ177" s="277"/>
      <c r="BK177" s="277"/>
      <c r="BL177" s="278"/>
      <c r="BM177" s="276">
        <v>5</v>
      </c>
      <c r="BN177" s="277"/>
      <c r="BO177" s="277"/>
      <c r="BP177" s="278"/>
      <c r="BQ177" s="276">
        <v>1</v>
      </c>
      <c r="BR177" s="277"/>
      <c r="BS177" s="277"/>
      <c r="BT177" s="278"/>
      <c r="BU177" s="276">
        <v>4</v>
      </c>
      <c r="BV177" s="277"/>
      <c r="BW177" s="277"/>
      <c r="BX177" s="278"/>
      <c r="BY177" s="276">
        <v>5</v>
      </c>
      <c r="BZ177" s="277"/>
      <c r="CA177" s="277"/>
      <c r="CB177" s="278"/>
      <c r="CC177" s="276">
        <v>4</v>
      </c>
      <c r="CD177" s="277"/>
      <c r="CE177" s="277"/>
      <c r="CF177" s="278"/>
      <c r="CG177" s="276">
        <v>6</v>
      </c>
      <c r="CH177" s="277"/>
      <c r="CI177" s="277"/>
      <c r="CJ177" s="277"/>
      <c r="CK177" s="155"/>
      <c r="CO177" s="149"/>
      <c r="CP177" s="149"/>
      <c r="CQ177" s="149"/>
      <c r="CR177" s="149"/>
      <c r="CS177" s="149"/>
      <c r="CT177" s="149"/>
      <c r="CU177" s="149"/>
      <c r="CV177" s="149"/>
      <c r="CW177" s="149"/>
      <c r="CX177" s="149"/>
      <c r="CY177" s="149"/>
      <c r="CZ177" s="149"/>
      <c r="DA177" s="149"/>
      <c r="DB177" s="149"/>
      <c r="DC177" s="149"/>
      <c r="DD177" s="149"/>
      <c r="DE177" s="149"/>
      <c r="DF177" s="149"/>
      <c r="DG177" s="149"/>
      <c r="DH177" s="149"/>
      <c r="DI177" s="149"/>
      <c r="DJ177" s="149"/>
      <c r="DK177" s="149"/>
      <c r="DL177" s="149"/>
      <c r="DM177" s="149"/>
      <c r="DN177" s="149"/>
      <c r="DO177" s="149"/>
      <c r="DP177" s="149"/>
      <c r="DQ177" s="149"/>
      <c r="DR177" s="149"/>
      <c r="DS177" s="149"/>
      <c r="DT177" s="149"/>
      <c r="DU177" s="149"/>
      <c r="DV177" s="149"/>
      <c r="DW177" s="149"/>
      <c r="DX177" s="149"/>
      <c r="DY177" s="149"/>
      <c r="DZ177" s="149"/>
      <c r="EA177" s="149"/>
      <c r="EB177" s="149"/>
      <c r="EC177" s="149"/>
      <c r="ED177" s="149"/>
      <c r="EE177" s="149"/>
      <c r="EF177" s="149"/>
    </row>
    <row r="178" spans="1:136" x14ac:dyDescent="0.2">
      <c r="A178" s="312"/>
      <c r="B178" s="274"/>
      <c r="C178" s="275"/>
      <c r="D178" s="265">
        <f>D177/21</f>
        <v>0.38095238095238093</v>
      </c>
      <c r="E178" s="266"/>
      <c r="F178" s="266"/>
      <c r="G178" s="267"/>
      <c r="H178" s="265">
        <f>H177/21</f>
        <v>4.7619047619047616E-2</v>
      </c>
      <c r="I178" s="266"/>
      <c r="J178" s="266"/>
      <c r="K178" s="267"/>
      <c r="L178" s="265">
        <f>L177/21</f>
        <v>0.14285714285714285</v>
      </c>
      <c r="M178" s="266"/>
      <c r="N178" s="266"/>
      <c r="O178" s="267"/>
      <c r="P178" s="265">
        <f>P177/21</f>
        <v>0</v>
      </c>
      <c r="Q178" s="266"/>
      <c r="R178" s="266"/>
      <c r="S178" s="267"/>
      <c r="T178" s="265">
        <f>T177/21</f>
        <v>0.23809523809523808</v>
      </c>
      <c r="U178" s="266"/>
      <c r="V178" s="266"/>
      <c r="W178" s="267"/>
      <c r="X178" s="265">
        <f>X177/21</f>
        <v>0.14285714285714285</v>
      </c>
      <c r="Y178" s="266"/>
      <c r="Z178" s="266"/>
      <c r="AA178" s="267"/>
      <c r="AB178" s="265">
        <f>AB177/21</f>
        <v>0</v>
      </c>
      <c r="AC178" s="266"/>
      <c r="AD178" s="266"/>
      <c r="AE178" s="267"/>
      <c r="AF178" s="265">
        <f>AF177/21</f>
        <v>4.7619047619047616E-2</v>
      </c>
      <c r="AG178" s="266"/>
      <c r="AH178" s="266"/>
      <c r="AI178" s="267"/>
      <c r="AJ178" s="265">
        <f>AJ177/21</f>
        <v>0.23809523809523808</v>
      </c>
      <c r="AK178" s="266"/>
      <c r="AL178" s="266"/>
      <c r="AM178" s="267"/>
      <c r="AN178" s="358">
        <f>AN177/21</f>
        <v>0.2857142857142857</v>
      </c>
      <c r="AO178" s="358"/>
      <c r="AP178" s="358"/>
      <c r="AQ178" s="358"/>
      <c r="AR178" s="321"/>
      <c r="AS178" s="265">
        <f>AS177/21</f>
        <v>0.14285714285714285</v>
      </c>
      <c r="AT178" s="266"/>
      <c r="AU178" s="266"/>
      <c r="AV178" s="267"/>
      <c r="AW178" s="265">
        <f>AW177/21</f>
        <v>0.19047619047619047</v>
      </c>
      <c r="AX178" s="266"/>
      <c r="AY178" s="266"/>
      <c r="AZ178" s="267"/>
      <c r="BA178" s="265">
        <f>BA177/21</f>
        <v>9.5238095238095233E-2</v>
      </c>
      <c r="BB178" s="266"/>
      <c r="BC178" s="266"/>
      <c r="BD178" s="267"/>
      <c r="BE178" s="265">
        <f>BE177/21</f>
        <v>0.14285714285714285</v>
      </c>
      <c r="BF178" s="266"/>
      <c r="BG178" s="266"/>
      <c r="BH178" s="267"/>
      <c r="BI178" s="265">
        <f>BI177/21</f>
        <v>9.5238095238095233E-2</v>
      </c>
      <c r="BJ178" s="266"/>
      <c r="BK178" s="266"/>
      <c r="BL178" s="267"/>
      <c r="BM178" s="265">
        <f>BM177/21</f>
        <v>0.23809523809523808</v>
      </c>
      <c r="BN178" s="266"/>
      <c r="BO178" s="266"/>
      <c r="BP178" s="267"/>
      <c r="BQ178" s="265">
        <f>BQ177/21</f>
        <v>4.7619047619047616E-2</v>
      </c>
      <c r="BR178" s="266"/>
      <c r="BS178" s="266"/>
      <c r="BT178" s="267"/>
      <c r="BU178" s="265">
        <f>BU177/21</f>
        <v>0.19047619047619047</v>
      </c>
      <c r="BV178" s="266"/>
      <c r="BW178" s="266"/>
      <c r="BX178" s="267"/>
      <c r="BY178" s="265">
        <f>BY177/21</f>
        <v>0.23809523809523808</v>
      </c>
      <c r="BZ178" s="266"/>
      <c r="CA178" s="266"/>
      <c r="CB178" s="267"/>
      <c r="CC178" s="265">
        <f>CC177/21</f>
        <v>0.19047619047619047</v>
      </c>
      <c r="CD178" s="266"/>
      <c r="CE178" s="266"/>
      <c r="CF178" s="267"/>
      <c r="CG178" s="265">
        <f>CG177/21</f>
        <v>0.2857142857142857</v>
      </c>
      <c r="CH178" s="266"/>
      <c r="CI178" s="266"/>
      <c r="CJ178" s="266"/>
      <c r="CK178" s="155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49"/>
      <c r="DT178" s="149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</row>
    <row r="179" spans="1:136" x14ac:dyDescent="0.2">
      <c r="A179" s="312"/>
      <c r="B179" s="268" t="s">
        <v>864</v>
      </c>
      <c r="C179" s="269"/>
      <c r="D179" s="262">
        <v>0</v>
      </c>
      <c r="E179" s="263"/>
      <c r="F179" s="263"/>
      <c r="G179" s="264"/>
      <c r="H179" s="262">
        <v>1</v>
      </c>
      <c r="I179" s="263"/>
      <c r="J179" s="263"/>
      <c r="K179" s="264"/>
      <c r="L179" s="262">
        <v>4</v>
      </c>
      <c r="M179" s="263"/>
      <c r="N179" s="263"/>
      <c r="O179" s="264"/>
      <c r="P179" s="262">
        <v>14</v>
      </c>
      <c r="Q179" s="263"/>
      <c r="R179" s="263"/>
      <c r="S179" s="264"/>
      <c r="T179" s="262">
        <v>1</v>
      </c>
      <c r="U179" s="263"/>
      <c r="V179" s="263"/>
      <c r="W179" s="264"/>
      <c r="X179" s="262">
        <v>1</v>
      </c>
      <c r="Y179" s="263"/>
      <c r="Z179" s="263"/>
      <c r="AA179" s="264"/>
      <c r="AB179" s="262">
        <v>6</v>
      </c>
      <c r="AC179" s="263"/>
      <c r="AD179" s="263"/>
      <c r="AE179" s="264"/>
      <c r="AF179" s="262">
        <v>2</v>
      </c>
      <c r="AG179" s="263"/>
      <c r="AH179" s="263"/>
      <c r="AI179" s="264"/>
      <c r="AJ179" s="262">
        <v>0</v>
      </c>
      <c r="AK179" s="263"/>
      <c r="AL179" s="263"/>
      <c r="AM179" s="264"/>
      <c r="AN179" s="357">
        <v>6</v>
      </c>
      <c r="AO179" s="357"/>
      <c r="AP179" s="357"/>
      <c r="AQ179" s="357"/>
      <c r="AR179" s="321"/>
      <c r="AS179" s="262">
        <v>1</v>
      </c>
      <c r="AT179" s="263"/>
      <c r="AU179" s="263"/>
      <c r="AV179" s="264"/>
      <c r="AW179" s="262">
        <v>1</v>
      </c>
      <c r="AX179" s="263"/>
      <c r="AY179" s="263"/>
      <c r="AZ179" s="264"/>
      <c r="BA179" s="262">
        <v>3</v>
      </c>
      <c r="BB179" s="263"/>
      <c r="BC179" s="263"/>
      <c r="BD179" s="264"/>
      <c r="BE179" s="262">
        <v>1</v>
      </c>
      <c r="BF179" s="263"/>
      <c r="BG179" s="263"/>
      <c r="BH179" s="264"/>
      <c r="BI179" s="262">
        <v>7</v>
      </c>
      <c r="BJ179" s="263"/>
      <c r="BK179" s="263"/>
      <c r="BL179" s="264"/>
      <c r="BM179" s="262">
        <v>0</v>
      </c>
      <c r="BN179" s="263"/>
      <c r="BO179" s="263"/>
      <c r="BP179" s="264"/>
      <c r="BQ179" s="262">
        <v>4</v>
      </c>
      <c r="BR179" s="263"/>
      <c r="BS179" s="263"/>
      <c r="BT179" s="264"/>
      <c r="BU179" s="262">
        <v>1</v>
      </c>
      <c r="BV179" s="263"/>
      <c r="BW179" s="263"/>
      <c r="BX179" s="264"/>
      <c r="BY179" s="262">
        <v>3</v>
      </c>
      <c r="BZ179" s="263"/>
      <c r="CA179" s="263"/>
      <c r="CB179" s="264"/>
      <c r="CC179" s="262">
        <v>1</v>
      </c>
      <c r="CD179" s="263"/>
      <c r="CE179" s="263"/>
      <c r="CF179" s="264"/>
      <c r="CG179" s="262">
        <v>0</v>
      </c>
      <c r="CH179" s="263"/>
      <c r="CI179" s="263"/>
      <c r="CJ179" s="263"/>
      <c r="CK179" s="155"/>
      <c r="CO179" s="149"/>
      <c r="CP179" s="149"/>
      <c r="CQ179" s="149"/>
      <c r="CR179" s="149"/>
      <c r="CS179" s="149"/>
      <c r="CT179" s="149"/>
      <c r="CU179" s="149"/>
      <c r="CV179" s="149"/>
      <c r="CW179" s="149"/>
      <c r="CX179" s="149"/>
      <c r="CY179" s="149"/>
      <c r="CZ179" s="149"/>
      <c r="DA179" s="149"/>
      <c r="DB179" s="149"/>
      <c r="DC179" s="149"/>
      <c r="DD179" s="149"/>
      <c r="DE179" s="149"/>
      <c r="DF179" s="149"/>
      <c r="DG179" s="149"/>
      <c r="DH179" s="149"/>
      <c r="DI179" s="149"/>
      <c r="DJ179" s="149"/>
      <c r="DK179" s="149"/>
      <c r="DL179" s="149"/>
      <c r="DM179" s="149"/>
      <c r="DN179" s="149"/>
      <c r="DO179" s="149"/>
      <c r="DP179" s="149"/>
      <c r="DQ179" s="149"/>
      <c r="DR179" s="149"/>
      <c r="DS179" s="149"/>
      <c r="DT179" s="149"/>
      <c r="DU179" s="149"/>
      <c r="DV179" s="149"/>
      <c r="DW179" s="149"/>
      <c r="DX179" s="149"/>
      <c r="DY179" s="149"/>
      <c r="DZ179" s="149"/>
      <c r="EA179" s="149"/>
      <c r="EB179" s="149"/>
      <c r="EC179" s="149"/>
      <c r="ED179" s="149"/>
      <c r="EE179" s="149"/>
      <c r="EF179" s="149"/>
    </row>
    <row r="180" spans="1:136" x14ac:dyDescent="0.2">
      <c r="A180" s="312"/>
      <c r="B180" s="270"/>
      <c r="C180" s="271"/>
      <c r="D180" s="259">
        <f>D179/21</f>
        <v>0</v>
      </c>
      <c r="E180" s="260"/>
      <c r="F180" s="260"/>
      <c r="G180" s="261"/>
      <c r="H180" s="259">
        <f>H179/21</f>
        <v>4.7619047619047616E-2</v>
      </c>
      <c r="I180" s="260"/>
      <c r="J180" s="260"/>
      <c r="K180" s="261"/>
      <c r="L180" s="259">
        <f>L179/21</f>
        <v>0.19047619047619047</v>
      </c>
      <c r="M180" s="260"/>
      <c r="N180" s="260"/>
      <c r="O180" s="261"/>
      <c r="P180" s="259">
        <f>P179/21</f>
        <v>0.66666666666666663</v>
      </c>
      <c r="Q180" s="260"/>
      <c r="R180" s="260"/>
      <c r="S180" s="261"/>
      <c r="T180" s="259">
        <f>T179/21</f>
        <v>4.7619047619047616E-2</v>
      </c>
      <c r="U180" s="260"/>
      <c r="V180" s="260"/>
      <c r="W180" s="261"/>
      <c r="X180" s="259">
        <f>X179/21</f>
        <v>4.7619047619047616E-2</v>
      </c>
      <c r="Y180" s="260"/>
      <c r="Z180" s="260"/>
      <c r="AA180" s="261"/>
      <c r="AB180" s="259">
        <f>AB179/21</f>
        <v>0.2857142857142857</v>
      </c>
      <c r="AC180" s="260"/>
      <c r="AD180" s="260"/>
      <c r="AE180" s="261"/>
      <c r="AF180" s="259">
        <f>AF179/21</f>
        <v>9.5238095238095233E-2</v>
      </c>
      <c r="AG180" s="260"/>
      <c r="AH180" s="260"/>
      <c r="AI180" s="261"/>
      <c r="AJ180" s="259">
        <f>AJ179/21</f>
        <v>0</v>
      </c>
      <c r="AK180" s="260"/>
      <c r="AL180" s="260"/>
      <c r="AM180" s="261"/>
      <c r="AN180" s="356">
        <f>AN179/21</f>
        <v>0.2857142857142857</v>
      </c>
      <c r="AO180" s="356"/>
      <c r="AP180" s="356"/>
      <c r="AQ180" s="356"/>
      <c r="AR180" s="362"/>
      <c r="AS180" s="259">
        <f>AS179/21</f>
        <v>4.7619047619047616E-2</v>
      </c>
      <c r="AT180" s="260"/>
      <c r="AU180" s="260"/>
      <c r="AV180" s="261"/>
      <c r="AW180" s="259">
        <f>AW179/21</f>
        <v>4.7619047619047616E-2</v>
      </c>
      <c r="AX180" s="260"/>
      <c r="AY180" s="260"/>
      <c r="AZ180" s="261"/>
      <c r="BA180" s="259">
        <f>BA179/21</f>
        <v>0.14285714285714285</v>
      </c>
      <c r="BB180" s="260"/>
      <c r="BC180" s="260"/>
      <c r="BD180" s="261"/>
      <c r="BE180" s="259">
        <f>BE179/21</f>
        <v>4.7619047619047616E-2</v>
      </c>
      <c r="BF180" s="260"/>
      <c r="BG180" s="260"/>
      <c r="BH180" s="261"/>
      <c r="BI180" s="259">
        <f>BI179/21</f>
        <v>0.33333333333333331</v>
      </c>
      <c r="BJ180" s="260"/>
      <c r="BK180" s="260"/>
      <c r="BL180" s="261"/>
      <c r="BM180" s="259">
        <f>BM179/21</f>
        <v>0</v>
      </c>
      <c r="BN180" s="260"/>
      <c r="BO180" s="260"/>
      <c r="BP180" s="261"/>
      <c r="BQ180" s="259">
        <f>BQ179/21</f>
        <v>0.19047619047619047</v>
      </c>
      <c r="BR180" s="260"/>
      <c r="BS180" s="260"/>
      <c r="BT180" s="261"/>
      <c r="BU180" s="259">
        <f>BU179/21</f>
        <v>4.7619047619047616E-2</v>
      </c>
      <c r="BV180" s="260"/>
      <c r="BW180" s="260"/>
      <c r="BX180" s="261"/>
      <c r="BY180" s="259">
        <f>BY179/21</f>
        <v>0.14285714285714285</v>
      </c>
      <c r="BZ180" s="260"/>
      <c r="CA180" s="260"/>
      <c r="CB180" s="261"/>
      <c r="CC180" s="259">
        <f>CC179/21</f>
        <v>4.7619047619047616E-2</v>
      </c>
      <c r="CD180" s="260"/>
      <c r="CE180" s="260"/>
      <c r="CF180" s="261"/>
      <c r="CG180" s="259">
        <f>CG179/21</f>
        <v>0</v>
      </c>
      <c r="CH180" s="260"/>
      <c r="CI180" s="260"/>
      <c r="CJ180" s="260"/>
      <c r="CK180" s="155"/>
      <c r="CO180" s="149"/>
      <c r="CP180" s="149"/>
      <c r="CQ180" s="149"/>
      <c r="CR180" s="149"/>
      <c r="CS180" s="149"/>
      <c r="CT180" s="149"/>
      <c r="CU180" s="149"/>
      <c r="CV180" s="149"/>
      <c r="CW180" s="149"/>
      <c r="CX180" s="149"/>
      <c r="CY180" s="149"/>
      <c r="CZ180" s="149"/>
      <c r="DA180" s="149"/>
      <c r="DB180" s="149"/>
      <c r="DC180" s="149"/>
      <c r="DD180" s="149"/>
      <c r="DE180" s="149"/>
      <c r="DF180" s="149"/>
      <c r="DG180" s="149"/>
      <c r="DH180" s="149"/>
      <c r="DI180" s="149"/>
      <c r="DJ180" s="149"/>
      <c r="DK180" s="149"/>
      <c r="DL180" s="149"/>
      <c r="DM180" s="149"/>
      <c r="DN180" s="149"/>
      <c r="DO180" s="149"/>
      <c r="DP180" s="149"/>
      <c r="DQ180" s="149"/>
      <c r="DR180" s="149"/>
      <c r="DS180" s="149"/>
      <c r="DT180" s="149"/>
      <c r="DU180" s="149"/>
      <c r="DV180" s="149"/>
      <c r="DW180" s="149"/>
      <c r="DX180" s="149"/>
      <c r="DY180" s="149"/>
      <c r="DZ180" s="149"/>
      <c r="EA180" s="149"/>
      <c r="EB180" s="149"/>
      <c r="EC180" s="149"/>
      <c r="ED180" s="149"/>
      <c r="EE180" s="149"/>
      <c r="EF180" s="149"/>
    </row>
    <row r="181" spans="1:136" ht="15" x14ac:dyDescent="0.25">
      <c r="B181" s="202"/>
      <c r="C181" s="202"/>
      <c r="D181" s="219"/>
      <c r="E181" s="219"/>
      <c r="F181" s="219"/>
      <c r="G181" s="219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  <c r="CE181" s="157"/>
      <c r="CF181" s="157"/>
      <c r="CG181" s="157"/>
      <c r="CH181" s="157"/>
      <c r="CI181" s="157"/>
      <c r="CJ181" s="157"/>
      <c r="CO181" s="149"/>
      <c r="CP181" s="149"/>
      <c r="CQ181" s="149"/>
      <c r="CR181" s="149"/>
      <c r="CS181" s="149"/>
      <c r="CT181" s="149"/>
      <c r="CU181" s="149"/>
      <c r="CV181" s="149"/>
      <c r="CW181" s="149"/>
      <c r="CX181" s="149"/>
      <c r="CY181" s="149"/>
      <c r="CZ181" s="149"/>
      <c r="DA181" s="149"/>
      <c r="DB181" s="149"/>
      <c r="DC181" s="149"/>
      <c r="DD181" s="149"/>
      <c r="DE181" s="149"/>
      <c r="DF181" s="149"/>
      <c r="DG181" s="149"/>
      <c r="DH181" s="149"/>
      <c r="DI181" s="149"/>
      <c r="DJ181" s="149"/>
      <c r="DK181" s="149"/>
      <c r="DL181" s="149"/>
      <c r="DM181" s="149"/>
      <c r="DN181" s="149"/>
      <c r="DO181" s="149"/>
      <c r="DP181" s="149"/>
      <c r="DQ181" s="149"/>
      <c r="DR181" s="149"/>
      <c r="DS181" s="149"/>
      <c r="DT181" s="149"/>
      <c r="DU181" s="149"/>
      <c r="DV181" s="149"/>
      <c r="DW181" s="149"/>
      <c r="DX181" s="149"/>
      <c r="DY181" s="149"/>
      <c r="DZ181" s="149"/>
      <c r="EA181" s="149"/>
      <c r="EB181" s="149"/>
      <c r="EC181" s="149"/>
      <c r="ED181" s="149"/>
      <c r="EE181" s="149"/>
      <c r="EF181" s="149"/>
    </row>
    <row r="182" spans="1:136" ht="15" hidden="1" x14ac:dyDescent="0.25">
      <c r="A182" s="311" t="s">
        <v>752</v>
      </c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311"/>
      <c r="AA182" s="311"/>
      <c r="AB182" s="311"/>
      <c r="AC182" s="311"/>
      <c r="AD182" s="311"/>
      <c r="AE182" s="311"/>
      <c r="AF182" s="311"/>
      <c r="AG182" s="311"/>
      <c r="AH182" s="311"/>
      <c r="AI182" s="311"/>
      <c r="AJ182" s="311"/>
      <c r="AK182" s="311"/>
      <c r="AL182" s="311"/>
      <c r="AM182" s="311"/>
      <c r="AN182" s="311"/>
      <c r="AO182" s="311"/>
      <c r="AP182" s="311"/>
      <c r="AQ182" s="311"/>
      <c r="AR182" s="311"/>
      <c r="AS182" s="311"/>
      <c r="AT182" s="311"/>
      <c r="AU182" s="311"/>
      <c r="AV182" s="311"/>
      <c r="AW182" s="311"/>
      <c r="AX182" s="311"/>
      <c r="AY182" s="311"/>
      <c r="AZ182" s="311"/>
      <c r="BA182" s="311"/>
      <c r="BB182" s="311"/>
      <c r="BC182" s="311"/>
      <c r="BD182" s="311"/>
      <c r="BE182" s="311"/>
      <c r="BF182" s="311"/>
      <c r="BG182" s="311"/>
      <c r="BH182" s="311"/>
      <c r="BI182" s="311"/>
      <c r="BJ182" s="311"/>
      <c r="BK182" s="311"/>
      <c r="BL182" s="311"/>
      <c r="BM182" s="311"/>
      <c r="BN182" s="311"/>
      <c r="BO182" s="311"/>
      <c r="BP182" s="311"/>
      <c r="BQ182" s="311"/>
      <c r="BR182" s="311"/>
      <c r="BS182" s="311"/>
      <c r="BT182" s="311"/>
      <c r="BU182" s="311"/>
      <c r="BV182" s="311"/>
      <c r="BW182" s="311"/>
      <c r="BX182" s="311"/>
      <c r="BY182" s="311"/>
      <c r="BZ182" s="311"/>
      <c r="CA182" s="311"/>
      <c r="CB182" s="311"/>
      <c r="CC182" s="311"/>
      <c r="CD182" s="311"/>
      <c r="CE182" s="311"/>
      <c r="CF182" s="311"/>
      <c r="CG182" s="311"/>
      <c r="CH182" s="311"/>
      <c r="CI182" s="311"/>
      <c r="CJ182" s="311"/>
      <c r="CK182" s="311"/>
      <c r="CL182" s="311"/>
      <c r="CM182" s="311"/>
      <c r="CN182" s="311"/>
      <c r="CO182" s="311"/>
    </row>
    <row r="183" spans="1:136" ht="15" hidden="1" x14ac:dyDescent="0.25">
      <c r="A183" s="311" t="s">
        <v>756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311"/>
      <c r="AE183" s="311"/>
      <c r="AF183" s="311"/>
      <c r="AG183" s="311"/>
      <c r="AH183" s="311"/>
      <c r="AI183" s="311"/>
      <c r="AJ183" s="311"/>
      <c r="AK183" s="311"/>
      <c r="AL183" s="311"/>
      <c r="AM183" s="311"/>
      <c r="AN183" s="311"/>
      <c r="AO183" s="311"/>
      <c r="AP183" s="311"/>
      <c r="AQ183" s="311"/>
      <c r="AR183" s="311"/>
      <c r="AS183" s="311"/>
      <c r="AT183" s="311"/>
      <c r="AU183" s="311"/>
      <c r="AV183" s="311"/>
      <c r="AW183" s="311"/>
      <c r="AX183" s="311"/>
      <c r="AY183" s="311"/>
      <c r="AZ183" s="311"/>
      <c r="BA183" s="311"/>
      <c r="BB183" s="311"/>
      <c r="BC183" s="311"/>
      <c r="BD183" s="311"/>
      <c r="BE183" s="311"/>
      <c r="BF183" s="311"/>
      <c r="BG183" s="311"/>
      <c r="BH183" s="311"/>
      <c r="BI183" s="311"/>
      <c r="BJ183" s="311"/>
      <c r="BK183" s="311"/>
      <c r="BL183" s="311"/>
      <c r="BM183" s="311"/>
      <c r="BN183" s="311"/>
      <c r="BO183" s="311"/>
      <c r="BP183" s="311"/>
      <c r="BQ183" s="311"/>
      <c r="BR183" s="311"/>
      <c r="BS183" s="311"/>
      <c r="BT183" s="311"/>
      <c r="BU183" s="311"/>
      <c r="BV183" s="311"/>
      <c r="BW183" s="311"/>
      <c r="BX183" s="311"/>
      <c r="BY183" s="311"/>
      <c r="BZ183" s="311"/>
      <c r="CA183" s="311"/>
      <c r="CB183" s="311"/>
      <c r="CC183" s="311"/>
      <c r="CD183" s="311"/>
      <c r="CE183" s="311"/>
      <c r="CF183" s="311"/>
      <c r="CG183" s="311"/>
      <c r="CH183" s="311"/>
      <c r="CI183" s="311"/>
      <c r="CJ183" s="311"/>
      <c r="CK183" s="311"/>
      <c r="CL183" s="311"/>
      <c r="CM183" s="311"/>
      <c r="CN183" s="311"/>
      <c r="CO183" s="311"/>
    </row>
    <row r="184" spans="1:136" ht="15" hidden="1" x14ac:dyDescent="0.25"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9"/>
      <c r="DF184" s="149"/>
      <c r="DG184" s="149"/>
      <c r="DH184" s="149"/>
      <c r="DI184" s="149"/>
      <c r="DJ184" s="149"/>
      <c r="DK184" s="149"/>
      <c r="DL184" s="149"/>
      <c r="DM184" s="149"/>
      <c r="DN184" s="149"/>
      <c r="DO184" s="149"/>
      <c r="DP184" s="149"/>
      <c r="DQ184" s="149"/>
      <c r="DR184" s="149"/>
      <c r="DS184" s="149"/>
      <c r="DT184" s="149"/>
      <c r="DU184" s="149"/>
      <c r="DV184" s="149"/>
      <c r="DW184" s="149"/>
      <c r="DX184" s="149"/>
      <c r="DY184" s="149"/>
      <c r="DZ184" s="149"/>
      <c r="EA184" s="149"/>
      <c r="EB184" s="149"/>
      <c r="EC184" s="149"/>
      <c r="ED184" s="149"/>
      <c r="EE184" s="149"/>
      <c r="EF184" s="149"/>
    </row>
    <row r="185" spans="1:136" ht="15" hidden="1" x14ac:dyDescent="0.25">
      <c r="A185" s="312" t="s">
        <v>867</v>
      </c>
      <c r="B185" s="313" t="s">
        <v>90</v>
      </c>
      <c r="C185" s="314"/>
      <c r="D185" s="314"/>
      <c r="E185" s="314"/>
      <c r="F185" s="314"/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  <c r="AK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AX185" s="314"/>
      <c r="AY185" s="314"/>
      <c r="AZ185" s="314"/>
      <c r="BA185" s="314"/>
      <c r="BB185" s="314"/>
      <c r="BC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  <c r="BQ185" s="314"/>
      <c r="BR185" s="314"/>
      <c r="BS185" s="314"/>
      <c r="BT185" s="314"/>
      <c r="BU185" s="314"/>
      <c r="BV185" s="314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  <c r="CO185" s="220"/>
      <c r="CP185" s="148"/>
      <c r="CQ185" s="148"/>
      <c r="CR185" s="148"/>
      <c r="CS185" s="148"/>
      <c r="CT185" s="148"/>
      <c r="CU185" s="149"/>
      <c r="CV185" s="149"/>
      <c r="CW185" s="149"/>
      <c r="CX185" s="149"/>
      <c r="CY185" s="149"/>
      <c r="CZ185" s="149"/>
      <c r="DA185" s="149"/>
      <c r="DB185" s="149"/>
      <c r="DC185" s="149"/>
      <c r="DD185" s="149"/>
      <c r="DE185" s="149"/>
      <c r="DF185" s="149"/>
      <c r="DG185" s="149"/>
      <c r="DH185" s="149"/>
      <c r="DI185" s="149"/>
      <c r="DJ185" s="149"/>
      <c r="DK185" s="149"/>
      <c r="DL185" s="149"/>
      <c r="DM185" s="149"/>
      <c r="DN185" s="149"/>
      <c r="DO185" s="149"/>
      <c r="DP185" s="149"/>
      <c r="DQ185" s="149"/>
      <c r="DR185" s="149"/>
      <c r="DS185" s="149"/>
      <c r="DT185" s="149"/>
      <c r="DU185" s="149"/>
      <c r="DV185" s="149"/>
      <c r="DW185" s="149"/>
      <c r="DX185" s="149"/>
      <c r="DY185" s="149"/>
      <c r="DZ185" s="149"/>
      <c r="EA185" s="149"/>
      <c r="EB185" s="149"/>
      <c r="EC185" s="149"/>
      <c r="ED185" s="149"/>
      <c r="EE185" s="149"/>
      <c r="EF185" s="149"/>
    </row>
    <row r="186" spans="1:136" ht="15" hidden="1" x14ac:dyDescent="0.25">
      <c r="A186" s="312"/>
      <c r="B186" s="313" t="s">
        <v>866</v>
      </c>
      <c r="C186" s="314"/>
      <c r="D186" s="314"/>
      <c r="E186" s="314"/>
      <c r="F186" s="314"/>
      <c r="G186" s="314"/>
      <c r="H186" s="314"/>
      <c r="I186" s="314"/>
      <c r="J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  <c r="BQ186" s="314"/>
      <c r="BR186" s="314"/>
      <c r="BS186" s="314"/>
      <c r="BT186" s="314"/>
      <c r="BU186" s="314"/>
      <c r="BV186" s="314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  <c r="CO186" s="221"/>
      <c r="CP186" s="149"/>
      <c r="CQ186" s="149"/>
      <c r="CR186" s="149"/>
      <c r="CS186" s="149"/>
      <c r="CT186" s="149"/>
      <c r="CU186" s="149"/>
      <c r="CV186" s="149"/>
      <c r="CW186" s="149"/>
      <c r="CX186" s="149"/>
      <c r="CY186" s="149"/>
      <c r="CZ186" s="149"/>
      <c r="DA186" s="149"/>
      <c r="DB186" s="149"/>
      <c r="DC186" s="149"/>
      <c r="DD186" s="149"/>
      <c r="DE186" s="149"/>
      <c r="DF186" s="149"/>
      <c r="DG186" s="149"/>
      <c r="DH186" s="149"/>
      <c r="DI186" s="149"/>
      <c r="DJ186" s="149"/>
      <c r="DK186" s="149"/>
      <c r="DL186" s="149"/>
      <c r="DM186" s="149"/>
      <c r="DN186" s="149"/>
      <c r="DO186" s="149"/>
      <c r="DP186" s="149"/>
      <c r="DQ186" s="149"/>
      <c r="DR186" s="149"/>
      <c r="DS186" s="149"/>
      <c r="DT186" s="149"/>
      <c r="DU186" s="149"/>
      <c r="DV186" s="149"/>
      <c r="DW186" s="149"/>
      <c r="DX186" s="149"/>
      <c r="DY186" s="149"/>
      <c r="DZ186" s="149"/>
      <c r="EA186" s="149"/>
      <c r="EB186" s="149"/>
      <c r="EC186" s="149"/>
      <c r="ED186" s="149"/>
      <c r="EE186" s="149"/>
      <c r="EF186" s="149"/>
    </row>
    <row r="187" spans="1:136" ht="15" hidden="1" x14ac:dyDescent="0.25">
      <c r="A187" s="312"/>
      <c r="B187" s="153" t="s">
        <v>759</v>
      </c>
      <c r="C187" s="154">
        <f>+C188+C189</f>
        <v>21</v>
      </c>
      <c r="D187" s="303" t="s">
        <v>724</v>
      </c>
      <c r="E187" s="303"/>
      <c r="F187" s="303"/>
      <c r="G187" s="303"/>
      <c r="H187" s="303" t="s">
        <v>725</v>
      </c>
      <c r="I187" s="303"/>
      <c r="J187" s="303"/>
      <c r="K187" s="303"/>
      <c r="L187" s="303" t="s">
        <v>726</v>
      </c>
      <c r="M187" s="303"/>
      <c r="N187" s="303"/>
      <c r="O187" s="303"/>
      <c r="P187" s="303" t="s">
        <v>727</v>
      </c>
      <c r="Q187" s="303"/>
      <c r="R187" s="303"/>
      <c r="S187" s="303"/>
      <c r="T187" s="303" t="s">
        <v>728</v>
      </c>
      <c r="U187" s="303"/>
      <c r="V187" s="303"/>
      <c r="W187" s="303"/>
      <c r="X187" s="303" t="s">
        <v>729</v>
      </c>
      <c r="Y187" s="303"/>
      <c r="Z187" s="303"/>
      <c r="AA187" s="303"/>
      <c r="AB187" s="303" t="s">
        <v>730</v>
      </c>
      <c r="AC187" s="303"/>
      <c r="AD187" s="303"/>
      <c r="AE187" s="303"/>
      <c r="AF187" s="303" t="s">
        <v>731</v>
      </c>
      <c r="AG187" s="303"/>
      <c r="AH187" s="303"/>
      <c r="AI187" s="303"/>
      <c r="AJ187" s="303" t="s">
        <v>732</v>
      </c>
      <c r="AK187" s="303"/>
      <c r="AL187" s="303"/>
      <c r="AM187" s="303"/>
      <c r="AN187" s="305" t="s">
        <v>750</v>
      </c>
      <c r="AO187" s="306"/>
      <c r="AP187" s="306"/>
      <c r="AQ187" s="306"/>
      <c r="AR187" s="302"/>
      <c r="AS187" s="288" t="s">
        <v>733</v>
      </c>
      <c r="AT187" s="289"/>
      <c r="AU187" s="289"/>
      <c r="AV187" s="300"/>
      <c r="AW187" s="288" t="s">
        <v>734</v>
      </c>
      <c r="AX187" s="289"/>
      <c r="AY187" s="289"/>
      <c r="AZ187" s="300"/>
      <c r="BA187" s="288" t="s">
        <v>735</v>
      </c>
      <c r="BB187" s="289"/>
      <c r="BC187" s="289"/>
      <c r="BD187" s="300"/>
      <c r="BE187" s="288" t="s">
        <v>736</v>
      </c>
      <c r="BF187" s="289"/>
      <c r="BG187" s="289"/>
      <c r="BH187" s="300"/>
      <c r="BI187" s="288" t="s">
        <v>737</v>
      </c>
      <c r="BJ187" s="289"/>
      <c r="BK187" s="289"/>
      <c r="BL187" s="300"/>
      <c r="BM187" s="288" t="s">
        <v>738</v>
      </c>
      <c r="BN187" s="289"/>
      <c r="BO187" s="289"/>
      <c r="BP187" s="300"/>
      <c r="BQ187" s="288" t="s">
        <v>739</v>
      </c>
      <c r="BR187" s="289"/>
      <c r="BS187" s="289"/>
      <c r="BT187" s="300"/>
      <c r="BU187" s="288" t="s">
        <v>740</v>
      </c>
      <c r="BV187" s="289"/>
      <c r="BW187" s="289"/>
      <c r="BX187" s="300"/>
      <c r="BY187" s="288" t="s">
        <v>741</v>
      </c>
      <c r="BZ187" s="289"/>
      <c r="CA187" s="289"/>
      <c r="CB187" s="300"/>
      <c r="CC187" s="288" t="s">
        <v>742</v>
      </c>
      <c r="CD187" s="289"/>
      <c r="CE187" s="289"/>
      <c r="CF187" s="300"/>
      <c r="CG187" s="288" t="s">
        <v>743</v>
      </c>
      <c r="CH187" s="289"/>
      <c r="CI187" s="289"/>
      <c r="CJ187" s="300"/>
      <c r="CK187" s="286" t="s">
        <v>744</v>
      </c>
      <c r="CL187" s="287"/>
      <c r="CM187" s="287"/>
      <c r="CN187" s="287"/>
      <c r="CO187" s="221"/>
      <c r="CP187" s="149"/>
      <c r="CQ187" s="149"/>
      <c r="CR187" s="149"/>
      <c r="CS187" s="149"/>
      <c r="CT187" s="149"/>
      <c r="CU187" s="149"/>
      <c r="CV187" s="149"/>
      <c r="CW187" s="149"/>
      <c r="CX187" s="149"/>
      <c r="CY187" s="149"/>
      <c r="CZ187" s="149"/>
      <c r="DA187" s="149"/>
      <c r="DB187" s="149"/>
      <c r="DC187" s="149"/>
      <c r="DD187" s="149"/>
      <c r="DE187" s="149"/>
      <c r="DF187" s="149"/>
      <c r="DG187" s="149"/>
      <c r="DH187" s="149"/>
      <c r="DI187" s="149"/>
      <c r="DJ187" s="149"/>
      <c r="DK187" s="149"/>
      <c r="DL187" s="149"/>
      <c r="DM187" s="149"/>
      <c r="DN187" s="149"/>
      <c r="DO187" s="149"/>
      <c r="DP187" s="149"/>
      <c r="DQ187" s="149"/>
      <c r="DR187" s="149"/>
      <c r="DS187" s="149"/>
      <c r="DT187" s="149"/>
      <c r="DU187" s="149"/>
      <c r="DV187" s="149"/>
      <c r="DW187" s="149"/>
      <c r="DX187" s="149"/>
      <c r="DY187" s="149"/>
      <c r="DZ187" s="149"/>
      <c r="EA187" s="149"/>
      <c r="EB187" s="149"/>
      <c r="EC187" s="149"/>
      <c r="ED187" s="149"/>
      <c r="EE187" s="149"/>
      <c r="EF187" s="149"/>
    </row>
    <row r="188" spans="1:136" ht="15" hidden="1" x14ac:dyDescent="0.25">
      <c r="A188" s="312"/>
      <c r="B188" s="153" t="s">
        <v>757</v>
      </c>
      <c r="C188" s="154">
        <v>10</v>
      </c>
      <c r="D188" s="304"/>
      <c r="E188" s="304"/>
      <c r="F188" s="304"/>
      <c r="G188" s="304"/>
      <c r="H188" s="304"/>
      <c r="I188" s="304"/>
      <c r="J188" s="304"/>
      <c r="K188" s="304"/>
      <c r="L188" s="304"/>
      <c r="M188" s="304"/>
      <c r="N188" s="304"/>
      <c r="O188" s="304"/>
      <c r="P188" s="304"/>
      <c r="Q188" s="304"/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7"/>
      <c r="AO188" s="308"/>
      <c r="AP188" s="308"/>
      <c r="AQ188" s="308"/>
      <c r="AR188" s="302"/>
      <c r="AS188" s="288"/>
      <c r="AT188" s="289"/>
      <c r="AU188" s="289"/>
      <c r="AV188" s="300"/>
      <c r="AW188" s="288"/>
      <c r="AX188" s="289"/>
      <c r="AY188" s="289"/>
      <c r="AZ188" s="300"/>
      <c r="BA188" s="288"/>
      <c r="BB188" s="289"/>
      <c r="BC188" s="289"/>
      <c r="BD188" s="300"/>
      <c r="BE188" s="288"/>
      <c r="BF188" s="289"/>
      <c r="BG188" s="289"/>
      <c r="BH188" s="300"/>
      <c r="BI188" s="288"/>
      <c r="BJ188" s="289"/>
      <c r="BK188" s="289"/>
      <c r="BL188" s="300"/>
      <c r="BM188" s="288"/>
      <c r="BN188" s="289"/>
      <c r="BO188" s="289"/>
      <c r="BP188" s="300"/>
      <c r="BQ188" s="288"/>
      <c r="BR188" s="289"/>
      <c r="BS188" s="289"/>
      <c r="BT188" s="300"/>
      <c r="BU188" s="288"/>
      <c r="BV188" s="289"/>
      <c r="BW188" s="289"/>
      <c r="BX188" s="300"/>
      <c r="BY188" s="288"/>
      <c r="BZ188" s="289"/>
      <c r="CA188" s="289"/>
      <c r="CB188" s="300"/>
      <c r="CC188" s="288"/>
      <c r="CD188" s="289"/>
      <c r="CE188" s="289"/>
      <c r="CF188" s="300"/>
      <c r="CG188" s="288"/>
      <c r="CH188" s="289"/>
      <c r="CI188" s="289"/>
      <c r="CJ188" s="300"/>
      <c r="CK188" s="288"/>
      <c r="CL188" s="289"/>
      <c r="CM188" s="289"/>
      <c r="CN188" s="289"/>
      <c r="CO188" s="221"/>
      <c r="CP188" s="149"/>
      <c r="CQ188" s="149"/>
      <c r="CR188" s="149"/>
      <c r="CS188" s="149"/>
      <c r="CT188" s="149"/>
      <c r="CU188" s="149"/>
      <c r="CV188" s="149"/>
      <c r="CW188" s="149"/>
      <c r="CX188" s="149"/>
      <c r="CY188" s="149"/>
      <c r="CZ188" s="149"/>
      <c r="DA188" s="149"/>
      <c r="DB188" s="149"/>
      <c r="DC188" s="149"/>
      <c r="DD188" s="149"/>
      <c r="DE188" s="149"/>
      <c r="DF188" s="149"/>
      <c r="DG188" s="149"/>
      <c r="DH188" s="149"/>
      <c r="DI188" s="149"/>
      <c r="DJ188" s="149"/>
      <c r="DK188" s="149"/>
      <c r="DL188" s="149"/>
      <c r="DM188" s="149"/>
      <c r="DN188" s="149"/>
      <c r="DO188" s="149"/>
      <c r="DP188" s="149"/>
      <c r="DQ188" s="149"/>
      <c r="DR188" s="149"/>
      <c r="DS188" s="149"/>
      <c r="DT188" s="149"/>
      <c r="DU188" s="149"/>
      <c r="DV188" s="149"/>
      <c r="DW188" s="149"/>
      <c r="DX188" s="149"/>
      <c r="DY188" s="149"/>
      <c r="DZ188" s="149"/>
      <c r="EA188" s="149"/>
      <c r="EB188" s="149"/>
      <c r="EC188" s="149"/>
      <c r="ED188" s="149"/>
      <c r="EE188" s="149"/>
      <c r="EF188" s="149"/>
    </row>
    <row r="189" spans="1:136" ht="15" hidden="1" x14ac:dyDescent="0.25">
      <c r="A189" s="312"/>
      <c r="B189" s="153" t="s">
        <v>758</v>
      </c>
      <c r="C189" s="154">
        <v>11</v>
      </c>
      <c r="D189" s="304"/>
      <c r="E189" s="304"/>
      <c r="F189" s="304"/>
      <c r="G189" s="304"/>
      <c r="H189" s="304"/>
      <c r="I189" s="304"/>
      <c r="J189" s="304"/>
      <c r="K189" s="304"/>
      <c r="L189" s="304"/>
      <c r="M189" s="304"/>
      <c r="N189" s="304"/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7"/>
      <c r="AO189" s="308"/>
      <c r="AP189" s="308"/>
      <c r="AQ189" s="308"/>
      <c r="AR189" s="302"/>
      <c r="AS189" s="288"/>
      <c r="AT189" s="289"/>
      <c r="AU189" s="289"/>
      <c r="AV189" s="300"/>
      <c r="AW189" s="288"/>
      <c r="AX189" s="289"/>
      <c r="AY189" s="289"/>
      <c r="AZ189" s="300"/>
      <c r="BA189" s="288"/>
      <c r="BB189" s="289"/>
      <c r="BC189" s="289"/>
      <c r="BD189" s="300"/>
      <c r="BE189" s="288"/>
      <c r="BF189" s="289"/>
      <c r="BG189" s="289"/>
      <c r="BH189" s="300"/>
      <c r="BI189" s="288"/>
      <c r="BJ189" s="289"/>
      <c r="BK189" s="289"/>
      <c r="BL189" s="300"/>
      <c r="BM189" s="288"/>
      <c r="BN189" s="289"/>
      <c r="BO189" s="289"/>
      <c r="BP189" s="300"/>
      <c r="BQ189" s="288"/>
      <c r="BR189" s="289"/>
      <c r="BS189" s="289"/>
      <c r="BT189" s="300"/>
      <c r="BU189" s="288"/>
      <c r="BV189" s="289"/>
      <c r="BW189" s="289"/>
      <c r="BX189" s="300"/>
      <c r="BY189" s="288"/>
      <c r="BZ189" s="289"/>
      <c r="CA189" s="289"/>
      <c r="CB189" s="300"/>
      <c r="CC189" s="288"/>
      <c r="CD189" s="289"/>
      <c r="CE189" s="289"/>
      <c r="CF189" s="300"/>
      <c r="CG189" s="288"/>
      <c r="CH189" s="289"/>
      <c r="CI189" s="289"/>
      <c r="CJ189" s="300"/>
      <c r="CK189" s="288"/>
      <c r="CL189" s="289"/>
      <c r="CM189" s="289"/>
      <c r="CN189" s="289"/>
      <c r="CO189" s="221"/>
      <c r="CP189" s="149"/>
      <c r="CQ189" s="149"/>
      <c r="CR189" s="149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>
        <v>0</v>
      </c>
      <c r="DE189" s="149">
        <v>0.42857142857142855</v>
      </c>
      <c r="DF189" s="149">
        <v>0</v>
      </c>
      <c r="DG189" s="149">
        <v>0</v>
      </c>
      <c r="DH189" s="149">
        <v>4.7619047619047616E-2</v>
      </c>
      <c r="DI189" s="149">
        <v>0.23809523809523808</v>
      </c>
      <c r="DJ189" s="149">
        <v>9.5238095238095233E-2</v>
      </c>
      <c r="DK189" s="149">
        <v>0.2857142857142857</v>
      </c>
      <c r="DL189" s="149">
        <v>0.14285714285714285</v>
      </c>
      <c r="DM189" s="149">
        <v>0</v>
      </c>
      <c r="DN189" s="149">
        <v>4.7619047619047616E-2</v>
      </c>
      <c r="DO189" s="149">
        <v>0.2857142857142857</v>
      </c>
      <c r="DP189" s="149">
        <v>0.2857142857142857</v>
      </c>
      <c r="DQ189" s="149">
        <v>9.5238095238095233E-2</v>
      </c>
      <c r="DR189" s="149">
        <v>0.14285714285714285</v>
      </c>
      <c r="DS189" s="149">
        <v>0.14285714285714285</v>
      </c>
      <c r="DT189" s="149">
        <v>4.7619047619047616E-2</v>
      </c>
      <c r="DU189" s="149">
        <v>0.19047619047619047</v>
      </c>
      <c r="DV189" s="149">
        <v>4.7619047619047616E-2</v>
      </c>
      <c r="DW189" s="149">
        <v>0.33333333333333331</v>
      </c>
      <c r="DX189" s="149">
        <v>9.5238095238095233E-2</v>
      </c>
      <c r="DY189" s="149">
        <v>0.14285714285714285</v>
      </c>
      <c r="DZ189" s="149"/>
      <c r="EA189" s="149"/>
      <c r="EB189" s="149"/>
      <c r="EC189" s="149"/>
      <c r="ED189" s="149"/>
      <c r="EE189" s="149"/>
      <c r="EF189" s="149"/>
    </row>
    <row r="190" spans="1:136" ht="15" hidden="1" x14ac:dyDescent="0.25">
      <c r="A190" s="312"/>
      <c r="B190" s="153"/>
      <c r="C190" s="157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7"/>
      <c r="AO190" s="308"/>
      <c r="AP190" s="308"/>
      <c r="AQ190" s="308"/>
      <c r="AR190" s="302"/>
      <c r="AS190" s="288"/>
      <c r="AT190" s="289"/>
      <c r="AU190" s="289"/>
      <c r="AV190" s="300"/>
      <c r="AW190" s="288"/>
      <c r="AX190" s="289"/>
      <c r="AY190" s="289"/>
      <c r="AZ190" s="300"/>
      <c r="BA190" s="288"/>
      <c r="BB190" s="289"/>
      <c r="BC190" s="289"/>
      <c r="BD190" s="300"/>
      <c r="BE190" s="288"/>
      <c r="BF190" s="289"/>
      <c r="BG190" s="289"/>
      <c r="BH190" s="300"/>
      <c r="BI190" s="288"/>
      <c r="BJ190" s="289"/>
      <c r="BK190" s="289"/>
      <c r="BL190" s="300"/>
      <c r="BM190" s="288"/>
      <c r="BN190" s="289"/>
      <c r="BO190" s="289"/>
      <c r="BP190" s="300"/>
      <c r="BQ190" s="288"/>
      <c r="BR190" s="289"/>
      <c r="BS190" s="289"/>
      <c r="BT190" s="300"/>
      <c r="BU190" s="288"/>
      <c r="BV190" s="289"/>
      <c r="BW190" s="289"/>
      <c r="BX190" s="300"/>
      <c r="BY190" s="288"/>
      <c r="BZ190" s="289"/>
      <c r="CA190" s="289"/>
      <c r="CB190" s="300"/>
      <c r="CC190" s="288"/>
      <c r="CD190" s="289"/>
      <c r="CE190" s="289"/>
      <c r="CF190" s="300"/>
      <c r="CG190" s="288"/>
      <c r="CH190" s="289"/>
      <c r="CI190" s="289"/>
      <c r="CJ190" s="300"/>
      <c r="CK190" s="288"/>
      <c r="CL190" s="289"/>
      <c r="CM190" s="289"/>
      <c r="CN190" s="289"/>
      <c r="CO190" s="221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>
        <v>0</v>
      </c>
      <c r="DE190" s="149">
        <v>0</v>
      </c>
      <c r="DF190" s="149">
        <v>0.14285714285714285</v>
      </c>
      <c r="DG190" s="149">
        <v>0.23809523809523808</v>
      </c>
      <c r="DH190" s="149">
        <v>0.2857142857142857</v>
      </c>
      <c r="DI190" s="149">
        <v>9.5238095238095233E-2</v>
      </c>
      <c r="DJ190" s="149">
        <v>4.7619047619047616E-2</v>
      </c>
      <c r="DK190" s="149">
        <v>4.7619047619047616E-2</v>
      </c>
      <c r="DL190" s="149">
        <v>9.5238095238095233E-2</v>
      </c>
      <c r="DM190" s="149">
        <v>0.38095238095238093</v>
      </c>
      <c r="DN190" s="149">
        <v>0</v>
      </c>
      <c r="DO190" s="149">
        <v>9.5238095238095233E-2</v>
      </c>
      <c r="DP190" s="149">
        <v>0</v>
      </c>
      <c r="DQ190" s="149">
        <v>4.7619047619047616E-2</v>
      </c>
      <c r="DR190" s="149">
        <v>9.5238095238095233E-2</v>
      </c>
      <c r="DS190" s="149">
        <v>4.7619047619047616E-2</v>
      </c>
      <c r="DT190" s="149">
        <v>0</v>
      </c>
      <c r="DU190" s="149">
        <v>4.7619047619047616E-2</v>
      </c>
      <c r="DV190" s="149">
        <v>4.7619047619047616E-2</v>
      </c>
      <c r="DW190" s="149">
        <v>0</v>
      </c>
      <c r="DX190" s="149">
        <v>0</v>
      </c>
      <c r="DY190" s="149">
        <v>9.5238095238095233E-2</v>
      </c>
      <c r="DZ190" s="149"/>
      <c r="EA190" s="149"/>
      <c r="EB190" s="149"/>
      <c r="EC190" s="149"/>
      <c r="ED190" s="149"/>
      <c r="EE190" s="149"/>
      <c r="EF190" s="149"/>
    </row>
    <row r="191" spans="1:136" ht="15" hidden="1" x14ac:dyDescent="0.25">
      <c r="A191" s="312"/>
      <c r="B191" s="158"/>
      <c r="C191" s="157"/>
      <c r="D191" s="304"/>
      <c r="E191" s="304"/>
      <c r="F191" s="304"/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9"/>
      <c r="AO191" s="310"/>
      <c r="AP191" s="310"/>
      <c r="AQ191" s="310"/>
      <c r="AR191" s="302"/>
      <c r="AS191" s="290"/>
      <c r="AT191" s="291"/>
      <c r="AU191" s="291"/>
      <c r="AV191" s="301"/>
      <c r="AW191" s="290"/>
      <c r="AX191" s="291"/>
      <c r="AY191" s="291"/>
      <c r="AZ191" s="301"/>
      <c r="BA191" s="290"/>
      <c r="BB191" s="291"/>
      <c r="BC191" s="291"/>
      <c r="BD191" s="301"/>
      <c r="BE191" s="290"/>
      <c r="BF191" s="291"/>
      <c r="BG191" s="291"/>
      <c r="BH191" s="301"/>
      <c r="BI191" s="290"/>
      <c r="BJ191" s="291"/>
      <c r="BK191" s="291"/>
      <c r="BL191" s="301"/>
      <c r="BM191" s="290"/>
      <c r="BN191" s="291"/>
      <c r="BO191" s="291"/>
      <c r="BP191" s="301"/>
      <c r="BQ191" s="290"/>
      <c r="BR191" s="291"/>
      <c r="BS191" s="291"/>
      <c r="BT191" s="301"/>
      <c r="BU191" s="290"/>
      <c r="BV191" s="291"/>
      <c r="BW191" s="291"/>
      <c r="BX191" s="301"/>
      <c r="BY191" s="290"/>
      <c r="BZ191" s="291"/>
      <c r="CA191" s="291"/>
      <c r="CB191" s="301"/>
      <c r="CC191" s="290"/>
      <c r="CD191" s="291"/>
      <c r="CE191" s="291"/>
      <c r="CF191" s="301"/>
      <c r="CG191" s="290"/>
      <c r="CH191" s="291"/>
      <c r="CI191" s="291"/>
      <c r="CJ191" s="301"/>
      <c r="CK191" s="290"/>
      <c r="CL191" s="291"/>
      <c r="CM191" s="291"/>
      <c r="CN191" s="291"/>
      <c r="CO191" s="292"/>
      <c r="CP191" s="293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</row>
    <row r="192" spans="1:136" ht="15" hidden="1" x14ac:dyDescent="0.25">
      <c r="A192" s="312"/>
      <c r="B192" s="159"/>
      <c r="C192" s="160"/>
      <c r="D192" s="161">
        <v>1</v>
      </c>
      <c r="E192" s="162">
        <v>2</v>
      </c>
      <c r="F192" s="161">
        <v>3</v>
      </c>
      <c r="G192" s="162">
        <v>4</v>
      </c>
      <c r="H192" s="161">
        <v>1</v>
      </c>
      <c r="I192" s="162">
        <v>2</v>
      </c>
      <c r="J192" s="161">
        <v>3</v>
      </c>
      <c r="K192" s="162">
        <v>4</v>
      </c>
      <c r="L192" s="161">
        <v>1</v>
      </c>
      <c r="M192" s="162">
        <v>2</v>
      </c>
      <c r="N192" s="161">
        <v>3</v>
      </c>
      <c r="O192" s="162">
        <v>4</v>
      </c>
      <c r="P192" s="161">
        <v>1</v>
      </c>
      <c r="Q192" s="162">
        <v>2</v>
      </c>
      <c r="R192" s="161">
        <v>3</v>
      </c>
      <c r="S192" s="162">
        <v>4</v>
      </c>
      <c r="T192" s="161">
        <v>1</v>
      </c>
      <c r="U192" s="162">
        <v>2</v>
      </c>
      <c r="V192" s="161">
        <v>3</v>
      </c>
      <c r="W192" s="162">
        <v>4</v>
      </c>
      <c r="X192" s="161">
        <v>1</v>
      </c>
      <c r="Y192" s="162">
        <v>2</v>
      </c>
      <c r="Z192" s="161">
        <v>3</v>
      </c>
      <c r="AA192" s="162">
        <v>4</v>
      </c>
      <c r="AB192" s="161">
        <v>1</v>
      </c>
      <c r="AC192" s="162">
        <v>2</v>
      </c>
      <c r="AD192" s="161">
        <v>3</v>
      </c>
      <c r="AE192" s="162">
        <v>4</v>
      </c>
      <c r="AF192" s="161">
        <v>1</v>
      </c>
      <c r="AG192" s="162">
        <v>2</v>
      </c>
      <c r="AH192" s="161">
        <v>3</v>
      </c>
      <c r="AI192" s="162">
        <v>4</v>
      </c>
      <c r="AJ192" s="161">
        <v>1</v>
      </c>
      <c r="AK192" s="162">
        <v>2</v>
      </c>
      <c r="AL192" s="161">
        <v>3</v>
      </c>
      <c r="AM192" s="165">
        <v>4</v>
      </c>
      <c r="AN192" s="161">
        <v>1</v>
      </c>
      <c r="AO192" s="222">
        <v>2</v>
      </c>
      <c r="AP192" s="223">
        <v>3</v>
      </c>
      <c r="AQ192" s="222">
        <v>4</v>
      </c>
      <c r="AR192" s="294"/>
      <c r="AS192" s="223">
        <v>1</v>
      </c>
      <c r="AT192" s="167">
        <v>2</v>
      </c>
      <c r="AU192" s="164">
        <v>3</v>
      </c>
      <c r="AV192" s="165">
        <v>4</v>
      </c>
      <c r="AW192" s="161">
        <v>1</v>
      </c>
      <c r="AX192" s="162">
        <v>2</v>
      </c>
      <c r="AY192" s="161">
        <v>3</v>
      </c>
      <c r="AZ192" s="165">
        <v>4</v>
      </c>
      <c r="BA192" s="161">
        <v>1</v>
      </c>
      <c r="BB192" s="162">
        <v>2</v>
      </c>
      <c r="BC192" s="161">
        <v>3</v>
      </c>
      <c r="BD192" s="165">
        <v>4</v>
      </c>
      <c r="BE192" s="161">
        <v>1</v>
      </c>
      <c r="BF192" s="162">
        <v>2</v>
      </c>
      <c r="BG192" s="161">
        <v>3</v>
      </c>
      <c r="BH192" s="165">
        <v>4</v>
      </c>
      <c r="BI192" s="161">
        <v>1</v>
      </c>
      <c r="BJ192" s="162">
        <v>2</v>
      </c>
      <c r="BK192" s="161">
        <v>3</v>
      </c>
      <c r="BL192" s="165">
        <v>4</v>
      </c>
      <c r="BM192" s="161">
        <v>1</v>
      </c>
      <c r="BN192" s="162">
        <v>2</v>
      </c>
      <c r="BO192" s="161">
        <v>3</v>
      </c>
      <c r="BP192" s="165">
        <v>4</v>
      </c>
      <c r="BQ192" s="161">
        <v>1</v>
      </c>
      <c r="BR192" s="162">
        <v>2</v>
      </c>
      <c r="BS192" s="161">
        <v>3</v>
      </c>
      <c r="BT192" s="165">
        <v>4</v>
      </c>
      <c r="BU192" s="161">
        <v>1</v>
      </c>
      <c r="BV192" s="162">
        <v>2</v>
      </c>
      <c r="BW192" s="161">
        <v>3</v>
      </c>
      <c r="BX192" s="165">
        <v>4</v>
      </c>
      <c r="BY192" s="161">
        <v>1</v>
      </c>
      <c r="BZ192" s="162">
        <v>2</v>
      </c>
      <c r="CA192" s="161">
        <v>3</v>
      </c>
      <c r="CB192" s="165">
        <v>4</v>
      </c>
      <c r="CC192" s="161">
        <v>1</v>
      </c>
      <c r="CD192" s="162">
        <v>2</v>
      </c>
      <c r="CE192" s="161">
        <v>3</v>
      </c>
      <c r="CF192" s="165">
        <v>4</v>
      </c>
      <c r="CG192" s="161">
        <v>1</v>
      </c>
      <c r="CH192" s="162">
        <v>2</v>
      </c>
      <c r="CI192" s="161">
        <v>3</v>
      </c>
      <c r="CJ192" s="165">
        <v>4</v>
      </c>
      <c r="CK192" s="161">
        <v>1</v>
      </c>
      <c r="CL192" s="162">
        <v>2</v>
      </c>
      <c r="CM192" s="161">
        <v>3</v>
      </c>
      <c r="CN192" s="165">
        <v>4</v>
      </c>
      <c r="CO192" s="221"/>
      <c r="CP192" s="149"/>
      <c r="CQ192" s="149"/>
      <c r="CR192" s="149"/>
      <c r="CS192" s="149"/>
      <c r="CT192" s="149"/>
      <c r="CU192" s="149"/>
      <c r="CV192" s="149"/>
      <c r="CW192" s="149"/>
      <c r="CX192" s="149"/>
      <c r="CY192" s="149"/>
      <c r="CZ192" s="149"/>
      <c r="DA192" s="156" t="s">
        <v>724</v>
      </c>
      <c r="DB192" s="149">
        <v>0</v>
      </c>
      <c r="DC192" s="149">
        <v>0</v>
      </c>
      <c r="DD192" s="149"/>
      <c r="DE192" s="149"/>
      <c r="DF192" s="149"/>
      <c r="DG192" s="149"/>
      <c r="DH192" s="149"/>
      <c r="DI192" s="149"/>
      <c r="DJ192" s="149"/>
      <c r="DK192" s="149"/>
      <c r="DL192" s="149"/>
      <c r="DM192" s="149"/>
      <c r="DN192" s="149"/>
      <c r="DO192" s="149"/>
      <c r="DP192" s="149"/>
      <c r="DQ192" s="149"/>
      <c r="DR192" s="149"/>
      <c r="DS192" s="149"/>
      <c r="DT192" s="149"/>
      <c r="DU192" s="149"/>
      <c r="DV192" s="149"/>
      <c r="DW192" s="149"/>
      <c r="DX192" s="149"/>
      <c r="DY192" s="149"/>
      <c r="DZ192" s="149"/>
      <c r="EA192" s="149"/>
      <c r="EB192" s="149"/>
      <c r="EC192" s="149"/>
      <c r="ED192" s="149"/>
      <c r="EE192" s="149"/>
      <c r="EF192" s="149"/>
    </row>
    <row r="193" spans="1:136" ht="15" hidden="1" customHeight="1" x14ac:dyDescent="0.25">
      <c r="A193" s="312"/>
      <c r="B193" s="168" t="s">
        <v>724</v>
      </c>
      <c r="C193" s="208"/>
      <c r="D193" s="171"/>
      <c r="E193" s="171"/>
      <c r="F193" s="171"/>
      <c r="G193" s="171"/>
      <c r="H193" s="175"/>
      <c r="I193" s="174"/>
      <c r="J193" s="175"/>
      <c r="K193" s="174"/>
      <c r="L193" s="175"/>
      <c r="M193" s="174"/>
      <c r="N193" s="175"/>
      <c r="O193" s="174"/>
      <c r="P193" s="175"/>
      <c r="Q193" s="174"/>
      <c r="R193" s="175"/>
      <c r="S193" s="174"/>
      <c r="T193" s="175"/>
      <c r="U193" s="174"/>
      <c r="V193" s="175"/>
      <c r="W193" s="174"/>
      <c r="X193" s="175"/>
      <c r="Y193" s="174"/>
      <c r="Z193" s="175"/>
      <c r="AA193" s="174"/>
      <c r="AB193" s="175"/>
      <c r="AC193" s="174"/>
      <c r="AD193" s="175"/>
      <c r="AE193" s="174"/>
      <c r="AF193" s="175"/>
      <c r="AG193" s="174"/>
      <c r="AH193" s="175"/>
      <c r="AI193" s="174"/>
      <c r="AJ193" s="175"/>
      <c r="AK193" s="174"/>
      <c r="AL193" s="175"/>
      <c r="AM193" s="177"/>
      <c r="AN193" s="175"/>
      <c r="AO193" s="224"/>
      <c r="AP193" s="173"/>
      <c r="AQ193" s="225"/>
      <c r="AR193" s="295"/>
      <c r="AS193" s="173"/>
      <c r="AT193" s="177"/>
      <c r="AU193" s="175"/>
      <c r="AV193" s="174"/>
      <c r="AW193" s="175"/>
      <c r="AX193" s="177"/>
      <c r="AY193" s="175"/>
      <c r="AZ193" s="174"/>
      <c r="BA193" s="175"/>
      <c r="BB193" s="177"/>
      <c r="BC193" s="175"/>
      <c r="BD193" s="174"/>
      <c r="BE193" s="175"/>
      <c r="BF193" s="177"/>
      <c r="BG193" s="175"/>
      <c r="BH193" s="174"/>
      <c r="BI193" s="175"/>
      <c r="BJ193" s="177"/>
      <c r="BK193" s="175"/>
      <c r="BL193" s="174"/>
      <c r="BM193" s="175"/>
      <c r="BN193" s="177"/>
      <c r="BO193" s="175"/>
      <c r="BP193" s="174"/>
      <c r="BQ193" s="175"/>
      <c r="BR193" s="177"/>
      <c r="BS193" s="175"/>
      <c r="BT193" s="174"/>
      <c r="BU193" s="175"/>
      <c r="BV193" s="177"/>
      <c r="BW193" s="175"/>
      <c r="BX193" s="174"/>
      <c r="BY193" s="175"/>
      <c r="BZ193" s="177"/>
      <c r="CA193" s="175"/>
      <c r="CB193" s="174"/>
      <c r="CC193" s="175"/>
      <c r="CD193" s="177"/>
      <c r="CE193" s="175"/>
      <c r="CF193" s="174"/>
      <c r="CG193" s="175"/>
      <c r="CH193" s="177"/>
      <c r="CI193" s="175"/>
      <c r="CJ193" s="174"/>
      <c r="CK193" s="175"/>
      <c r="CL193" s="174"/>
      <c r="CM193" s="175"/>
      <c r="CN193" s="177"/>
      <c r="CO193" s="221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56" t="s">
        <v>725</v>
      </c>
      <c r="DB193" s="149">
        <v>0.42857142857142855</v>
      </c>
      <c r="DC193" s="149">
        <v>0</v>
      </c>
      <c r="DD193" s="149"/>
      <c r="DE193" s="149"/>
      <c r="DF193" s="149"/>
      <c r="DG193" s="149"/>
      <c r="DH193" s="149"/>
      <c r="DI193" s="149"/>
      <c r="DJ193" s="149"/>
      <c r="DK193" s="149"/>
      <c r="DL193" s="149"/>
      <c r="DM193" s="149"/>
      <c r="DN193" s="149"/>
      <c r="DO193" s="149"/>
      <c r="DP193" s="149"/>
      <c r="DQ193" s="149"/>
      <c r="DR193" s="149"/>
      <c r="DS193" s="149"/>
      <c r="DT193" s="149"/>
      <c r="DU193" s="149"/>
      <c r="DV193" s="149"/>
      <c r="DW193" s="149"/>
      <c r="DX193" s="149"/>
      <c r="DY193" s="149"/>
      <c r="DZ193" s="149"/>
      <c r="EA193" s="149"/>
      <c r="EB193" s="149"/>
      <c r="EC193" s="149"/>
      <c r="ED193" s="149"/>
      <c r="EE193" s="149"/>
      <c r="EF193" s="149"/>
    </row>
    <row r="194" spans="1:136" ht="15" hidden="1" x14ac:dyDescent="0.25">
      <c r="A194" s="312"/>
      <c r="B194" s="168" t="s">
        <v>725</v>
      </c>
      <c r="C194" s="208"/>
      <c r="D194" s="175"/>
      <c r="E194" s="174"/>
      <c r="F194" s="175"/>
      <c r="G194" s="174"/>
      <c r="H194" s="171"/>
      <c r="I194" s="171"/>
      <c r="J194" s="171"/>
      <c r="K194" s="171"/>
      <c r="L194" s="175"/>
      <c r="M194" s="174"/>
      <c r="N194" s="175"/>
      <c r="O194" s="174"/>
      <c r="P194" s="175"/>
      <c r="Q194" s="174"/>
      <c r="R194" s="175"/>
      <c r="S194" s="174"/>
      <c r="T194" s="175"/>
      <c r="U194" s="174"/>
      <c r="V194" s="175"/>
      <c r="W194" s="174"/>
      <c r="X194" s="175">
        <v>1</v>
      </c>
      <c r="Y194" s="174"/>
      <c r="Z194" s="175">
        <v>1</v>
      </c>
      <c r="AA194" s="174"/>
      <c r="AB194" s="175"/>
      <c r="AC194" s="174"/>
      <c r="AD194" s="175"/>
      <c r="AE194" s="174"/>
      <c r="AF194" s="175">
        <v>2</v>
      </c>
      <c r="AG194" s="174"/>
      <c r="AH194" s="175">
        <v>2</v>
      </c>
      <c r="AI194" s="174"/>
      <c r="AJ194" s="175">
        <v>3</v>
      </c>
      <c r="AK194" s="174"/>
      <c r="AL194" s="175">
        <v>3</v>
      </c>
      <c r="AM194" s="177"/>
      <c r="AN194" s="175"/>
      <c r="AO194" s="224"/>
      <c r="AP194" s="173"/>
      <c r="AQ194" s="225">
        <v>1</v>
      </c>
      <c r="AR194" s="295"/>
      <c r="AS194" s="173"/>
      <c r="AT194" s="177"/>
      <c r="AU194" s="175"/>
      <c r="AV194" s="174"/>
      <c r="AW194" s="175"/>
      <c r="AX194" s="177"/>
      <c r="AY194" s="175"/>
      <c r="AZ194" s="174"/>
      <c r="BA194" s="175"/>
      <c r="BB194" s="177"/>
      <c r="BC194" s="175"/>
      <c r="BD194" s="174"/>
      <c r="BE194" s="175"/>
      <c r="BF194" s="177"/>
      <c r="BG194" s="175"/>
      <c r="BH194" s="174"/>
      <c r="BI194" s="175"/>
      <c r="BJ194" s="177"/>
      <c r="BK194" s="175"/>
      <c r="BL194" s="174">
        <v>2</v>
      </c>
      <c r="BM194" s="175"/>
      <c r="BN194" s="177"/>
      <c r="BO194" s="175"/>
      <c r="BP194" s="174"/>
      <c r="BQ194" s="175"/>
      <c r="BR194" s="177"/>
      <c r="BS194" s="175"/>
      <c r="BT194" s="174"/>
      <c r="BU194" s="175"/>
      <c r="BV194" s="177"/>
      <c r="BW194" s="175"/>
      <c r="BX194" s="174"/>
      <c r="BY194" s="175"/>
      <c r="BZ194" s="177"/>
      <c r="CA194" s="175"/>
      <c r="CB194" s="174"/>
      <c r="CC194" s="175"/>
      <c r="CD194" s="177"/>
      <c r="CE194" s="175"/>
      <c r="CF194" s="174"/>
      <c r="CG194" s="175"/>
      <c r="CH194" s="177"/>
      <c r="CI194" s="175"/>
      <c r="CJ194" s="174"/>
      <c r="CK194" s="175"/>
      <c r="CL194" s="174"/>
      <c r="CM194" s="175"/>
      <c r="CN194" s="177"/>
      <c r="CO194" s="221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56" t="s">
        <v>726</v>
      </c>
      <c r="DB194" s="149">
        <v>0</v>
      </c>
      <c r="DC194" s="149">
        <v>0.14285714285714285</v>
      </c>
      <c r="DD194" s="149"/>
      <c r="DE194" s="149"/>
      <c r="DF194" s="149"/>
      <c r="DG194" s="149"/>
      <c r="DH194" s="149"/>
      <c r="DI194" s="149"/>
      <c r="DJ194" s="149"/>
      <c r="DK194" s="149"/>
      <c r="DL194" s="149"/>
      <c r="DM194" s="149"/>
      <c r="DN194" s="149"/>
      <c r="DO194" s="149"/>
      <c r="DP194" s="149"/>
      <c r="DQ194" s="149"/>
      <c r="DR194" s="149"/>
      <c r="DS194" s="149"/>
      <c r="DT194" s="149"/>
      <c r="DU194" s="149"/>
      <c r="DV194" s="149"/>
      <c r="DW194" s="149"/>
      <c r="DX194" s="149"/>
      <c r="DY194" s="149"/>
      <c r="DZ194" s="149"/>
      <c r="EA194" s="149"/>
      <c r="EB194" s="149"/>
      <c r="EC194" s="149"/>
      <c r="ED194" s="149"/>
      <c r="EE194" s="149"/>
      <c r="EF194" s="149"/>
    </row>
    <row r="195" spans="1:136" ht="15" hidden="1" x14ac:dyDescent="0.25">
      <c r="A195" s="312"/>
      <c r="B195" s="168" t="s">
        <v>726</v>
      </c>
      <c r="C195" s="208"/>
      <c r="D195" s="175"/>
      <c r="E195" s="174"/>
      <c r="F195" s="175"/>
      <c r="G195" s="174"/>
      <c r="H195" s="175">
        <v>3</v>
      </c>
      <c r="I195" s="174"/>
      <c r="J195" s="175">
        <v>1</v>
      </c>
      <c r="K195" s="174"/>
      <c r="L195" s="171"/>
      <c r="M195" s="171"/>
      <c r="N195" s="171"/>
      <c r="O195" s="171"/>
      <c r="P195" s="175"/>
      <c r="Q195" s="174"/>
      <c r="R195" s="175"/>
      <c r="S195" s="174"/>
      <c r="T195" s="175"/>
      <c r="U195" s="174">
        <v>1</v>
      </c>
      <c r="V195" s="175"/>
      <c r="W195" s="174"/>
      <c r="X195" s="175">
        <v>2</v>
      </c>
      <c r="Y195" s="174"/>
      <c r="Z195" s="175">
        <v>2</v>
      </c>
      <c r="AA195" s="174"/>
      <c r="AB195" s="175"/>
      <c r="AC195" s="174"/>
      <c r="AD195" s="175"/>
      <c r="AE195" s="174"/>
      <c r="AF195" s="175"/>
      <c r="AG195" s="174"/>
      <c r="AH195" s="175">
        <v>3</v>
      </c>
      <c r="AI195" s="174"/>
      <c r="AJ195" s="175"/>
      <c r="AK195" s="174"/>
      <c r="AL195" s="175"/>
      <c r="AM195" s="177"/>
      <c r="AN195" s="175"/>
      <c r="AO195" s="224"/>
      <c r="AP195" s="173"/>
      <c r="AQ195" s="225"/>
      <c r="AR195" s="295"/>
      <c r="AS195" s="173"/>
      <c r="AT195" s="177"/>
      <c r="AU195" s="175"/>
      <c r="AV195" s="174"/>
      <c r="AW195" s="175"/>
      <c r="AX195" s="177"/>
      <c r="AY195" s="175"/>
      <c r="AZ195" s="174"/>
      <c r="BA195" s="175"/>
      <c r="BB195" s="177"/>
      <c r="BC195" s="175"/>
      <c r="BD195" s="174"/>
      <c r="BE195" s="175"/>
      <c r="BF195" s="177"/>
      <c r="BG195" s="175"/>
      <c r="BH195" s="174"/>
      <c r="BI195" s="175"/>
      <c r="BJ195" s="177"/>
      <c r="BK195" s="175"/>
      <c r="BL195" s="174"/>
      <c r="BM195" s="175"/>
      <c r="BN195" s="177"/>
      <c r="BO195" s="175"/>
      <c r="BP195" s="174"/>
      <c r="BQ195" s="175"/>
      <c r="BR195" s="177"/>
      <c r="BS195" s="175"/>
      <c r="BT195" s="174"/>
      <c r="BU195" s="175">
        <v>1</v>
      </c>
      <c r="BV195" s="177"/>
      <c r="BW195" s="175"/>
      <c r="BX195" s="174"/>
      <c r="BY195" s="175"/>
      <c r="BZ195" s="177"/>
      <c r="CA195" s="175"/>
      <c r="CB195" s="174"/>
      <c r="CC195" s="175"/>
      <c r="CD195" s="177"/>
      <c r="CE195" s="175"/>
      <c r="CF195" s="174"/>
      <c r="CG195" s="175"/>
      <c r="CH195" s="177"/>
      <c r="CI195" s="175"/>
      <c r="CJ195" s="174"/>
      <c r="CK195" s="175"/>
      <c r="CL195" s="174"/>
      <c r="CM195" s="175"/>
      <c r="CN195" s="177"/>
      <c r="CO195" s="221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56" t="s">
        <v>727</v>
      </c>
      <c r="DB195" s="149">
        <v>0</v>
      </c>
      <c r="DC195" s="149">
        <v>0.23809523809523808</v>
      </c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49"/>
      <c r="DN195" s="149"/>
      <c r="DO195" s="149"/>
      <c r="DP195" s="149"/>
      <c r="DQ195" s="149"/>
      <c r="DR195" s="149"/>
      <c r="DS195" s="149"/>
      <c r="DT195" s="149"/>
      <c r="DU195" s="149"/>
      <c r="DV195" s="149"/>
      <c r="DW195" s="149"/>
      <c r="DX195" s="149"/>
      <c r="DY195" s="149"/>
      <c r="DZ195" s="149"/>
      <c r="EA195" s="149"/>
      <c r="EB195" s="149"/>
      <c r="EC195" s="149"/>
      <c r="ED195" s="149"/>
      <c r="EE195" s="149"/>
      <c r="EF195" s="149"/>
    </row>
    <row r="196" spans="1:136" ht="15" hidden="1" x14ac:dyDescent="0.25">
      <c r="A196" s="312"/>
      <c r="B196" s="168" t="s">
        <v>727</v>
      </c>
      <c r="C196" s="208"/>
      <c r="D196" s="175"/>
      <c r="E196" s="174"/>
      <c r="F196" s="175"/>
      <c r="G196" s="174"/>
      <c r="H196" s="175"/>
      <c r="I196" s="174"/>
      <c r="J196" s="175"/>
      <c r="K196" s="174"/>
      <c r="L196" s="175"/>
      <c r="M196" s="174"/>
      <c r="N196" s="175"/>
      <c r="O196" s="174"/>
      <c r="P196" s="171"/>
      <c r="Q196" s="171"/>
      <c r="R196" s="171"/>
      <c r="S196" s="171"/>
      <c r="T196" s="175"/>
      <c r="U196" s="174"/>
      <c r="V196" s="175"/>
      <c r="W196" s="174"/>
      <c r="X196" s="175"/>
      <c r="Y196" s="174"/>
      <c r="Z196" s="175"/>
      <c r="AA196" s="174"/>
      <c r="AB196" s="175"/>
      <c r="AC196" s="174"/>
      <c r="AD196" s="175"/>
      <c r="AE196" s="174"/>
      <c r="AF196" s="175"/>
      <c r="AG196" s="174"/>
      <c r="AH196" s="175"/>
      <c r="AI196" s="174"/>
      <c r="AJ196" s="175"/>
      <c r="AK196" s="174"/>
      <c r="AL196" s="175"/>
      <c r="AM196" s="177"/>
      <c r="AN196" s="175"/>
      <c r="AO196" s="224"/>
      <c r="AP196" s="173"/>
      <c r="AQ196" s="225"/>
      <c r="AR196" s="295"/>
      <c r="AS196" s="173"/>
      <c r="AT196" s="177"/>
      <c r="AU196" s="175"/>
      <c r="AV196" s="174"/>
      <c r="AW196" s="175"/>
      <c r="AX196" s="177"/>
      <c r="AY196" s="175"/>
      <c r="AZ196" s="174"/>
      <c r="BA196" s="175"/>
      <c r="BB196" s="177"/>
      <c r="BC196" s="175"/>
      <c r="BD196" s="174"/>
      <c r="BE196" s="175"/>
      <c r="BF196" s="177"/>
      <c r="BG196" s="175"/>
      <c r="BH196" s="174"/>
      <c r="BI196" s="175"/>
      <c r="BJ196" s="177"/>
      <c r="BK196" s="175"/>
      <c r="BL196" s="174"/>
      <c r="BM196" s="175"/>
      <c r="BN196" s="177"/>
      <c r="BO196" s="175"/>
      <c r="BP196" s="174"/>
      <c r="BQ196" s="175"/>
      <c r="BR196" s="177"/>
      <c r="BS196" s="175"/>
      <c r="BT196" s="174"/>
      <c r="BU196" s="175"/>
      <c r="BV196" s="177"/>
      <c r="BW196" s="175"/>
      <c r="BX196" s="174"/>
      <c r="BY196" s="175"/>
      <c r="BZ196" s="177"/>
      <c r="CA196" s="175"/>
      <c r="CB196" s="174"/>
      <c r="CC196" s="175"/>
      <c r="CD196" s="177"/>
      <c r="CE196" s="175"/>
      <c r="CF196" s="174"/>
      <c r="CG196" s="175"/>
      <c r="CH196" s="177"/>
      <c r="CI196" s="175"/>
      <c r="CJ196" s="174"/>
      <c r="CK196" s="175"/>
      <c r="CL196" s="174"/>
      <c r="CM196" s="175"/>
      <c r="CN196" s="177"/>
      <c r="CO196" s="221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56" t="s">
        <v>728</v>
      </c>
      <c r="DB196" s="149">
        <v>4.7619047619047616E-2</v>
      </c>
      <c r="DC196" s="149">
        <v>0.2857142857142857</v>
      </c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49"/>
      <c r="DN196" s="149"/>
      <c r="DO196" s="149"/>
      <c r="DP196" s="149"/>
      <c r="DQ196" s="149"/>
      <c r="DR196" s="149"/>
      <c r="DS196" s="149"/>
      <c r="DT196" s="149"/>
      <c r="DU196" s="149"/>
      <c r="DV196" s="149"/>
      <c r="DW196" s="149"/>
      <c r="DX196" s="149"/>
      <c r="DY196" s="149"/>
      <c r="DZ196" s="149"/>
      <c r="EA196" s="149"/>
      <c r="EB196" s="149"/>
      <c r="EC196" s="149"/>
      <c r="ED196" s="149"/>
      <c r="EE196" s="149"/>
      <c r="EF196" s="149"/>
    </row>
    <row r="197" spans="1:136" ht="15" hidden="1" x14ac:dyDescent="0.25">
      <c r="A197" s="312"/>
      <c r="B197" s="168" t="s">
        <v>728</v>
      </c>
      <c r="C197" s="208"/>
      <c r="D197" s="175"/>
      <c r="E197" s="174"/>
      <c r="F197" s="175"/>
      <c r="G197" s="174"/>
      <c r="H197" s="175">
        <v>2</v>
      </c>
      <c r="I197" s="174"/>
      <c r="J197" s="175">
        <v>2</v>
      </c>
      <c r="K197" s="174"/>
      <c r="L197" s="175"/>
      <c r="M197" s="174"/>
      <c r="N197" s="175"/>
      <c r="O197" s="174"/>
      <c r="P197" s="175"/>
      <c r="Q197" s="174"/>
      <c r="R197" s="175"/>
      <c r="S197" s="174"/>
      <c r="T197" s="171"/>
      <c r="U197" s="171"/>
      <c r="V197" s="171"/>
      <c r="W197" s="171"/>
      <c r="X197" s="175"/>
      <c r="Y197" s="174"/>
      <c r="Z197" s="175"/>
      <c r="AA197" s="174"/>
      <c r="AB197" s="175"/>
      <c r="AC197" s="174"/>
      <c r="AD197" s="175"/>
      <c r="AE197" s="174"/>
      <c r="AF197" s="175"/>
      <c r="AG197" s="174"/>
      <c r="AH197" s="175"/>
      <c r="AI197" s="174"/>
      <c r="AJ197" s="175">
        <v>1</v>
      </c>
      <c r="AK197" s="174"/>
      <c r="AL197" s="175">
        <v>1</v>
      </c>
      <c r="AM197" s="177"/>
      <c r="AN197" s="175"/>
      <c r="AO197" s="224"/>
      <c r="AP197" s="173"/>
      <c r="AQ197" s="225"/>
      <c r="AR197" s="295"/>
      <c r="AS197" s="173"/>
      <c r="AT197" s="177"/>
      <c r="AU197" s="175"/>
      <c r="AV197" s="174"/>
      <c r="AW197" s="175"/>
      <c r="AX197" s="177"/>
      <c r="AY197" s="175"/>
      <c r="AZ197" s="174">
        <v>3</v>
      </c>
      <c r="BA197" s="175"/>
      <c r="BB197" s="177"/>
      <c r="BC197" s="175"/>
      <c r="BD197" s="174"/>
      <c r="BE197" s="175"/>
      <c r="BF197" s="177"/>
      <c r="BG197" s="175"/>
      <c r="BH197" s="174">
        <v>2</v>
      </c>
      <c r="BI197" s="175"/>
      <c r="BJ197" s="177"/>
      <c r="BK197" s="175"/>
      <c r="BL197" s="174"/>
      <c r="BM197" s="175"/>
      <c r="BN197" s="177"/>
      <c r="BO197" s="175"/>
      <c r="BP197" s="174">
        <v>1</v>
      </c>
      <c r="BQ197" s="175"/>
      <c r="BR197" s="177"/>
      <c r="BS197" s="175"/>
      <c r="BT197" s="174"/>
      <c r="BU197" s="175"/>
      <c r="BV197" s="177"/>
      <c r="BW197" s="175"/>
      <c r="BX197" s="174"/>
      <c r="BY197" s="175"/>
      <c r="BZ197" s="177"/>
      <c r="CA197" s="175"/>
      <c r="CB197" s="174"/>
      <c r="CC197" s="175"/>
      <c r="CD197" s="177"/>
      <c r="CE197" s="175"/>
      <c r="CF197" s="174"/>
      <c r="CG197" s="175"/>
      <c r="CH197" s="177"/>
      <c r="CI197" s="175"/>
      <c r="CJ197" s="174"/>
      <c r="CK197" s="175">
        <v>3</v>
      </c>
      <c r="CL197" s="174">
        <v>3</v>
      </c>
      <c r="CM197" s="175"/>
      <c r="CN197" s="177"/>
      <c r="CO197" s="221"/>
      <c r="CP197" s="149"/>
      <c r="CQ197" s="149"/>
      <c r="CR197" s="149"/>
      <c r="CS197" s="149"/>
      <c r="CT197" s="149"/>
      <c r="CU197" s="149"/>
      <c r="CV197" s="149"/>
      <c r="CW197" s="149"/>
      <c r="CX197" s="149"/>
      <c r="CY197" s="149"/>
      <c r="CZ197" s="149"/>
      <c r="DA197" s="156" t="s">
        <v>729</v>
      </c>
      <c r="DB197" s="149">
        <v>0.23809523809523808</v>
      </c>
      <c r="DC197" s="149">
        <v>9.5238095238095233E-2</v>
      </c>
      <c r="DD197" s="149"/>
      <c r="DE197" s="149"/>
      <c r="DF197" s="149"/>
      <c r="DG197" s="149"/>
      <c r="DH197" s="149"/>
      <c r="DI197" s="149"/>
      <c r="DJ197" s="149"/>
      <c r="DK197" s="149"/>
      <c r="DL197" s="149"/>
      <c r="DM197" s="149"/>
      <c r="DN197" s="149"/>
      <c r="DO197" s="149"/>
      <c r="DP197" s="149"/>
      <c r="DQ197" s="149"/>
      <c r="DR197" s="149"/>
      <c r="DS197" s="149"/>
      <c r="DT197" s="149"/>
      <c r="DU197" s="149"/>
      <c r="DV197" s="149"/>
      <c r="DW197" s="149"/>
      <c r="DX197" s="149"/>
      <c r="DY197" s="149"/>
      <c r="DZ197" s="149"/>
      <c r="EA197" s="149"/>
      <c r="EB197" s="149"/>
      <c r="EC197" s="149"/>
      <c r="ED197" s="149"/>
      <c r="EE197" s="149"/>
      <c r="EF197" s="149"/>
    </row>
    <row r="198" spans="1:136" ht="15" hidden="1" x14ac:dyDescent="0.25">
      <c r="A198" s="312"/>
      <c r="B198" s="168" t="s">
        <v>729</v>
      </c>
      <c r="C198" s="208"/>
      <c r="D198" s="175"/>
      <c r="E198" s="174"/>
      <c r="F198" s="175"/>
      <c r="G198" s="174"/>
      <c r="H198" s="175">
        <v>1</v>
      </c>
      <c r="I198" s="174"/>
      <c r="J198" s="175">
        <v>1</v>
      </c>
      <c r="K198" s="174"/>
      <c r="L198" s="175"/>
      <c r="M198" s="174"/>
      <c r="N198" s="175"/>
      <c r="O198" s="174"/>
      <c r="P198" s="175"/>
      <c r="Q198" s="174">
        <v>3</v>
      </c>
      <c r="R198" s="175"/>
      <c r="S198" s="174"/>
      <c r="T198" s="175"/>
      <c r="U198" s="174"/>
      <c r="V198" s="175"/>
      <c r="W198" s="174"/>
      <c r="X198" s="171"/>
      <c r="Y198" s="171"/>
      <c r="Z198" s="171"/>
      <c r="AA198" s="171"/>
      <c r="AB198" s="175"/>
      <c r="AC198" s="174"/>
      <c r="AD198" s="175"/>
      <c r="AE198" s="174"/>
      <c r="AF198" s="175">
        <v>3</v>
      </c>
      <c r="AG198" s="174"/>
      <c r="AH198" s="175"/>
      <c r="AI198" s="174"/>
      <c r="AJ198" s="175"/>
      <c r="AK198" s="174"/>
      <c r="AL198" s="175"/>
      <c r="AM198" s="177"/>
      <c r="AN198" s="175"/>
      <c r="AO198" s="224">
        <v>2</v>
      </c>
      <c r="AP198" s="173"/>
      <c r="AQ198" s="225"/>
      <c r="AR198" s="295"/>
      <c r="AS198" s="173"/>
      <c r="AT198" s="177"/>
      <c r="AU198" s="175"/>
      <c r="AV198" s="174"/>
      <c r="AW198" s="175"/>
      <c r="AX198" s="177"/>
      <c r="AY198" s="175"/>
      <c r="AZ198" s="174">
        <v>2</v>
      </c>
      <c r="BA198" s="175"/>
      <c r="BB198" s="177"/>
      <c r="BC198" s="175">
        <v>3</v>
      </c>
      <c r="BD198" s="174"/>
      <c r="BE198" s="175"/>
      <c r="BF198" s="177"/>
      <c r="BG198" s="175"/>
      <c r="BH198" s="174"/>
      <c r="BI198" s="175"/>
      <c r="BJ198" s="177"/>
      <c r="BK198" s="175"/>
      <c r="BL198" s="174"/>
      <c r="BM198" s="175">
        <v>1</v>
      </c>
      <c r="BN198" s="177"/>
      <c r="BO198" s="175"/>
      <c r="BP198" s="174"/>
      <c r="BQ198" s="175"/>
      <c r="BR198" s="177"/>
      <c r="BS198" s="175"/>
      <c r="BT198" s="174"/>
      <c r="BU198" s="175">
        <v>2</v>
      </c>
      <c r="BV198" s="177"/>
      <c r="BW198" s="175">
        <v>2</v>
      </c>
      <c r="BX198" s="174"/>
      <c r="BY198" s="175"/>
      <c r="BZ198" s="177">
        <v>1</v>
      </c>
      <c r="CA198" s="175"/>
      <c r="CB198" s="174">
        <v>3</v>
      </c>
      <c r="CC198" s="175"/>
      <c r="CD198" s="177"/>
      <c r="CE198" s="175"/>
      <c r="CF198" s="174"/>
      <c r="CG198" s="175"/>
      <c r="CH198" s="177"/>
      <c r="CI198" s="175"/>
      <c r="CJ198" s="174"/>
      <c r="CK198" s="175"/>
      <c r="CL198" s="174"/>
      <c r="CM198" s="175"/>
      <c r="CN198" s="177"/>
      <c r="CO198" s="221"/>
      <c r="CP198" s="149"/>
      <c r="CQ198" s="149"/>
      <c r="CR198" s="149"/>
      <c r="CS198" s="149"/>
      <c r="CT198" s="149"/>
      <c r="CU198" s="149"/>
      <c r="CV198" s="149"/>
      <c r="CW198" s="149"/>
      <c r="CX198" s="149"/>
      <c r="CY198" s="149"/>
      <c r="CZ198" s="149"/>
      <c r="DA198" s="156" t="s">
        <v>730</v>
      </c>
      <c r="DB198" s="149">
        <v>9.5238095238095233E-2</v>
      </c>
      <c r="DC198" s="149">
        <v>4.7619047619047616E-2</v>
      </c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</row>
    <row r="199" spans="1:136" ht="15" hidden="1" x14ac:dyDescent="0.25">
      <c r="A199" s="312"/>
      <c r="B199" s="168" t="s">
        <v>730</v>
      </c>
      <c r="C199" s="208"/>
      <c r="D199" s="175"/>
      <c r="E199" s="174"/>
      <c r="F199" s="175"/>
      <c r="G199" s="174"/>
      <c r="H199" s="175">
        <v>3</v>
      </c>
      <c r="I199" s="174"/>
      <c r="J199" s="175">
        <v>1</v>
      </c>
      <c r="K199" s="174"/>
      <c r="L199" s="175"/>
      <c r="M199" s="174"/>
      <c r="N199" s="175"/>
      <c r="O199" s="174"/>
      <c r="P199" s="175"/>
      <c r="Q199" s="174"/>
      <c r="R199" s="175"/>
      <c r="S199" s="174"/>
      <c r="T199" s="175"/>
      <c r="U199" s="174"/>
      <c r="V199" s="175"/>
      <c r="W199" s="174"/>
      <c r="X199" s="175"/>
      <c r="Y199" s="174"/>
      <c r="Z199" s="175"/>
      <c r="AA199" s="174">
        <v>1</v>
      </c>
      <c r="AB199" s="171"/>
      <c r="AC199" s="171"/>
      <c r="AD199" s="171"/>
      <c r="AE199" s="171"/>
      <c r="AF199" s="175"/>
      <c r="AG199" s="174"/>
      <c r="AH199" s="175">
        <v>3</v>
      </c>
      <c r="AI199" s="174"/>
      <c r="AJ199" s="175"/>
      <c r="AK199" s="174"/>
      <c r="AL199" s="175">
        <v>2</v>
      </c>
      <c r="AM199" s="177"/>
      <c r="AN199" s="175"/>
      <c r="AO199" s="224"/>
      <c r="AP199" s="173"/>
      <c r="AQ199" s="225">
        <v>3</v>
      </c>
      <c r="AR199" s="295"/>
      <c r="AS199" s="173"/>
      <c r="AT199" s="177"/>
      <c r="AU199" s="175"/>
      <c r="AV199" s="174"/>
      <c r="AW199" s="175"/>
      <c r="AX199" s="177"/>
      <c r="AY199" s="175"/>
      <c r="AZ199" s="174"/>
      <c r="BA199" s="175"/>
      <c r="BB199" s="177"/>
      <c r="BC199" s="175"/>
      <c r="BD199" s="174"/>
      <c r="BE199" s="175">
        <v>1</v>
      </c>
      <c r="BF199" s="177"/>
      <c r="BG199" s="175"/>
      <c r="BH199" s="174"/>
      <c r="BI199" s="175"/>
      <c r="BJ199" s="177"/>
      <c r="BK199" s="175"/>
      <c r="BL199" s="174"/>
      <c r="BM199" s="175"/>
      <c r="BN199" s="177"/>
      <c r="BO199" s="175"/>
      <c r="BP199" s="174"/>
      <c r="BQ199" s="175"/>
      <c r="BR199" s="177"/>
      <c r="BS199" s="175"/>
      <c r="BT199" s="174"/>
      <c r="BU199" s="175"/>
      <c r="BV199" s="177"/>
      <c r="BW199" s="175"/>
      <c r="BX199" s="174">
        <v>2</v>
      </c>
      <c r="BY199" s="175">
        <v>2</v>
      </c>
      <c r="BZ199" s="177"/>
      <c r="CA199" s="175"/>
      <c r="CB199" s="174"/>
      <c r="CC199" s="175"/>
      <c r="CD199" s="177"/>
      <c r="CE199" s="175"/>
      <c r="CF199" s="174"/>
      <c r="CG199" s="175"/>
      <c r="CH199" s="177"/>
      <c r="CI199" s="175"/>
      <c r="CJ199" s="174"/>
      <c r="CK199" s="175"/>
      <c r="CL199" s="174"/>
      <c r="CM199" s="175"/>
      <c r="CN199" s="177"/>
      <c r="CO199" s="221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56" t="s">
        <v>731</v>
      </c>
      <c r="DB199" s="149">
        <v>0.2857142857142857</v>
      </c>
      <c r="DC199" s="149">
        <v>4.7619047619047616E-2</v>
      </c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</row>
    <row r="200" spans="1:136" ht="15" hidden="1" x14ac:dyDescent="0.25">
      <c r="A200" s="312"/>
      <c r="B200" s="168" t="s">
        <v>731</v>
      </c>
      <c r="C200" s="208"/>
      <c r="D200" s="175"/>
      <c r="E200" s="174"/>
      <c r="F200" s="175"/>
      <c r="G200" s="174"/>
      <c r="H200" s="175"/>
      <c r="I200" s="174"/>
      <c r="J200" s="175"/>
      <c r="K200" s="174"/>
      <c r="L200" s="175"/>
      <c r="M200" s="174"/>
      <c r="N200" s="175"/>
      <c r="O200" s="174"/>
      <c r="P200" s="175"/>
      <c r="Q200" s="174"/>
      <c r="R200" s="175"/>
      <c r="S200" s="174"/>
      <c r="T200" s="175"/>
      <c r="U200" s="174"/>
      <c r="V200" s="175"/>
      <c r="W200" s="174"/>
      <c r="X200" s="175"/>
      <c r="Y200" s="174"/>
      <c r="Z200" s="175">
        <v>1</v>
      </c>
      <c r="AA200" s="174"/>
      <c r="AB200" s="175">
        <v>1</v>
      </c>
      <c r="AC200" s="174"/>
      <c r="AD200" s="175">
        <v>2</v>
      </c>
      <c r="AE200" s="174"/>
      <c r="AF200" s="171"/>
      <c r="AG200" s="171"/>
      <c r="AH200" s="171"/>
      <c r="AI200" s="171"/>
      <c r="AJ200" s="175"/>
      <c r="AK200" s="174"/>
      <c r="AL200" s="175"/>
      <c r="AM200" s="177"/>
      <c r="AN200" s="175"/>
      <c r="AO200" s="224"/>
      <c r="AP200" s="173"/>
      <c r="AQ200" s="225"/>
      <c r="AR200" s="295"/>
      <c r="AS200" s="173"/>
      <c r="AT200" s="177"/>
      <c r="AU200" s="175"/>
      <c r="AV200" s="174"/>
      <c r="AW200" s="175"/>
      <c r="AX200" s="177"/>
      <c r="AY200" s="175"/>
      <c r="AZ200" s="174"/>
      <c r="BA200" s="175">
        <v>2</v>
      </c>
      <c r="BB200" s="177"/>
      <c r="BC200" s="175"/>
      <c r="BD200" s="174"/>
      <c r="BE200" s="175"/>
      <c r="BF200" s="177"/>
      <c r="BG200" s="175"/>
      <c r="BH200" s="174"/>
      <c r="BI200" s="175"/>
      <c r="BJ200" s="177"/>
      <c r="BK200" s="175"/>
      <c r="BL200" s="174"/>
      <c r="BM200" s="175"/>
      <c r="BN200" s="177"/>
      <c r="BO200" s="175"/>
      <c r="BP200" s="174"/>
      <c r="BQ200" s="175"/>
      <c r="BR200" s="177"/>
      <c r="BS200" s="175"/>
      <c r="BT200" s="174"/>
      <c r="BU200" s="175"/>
      <c r="BV200" s="177"/>
      <c r="BW200" s="175">
        <v>3</v>
      </c>
      <c r="BX200" s="174"/>
      <c r="BY200" s="175"/>
      <c r="BZ200" s="177"/>
      <c r="CA200" s="175"/>
      <c r="CB200" s="174"/>
      <c r="CC200" s="175">
        <v>3</v>
      </c>
      <c r="CD200" s="177"/>
      <c r="CE200" s="175"/>
      <c r="CF200" s="174"/>
      <c r="CG200" s="175"/>
      <c r="CH200" s="177"/>
      <c r="CI200" s="175"/>
      <c r="CJ200" s="174"/>
      <c r="CK200" s="175"/>
      <c r="CL200" s="174"/>
      <c r="CM200" s="175"/>
      <c r="CN200" s="177"/>
      <c r="CO200" s="221"/>
      <c r="CP200" s="149"/>
      <c r="CQ200" s="149"/>
      <c r="CR200" s="149"/>
      <c r="CS200" s="149"/>
      <c r="CT200" s="149"/>
      <c r="CU200" s="149"/>
      <c r="CV200" s="149"/>
      <c r="CW200" s="149"/>
      <c r="CX200" s="149"/>
      <c r="CY200" s="149"/>
      <c r="CZ200" s="149"/>
      <c r="DA200" s="156" t="s">
        <v>732</v>
      </c>
      <c r="DB200" s="149">
        <v>0.14285714285714285</v>
      </c>
      <c r="DC200" s="149">
        <v>9.5238095238095233E-2</v>
      </c>
      <c r="DD200" s="149"/>
      <c r="DE200" s="149"/>
      <c r="DF200" s="149"/>
      <c r="DG200" s="149"/>
      <c r="DH200" s="149"/>
      <c r="DI200" s="149"/>
      <c r="DJ200" s="149"/>
      <c r="DK200" s="149"/>
      <c r="DL200" s="149"/>
      <c r="DM200" s="149"/>
      <c r="DN200" s="149"/>
      <c r="DO200" s="149"/>
      <c r="DP200" s="149"/>
      <c r="DQ200" s="149"/>
      <c r="DR200" s="149"/>
      <c r="DS200" s="149"/>
      <c r="DT200" s="149"/>
      <c r="DU200" s="149"/>
      <c r="DV200" s="149"/>
      <c r="DW200" s="149"/>
      <c r="DX200" s="149"/>
      <c r="DY200" s="149"/>
      <c r="DZ200" s="149"/>
      <c r="EA200" s="149"/>
      <c r="EB200" s="149"/>
      <c r="EC200" s="149"/>
      <c r="ED200" s="149"/>
      <c r="EE200" s="149"/>
      <c r="EF200" s="149"/>
    </row>
    <row r="201" spans="1:136" ht="15" hidden="1" x14ac:dyDescent="0.25">
      <c r="A201" s="312"/>
      <c r="B201" s="168" t="s">
        <v>732</v>
      </c>
      <c r="C201" s="208"/>
      <c r="D201" s="175"/>
      <c r="E201" s="174"/>
      <c r="F201" s="175"/>
      <c r="G201" s="174"/>
      <c r="H201" s="175">
        <v>3</v>
      </c>
      <c r="I201" s="174"/>
      <c r="J201" s="175">
        <v>3</v>
      </c>
      <c r="K201" s="174"/>
      <c r="L201" s="175"/>
      <c r="M201" s="174">
        <v>3</v>
      </c>
      <c r="N201" s="175"/>
      <c r="O201" s="174">
        <v>3</v>
      </c>
      <c r="P201" s="175"/>
      <c r="Q201" s="174"/>
      <c r="R201" s="175"/>
      <c r="S201" s="174"/>
      <c r="T201" s="175"/>
      <c r="U201" s="174"/>
      <c r="V201" s="175"/>
      <c r="W201" s="174"/>
      <c r="X201" s="175"/>
      <c r="Y201" s="174"/>
      <c r="Z201" s="175"/>
      <c r="AA201" s="174"/>
      <c r="AB201" s="175">
        <v>2</v>
      </c>
      <c r="AC201" s="174"/>
      <c r="AD201" s="175">
        <v>2</v>
      </c>
      <c r="AE201" s="174"/>
      <c r="AF201" s="175">
        <v>1</v>
      </c>
      <c r="AG201" s="174"/>
      <c r="AH201" s="175">
        <v>1</v>
      </c>
      <c r="AI201" s="174"/>
      <c r="AJ201" s="171"/>
      <c r="AK201" s="171"/>
      <c r="AL201" s="171"/>
      <c r="AM201" s="182"/>
      <c r="AN201" s="175"/>
      <c r="AO201" s="224">
        <v>1</v>
      </c>
      <c r="AP201" s="173"/>
      <c r="AQ201" s="225">
        <v>1</v>
      </c>
      <c r="AR201" s="295"/>
      <c r="AS201" s="173"/>
      <c r="AT201" s="177"/>
      <c r="AU201" s="175"/>
      <c r="AV201" s="174"/>
      <c r="AW201" s="175"/>
      <c r="AX201" s="177"/>
      <c r="AY201" s="175"/>
      <c r="AZ201" s="174"/>
      <c r="BA201" s="175"/>
      <c r="BB201" s="177"/>
      <c r="BC201" s="175"/>
      <c r="BD201" s="174"/>
      <c r="BE201" s="175"/>
      <c r="BF201" s="177"/>
      <c r="BG201" s="175"/>
      <c r="BH201" s="174"/>
      <c r="BI201" s="175"/>
      <c r="BJ201" s="177">
        <v>2</v>
      </c>
      <c r="BK201" s="175"/>
      <c r="BL201" s="174">
        <v>2</v>
      </c>
      <c r="BM201" s="175"/>
      <c r="BN201" s="177"/>
      <c r="BO201" s="175"/>
      <c r="BP201" s="174"/>
      <c r="BQ201" s="175"/>
      <c r="BR201" s="177"/>
      <c r="BS201" s="175"/>
      <c r="BT201" s="174"/>
      <c r="BU201" s="175"/>
      <c r="BV201" s="177"/>
      <c r="BW201" s="175"/>
      <c r="BX201" s="174"/>
      <c r="BY201" s="175"/>
      <c r="BZ201" s="177"/>
      <c r="CA201" s="175"/>
      <c r="CB201" s="174"/>
      <c r="CC201" s="175"/>
      <c r="CD201" s="177"/>
      <c r="CE201" s="175"/>
      <c r="CF201" s="174"/>
      <c r="CG201" s="175"/>
      <c r="CH201" s="177"/>
      <c r="CI201" s="175"/>
      <c r="CJ201" s="174"/>
      <c r="CK201" s="175"/>
      <c r="CL201" s="174"/>
      <c r="CM201" s="175"/>
      <c r="CN201" s="177"/>
      <c r="CO201" s="221"/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56" t="s">
        <v>750</v>
      </c>
      <c r="DB201" s="149">
        <v>0</v>
      </c>
      <c r="DC201" s="149">
        <v>0.38095238095238093</v>
      </c>
      <c r="DD201" s="149"/>
      <c r="DE201" s="149"/>
      <c r="DF201" s="149"/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49"/>
      <c r="DT201" s="149"/>
      <c r="DU201" s="149"/>
      <c r="DV201" s="149"/>
      <c r="DW201" s="149"/>
      <c r="DX201" s="149"/>
      <c r="DY201" s="149"/>
      <c r="DZ201" s="149"/>
      <c r="EA201" s="149"/>
      <c r="EB201" s="149"/>
      <c r="EC201" s="149"/>
      <c r="ED201" s="149"/>
      <c r="EE201" s="149"/>
      <c r="EF201" s="149"/>
    </row>
    <row r="202" spans="1:136" ht="15" hidden="1" x14ac:dyDescent="0.25">
      <c r="A202" s="312"/>
      <c r="B202" s="168" t="s">
        <v>750</v>
      </c>
      <c r="C202" s="208"/>
      <c r="D202" s="175"/>
      <c r="E202" s="174"/>
      <c r="F202" s="175"/>
      <c r="G202" s="174"/>
      <c r="H202" s="175"/>
      <c r="I202" s="174"/>
      <c r="J202" s="175"/>
      <c r="K202" s="174"/>
      <c r="L202" s="175"/>
      <c r="M202" s="174"/>
      <c r="N202" s="175"/>
      <c r="O202" s="174"/>
      <c r="P202" s="175"/>
      <c r="Q202" s="174"/>
      <c r="R202" s="175"/>
      <c r="S202" s="174"/>
      <c r="T202" s="175"/>
      <c r="U202" s="174"/>
      <c r="V202" s="175"/>
      <c r="W202" s="174"/>
      <c r="X202" s="175"/>
      <c r="Y202" s="174"/>
      <c r="Z202" s="175"/>
      <c r="AA202" s="174"/>
      <c r="AB202" s="175"/>
      <c r="AC202" s="174"/>
      <c r="AD202" s="175"/>
      <c r="AE202" s="174"/>
      <c r="AF202" s="175"/>
      <c r="AG202" s="174"/>
      <c r="AH202" s="175"/>
      <c r="AI202" s="174"/>
      <c r="AJ202" s="175"/>
      <c r="AK202" s="174"/>
      <c r="AL202" s="175"/>
      <c r="AM202" s="177"/>
      <c r="AN202" s="171"/>
      <c r="AO202" s="181"/>
      <c r="AP202" s="181"/>
      <c r="AQ202" s="226"/>
      <c r="AR202" s="295"/>
      <c r="AS202" s="173"/>
      <c r="AT202" s="177"/>
      <c r="AU202" s="175"/>
      <c r="AV202" s="174"/>
      <c r="AW202" s="175"/>
      <c r="AX202" s="177"/>
      <c r="AY202" s="175"/>
      <c r="AZ202" s="174"/>
      <c r="BA202" s="175"/>
      <c r="BB202" s="177"/>
      <c r="BC202" s="175"/>
      <c r="BD202" s="174"/>
      <c r="BE202" s="175"/>
      <c r="BF202" s="177"/>
      <c r="BG202" s="175"/>
      <c r="BH202" s="174"/>
      <c r="BI202" s="175"/>
      <c r="BJ202" s="177"/>
      <c r="BK202" s="175"/>
      <c r="BL202" s="174"/>
      <c r="BM202" s="175"/>
      <c r="BN202" s="177"/>
      <c r="BO202" s="175"/>
      <c r="BP202" s="174"/>
      <c r="BQ202" s="175"/>
      <c r="BR202" s="177"/>
      <c r="BS202" s="175"/>
      <c r="BT202" s="174"/>
      <c r="BU202" s="175"/>
      <c r="BV202" s="177"/>
      <c r="BW202" s="175"/>
      <c r="BX202" s="174"/>
      <c r="BY202" s="175"/>
      <c r="BZ202" s="177"/>
      <c r="CA202" s="175"/>
      <c r="CB202" s="174"/>
      <c r="CC202" s="175"/>
      <c r="CD202" s="177"/>
      <c r="CE202" s="175"/>
      <c r="CF202" s="174"/>
      <c r="CG202" s="175"/>
      <c r="CH202" s="177"/>
      <c r="CI202" s="175"/>
      <c r="CJ202" s="174"/>
      <c r="CK202" s="175"/>
      <c r="CL202" s="174"/>
      <c r="CM202" s="175"/>
      <c r="CN202" s="177"/>
      <c r="CO202" s="221"/>
      <c r="CP202" s="149"/>
      <c r="CQ202" s="149"/>
      <c r="CR202" s="149"/>
      <c r="CS202" s="149"/>
      <c r="CT202" s="149"/>
      <c r="CU202" s="149"/>
      <c r="CV202" s="149"/>
      <c r="CW202" s="149"/>
      <c r="CX202" s="149"/>
      <c r="CY202" s="149"/>
      <c r="CZ202" s="149"/>
      <c r="DA202" s="156"/>
      <c r="DB202" s="149"/>
      <c r="DC202" s="149"/>
      <c r="DD202" s="149"/>
      <c r="DE202" s="149"/>
      <c r="DF202" s="149"/>
      <c r="DG202" s="149"/>
      <c r="DH202" s="149"/>
      <c r="DI202" s="149"/>
      <c r="DJ202" s="149"/>
      <c r="DK202" s="149"/>
      <c r="DL202" s="149"/>
      <c r="DM202" s="149"/>
      <c r="DN202" s="149"/>
      <c r="DO202" s="149"/>
      <c r="DP202" s="149"/>
      <c r="DQ202" s="149"/>
      <c r="DR202" s="149"/>
      <c r="DS202" s="149"/>
      <c r="DT202" s="149"/>
      <c r="DU202" s="149"/>
      <c r="DV202" s="149"/>
      <c r="DW202" s="149"/>
      <c r="DX202" s="149"/>
      <c r="DY202" s="149"/>
      <c r="DZ202" s="149"/>
      <c r="EA202" s="149"/>
      <c r="EB202" s="149"/>
      <c r="EC202" s="149"/>
      <c r="ED202" s="149"/>
      <c r="EE202" s="149"/>
      <c r="EF202" s="149"/>
    </row>
    <row r="203" spans="1:136" ht="15" hidden="1" x14ac:dyDescent="0.25">
      <c r="A203" s="312"/>
      <c r="B203" s="168"/>
      <c r="C203" s="169"/>
      <c r="D203" s="282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96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  <c r="BQ203" s="298"/>
      <c r="BR203" s="298"/>
      <c r="BS203" s="298"/>
      <c r="BT203" s="298"/>
      <c r="BU203" s="298"/>
      <c r="BV203" s="298"/>
      <c r="BW203" s="298"/>
      <c r="BX203" s="298"/>
      <c r="BY203" s="298"/>
      <c r="BZ203" s="298"/>
      <c r="CA203" s="298"/>
      <c r="CB203" s="298"/>
      <c r="CC203" s="298"/>
      <c r="CD203" s="298"/>
      <c r="CE203" s="298"/>
      <c r="CF203" s="298"/>
      <c r="CG203" s="298"/>
      <c r="CH203" s="298"/>
      <c r="CI203" s="298"/>
      <c r="CJ203" s="298"/>
      <c r="CK203" s="298"/>
      <c r="CL203" s="298"/>
      <c r="CM203" s="298"/>
      <c r="CN203" s="299"/>
      <c r="CO203" s="221"/>
      <c r="CP203" s="149"/>
      <c r="CQ203" s="149"/>
      <c r="CR203" s="149"/>
      <c r="CS203" s="149"/>
      <c r="CT203" s="149"/>
      <c r="CU203" s="149"/>
      <c r="CV203" s="149"/>
      <c r="CW203" s="149"/>
      <c r="CX203" s="149"/>
      <c r="CY203" s="149"/>
      <c r="CZ203" s="149"/>
      <c r="DA203" s="156" t="s">
        <v>733</v>
      </c>
      <c r="DB203" s="149">
        <v>4.7619047619047616E-2</v>
      </c>
      <c r="DC203" s="149">
        <v>0</v>
      </c>
      <c r="DD203" s="149"/>
      <c r="DE203" s="149"/>
      <c r="DF203" s="149"/>
      <c r="DG203" s="149"/>
      <c r="DH203" s="149"/>
      <c r="DI203" s="149"/>
      <c r="DJ203" s="149"/>
      <c r="DK203" s="149"/>
      <c r="DL203" s="149"/>
      <c r="DM203" s="149"/>
      <c r="DN203" s="149"/>
      <c r="DO203" s="149"/>
      <c r="DP203" s="149"/>
      <c r="DQ203" s="149"/>
      <c r="DR203" s="149"/>
      <c r="DS203" s="149"/>
      <c r="DT203" s="149"/>
      <c r="DU203" s="149"/>
      <c r="DV203" s="149"/>
      <c r="DW203" s="149"/>
      <c r="DX203" s="149"/>
      <c r="DY203" s="149"/>
      <c r="DZ203" s="149"/>
      <c r="EA203" s="149"/>
      <c r="EB203" s="149"/>
      <c r="EC203" s="149"/>
      <c r="ED203" s="149"/>
      <c r="EE203" s="149"/>
      <c r="EF203" s="149"/>
    </row>
    <row r="204" spans="1:136" ht="15" hidden="1" x14ac:dyDescent="0.25">
      <c r="A204" s="312"/>
      <c r="B204" s="168" t="s">
        <v>733</v>
      </c>
      <c r="C204" s="208"/>
      <c r="D204" s="175"/>
      <c r="E204" s="174"/>
      <c r="F204" s="175"/>
      <c r="G204" s="174"/>
      <c r="H204" s="175">
        <v>3</v>
      </c>
      <c r="I204" s="174"/>
      <c r="J204" s="175">
        <v>2</v>
      </c>
      <c r="K204" s="174"/>
      <c r="L204" s="175"/>
      <c r="M204" s="174"/>
      <c r="N204" s="175"/>
      <c r="O204" s="174"/>
      <c r="P204" s="175"/>
      <c r="Q204" s="174">
        <v>1</v>
      </c>
      <c r="R204" s="175"/>
      <c r="S204" s="174"/>
      <c r="T204" s="175"/>
      <c r="U204" s="174">
        <v>3</v>
      </c>
      <c r="V204" s="175"/>
      <c r="W204" s="174"/>
      <c r="X204" s="175"/>
      <c r="Y204" s="174"/>
      <c r="Z204" s="175"/>
      <c r="AA204" s="174"/>
      <c r="AB204" s="175"/>
      <c r="AC204" s="174"/>
      <c r="AD204" s="175"/>
      <c r="AE204" s="174"/>
      <c r="AF204" s="175"/>
      <c r="AG204" s="174"/>
      <c r="AH204" s="175"/>
      <c r="AI204" s="174"/>
      <c r="AJ204" s="175"/>
      <c r="AK204" s="174"/>
      <c r="AL204" s="175"/>
      <c r="AM204" s="177"/>
      <c r="AN204" s="175"/>
      <c r="AO204" s="224">
        <v>2</v>
      </c>
      <c r="AP204" s="173"/>
      <c r="AQ204" s="225"/>
      <c r="AR204" s="295"/>
      <c r="AS204" s="181"/>
      <c r="AT204" s="171"/>
      <c r="AU204" s="171"/>
      <c r="AV204" s="171"/>
      <c r="AW204" s="173"/>
      <c r="AX204" s="174"/>
      <c r="AY204" s="175">
        <v>3</v>
      </c>
      <c r="AZ204" s="174"/>
      <c r="BA204" s="173">
        <v>1</v>
      </c>
      <c r="BB204" s="174"/>
      <c r="BC204" s="175">
        <v>1</v>
      </c>
      <c r="BD204" s="174"/>
      <c r="BE204" s="173"/>
      <c r="BF204" s="174"/>
      <c r="BG204" s="175"/>
      <c r="BH204" s="174"/>
      <c r="BI204" s="173"/>
      <c r="BJ204" s="174"/>
      <c r="BK204" s="175"/>
      <c r="BL204" s="174"/>
      <c r="BM204" s="173"/>
      <c r="BN204" s="174"/>
      <c r="BO204" s="175"/>
      <c r="BP204" s="174"/>
      <c r="BQ204" s="173"/>
      <c r="BR204" s="174"/>
      <c r="BS204" s="173"/>
      <c r="BT204" s="174"/>
      <c r="BU204" s="173"/>
      <c r="BV204" s="174"/>
      <c r="BW204" s="173"/>
      <c r="BX204" s="174"/>
      <c r="BY204" s="173"/>
      <c r="BZ204" s="174"/>
      <c r="CA204" s="173"/>
      <c r="CB204" s="174"/>
      <c r="CC204" s="173"/>
      <c r="CD204" s="174"/>
      <c r="CE204" s="173"/>
      <c r="CF204" s="174"/>
      <c r="CG204" s="173"/>
      <c r="CH204" s="174"/>
      <c r="CI204" s="173"/>
      <c r="CJ204" s="174"/>
      <c r="CK204" s="175"/>
      <c r="CL204" s="174"/>
      <c r="CM204" s="175"/>
      <c r="CN204" s="177"/>
      <c r="CO204" s="221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56" t="s">
        <v>734</v>
      </c>
      <c r="DB204" s="149">
        <v>0.2857142857142857</v>
      </c>
      <c r="DC204" s="149">
        <v>9.5238095238095233E-2</v>
      </c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</row>
    <row r="205" spans="1:136" ht="15" hidden="1" x14ac:dyDescent="0.25">
      <c r="A205" s="312"/>
      <c r="B205" s="168" t="s">
        <v>734</v>
      </c>
      <c r="C205" s="208"/>
      <c r="D205" s="175"/>
      <c r="E205" s="174"/>
      <c r="F205" s="175"/>
      <c r="G205" s="174"/>
      <c r="H205" s="175"/>
      <c r="I205" s="174"/>
      <c r="J205" s="175"/>
      <c r="K205" s="174"/>
      <c r="L205" s="175"/>
      <c r="M205" s="174"/>
      <c r="N205" s="175"/>
      <c r="O205" s="174"/>
      <c r="P205" s="175"/>
      <c r="Q205" s="174"/>
      <c r="R205" s="175"/>
      <c r="S205" s="174">
        <v>3</v>
      </c>
      <c r="T205" s="175"/>
      <c r="U205" s="174"/>
      <c r="V205" s="175"/>
      <c r="W205" s="174">
        <v>2</v>
      </c>
      <c r="X205" s="175"/>
      <c r="Y205" s="174"/>
      <c r="Z205" s="175"/>
      <c r="AA205" s="174">
        <v>1</v>
      </c>
      <c r="AB205" s="175"/>
      <c r="AC205" s="174">
        <v>3</v>
      </c>
      <c r="AD205" s="175"/>
      <c r="AE205" s="174"/>
      <c r="AF205" s="175"/>
      <c r="AG205" s="174">
        <v>1</v>
      </c>
      <c r="AH205" s="175"/>
      <c r="AI205" s="174"/>
      <c r="AJ205" s="175"/>
      <c r="AK205" s="174">
        <v>2</v>
      </c>
      <c r="AL205" s="175"/>
      <c r="AM205" s="177"/>
      <c r="AN205" s="175"/>
      <c r="AO205" s="224"/>
      <c r="AP205" s="173"/>
      <c r="AQ205" s="225"/>
      <c r="AR205" s="295"/>
      <c r="AS205" s="173"/>
      <c r="AT205" s="174"/>
      <c r="AU205" s="175"/>
      <c r="AV205" s="174"/>
      <c r="AW205" s="171"/>
      <c r="AX205" s="171"/>
      <c r="AY205" s="171"/>
      <c r="AZ205" s="171"/>
      <c r="BA205" s="175"/>
      <c r="BB205" s="174"/>
      <c r="BC205" s="175"/>
      <c r="BD205" s="174"/>
      <c r="BE205" s="175"/>
      <c r="BF205" s="174"/>
      <c r="BG205" s="175"/>
      <c r="BH205" s="174"/>
      <c r="BI205" s="175"/>
      <c r="BJ205" s="174"/>
      <c r="BK205" s="175">
        <v>2</v>
      </c>
      <c r="BL205" s="174"/>
      <c r="BM205" s="175">
        <v>2</v>
      </c>
      <c r="BN205" s="174"/>
      <c r="BO205" s="175">
        <v>1</v>
      </c>
      <c r="BP205" s="174"/>
      <c r="BQ205" s="175"/>
      <c r="BR205" s="174"/>
      <c r="BS205" s="175"/>
      <c r="BT205" s="174"/>
      <c r="BU205" s="175"/>
      <c r="BV205" s="174"/>
      <c r="BW205" s="175"/>
      <c r="BX205" s="174"/>
      <c r="BY205" s="175"/>
      <c r="BZ205" s="174"/>
      <c r="CA205" s="175"/>
      <c r="CB205" s="174"/>
      <c r="CC205" s="175">
        <v>1</v>
      </c>
      <c r="CD205" s="174"/>
      <c r="CE205" s="175"/>
      <c r="CF205" s="174"/>
      <c r="CG205" s="175"/>
      <c r="CH205" s="174"/>
      <c r="CI205" s="175">
        <v>3</v>
      </c>
      <c r="CJ205" s="174"/>
      <c r="CK205" s="175"/>
      <c r="CL205" s="174"/>
      <c r="CM205" s="175"/>
      <c r="CN205" s="177"/>
      <c r="CO205" s="221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56" t="s">
        <v>735</v>
      </c>
      <c r="DB205" s="149">
        <v>0.2857142857142857</v>
      </c>
      <c r="DC205" s="149">
        <v>0</v>
      </c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</row>
    <row r="206" spans="1:136" ht="15" hidden="1" x14ac:dyDescent="0.25">
      <c r="A206" s="312"/>
      <c r="B206" s="168" t="s">
        <v>735</v>
      </c>
      <c r="C206" s="208"/>
      <c r="D206" s="175"/>
      <c r="E206" s="174"/>
      <c r="F206" s="175"/>
      <c r="G206" s="174"/>
      <c r="H206" s="175"/>
      <c r="I206" s="174"/>
      <c r="J206" s="175"/>
      <c r="K206" s="174"/>
      <c r="L206" s="175"/>
      <c r="M206" s="174"/>
      <c r="N206" s="175"/>
      <c r="O206" s="174"/>
      <c r="P206" s="175"/>
      <c r="Q206" s="174"/>
      <c r="R206" s="175"/>
      <c r="S206" s="174"/>
      <c r="T206" s="175"/>
      <c r="U206" s="174"/>
      <c r="V206" s="175"/>
      <c r="W206" s="174"/>
      <c r="X206" s="175"/>
      <c r="Y206" s="174"/>
      <c r="Z206" s="175"/>
      <c r="AA206" s="174"/>
      <c r="AB206" s="175"/>
      <c r="AC206" s="174"/>
      <c r="AD206" s="175"/>
      <c r="AE206" s="174"/>
      <c r="AF206" s="175"/>
      <c r="AG206" s="174"/>
      <c r="AH206" s="175"/>
      <c r="AI206" s="174"/>
      <c r="AJ206" s="175"/>
      <c r="AK206" s="174"/>
      <c r="AL206" s="175"/>
      <c r="AM206" s="177"/>
      <c r="AN206" s="175"/>
      <c r="AO206" s="224"/>
      <c r="AP206" s="173"/>
      <c r="AQ206" s="225"/>
      <c r="AR206" s="295"/>
      <c r="AS206" s="173"/>
      <c r="AT206" s="174"/>
      <c r="AU206" s="175"/>
      <c r="AV206" s="174"/>
      <c r="AW206" s="175"/>
      <c r="AX206" s="174"/>
      <c r="AY206" s="175"/>
      <c r="AZ206" s="174"/>
      <c r="BA206" s="171"/>
      <c r="BB206" s="171"/>
      <c r="BC206" s="171"/>
      <c r="BD206" s="171"/>
      <c r="BE206" s="175"/>
      <c r="BF206" s="174"/>
      <c r="BG206" s="175"/>
      <c r="BH206" s="174"/>
      <c r="BI206" s="175"/>
      <c r="BJ206" s="174"/>
      <c r="BK206" s="175"/>
      <c r="BL206" s="174"/>
      <c r="BM206" s="175"/>
      <c r="BN206" s="174"/>
      <c r="BO206" s="175"/>
      <c r="BP206" s="174"/>
      <c r="BQ206" s="175"/>
      <c r="BR206" s="174"/>
      <c r="BS206" s="175"/>
      <c r="BT206" s="174"/>
      <c r="BU206" s="175"/>
      <c r="BV206" s="174"/>
      <c r="BW206" s="175"/>
      <c r="BX206" s="174"/>
      <c r="BY206" s="175"/>
      <c r="BZ206" s="174"/>
      <c r="CA206" s="175"/>
      <c r="CB206" s="174"/>
      <c r="CC206" s="175"/>
      <c r="CD206" s="174"/>
      <c r="CE206" s="175"/>
      <c r="CF206" s="174"/>
      <c r="CG206" s="175"/>
      <c r="CH206" s="174"/>
      <c r="CI206" s="175"/>
      <c r="CJ206" s="174"/>
      <c r="CK206" s="175"/>
      <c r="CL206" s="174"/>
      <c r="CM206" s="175"/>
      <c r="CN206" s="177"/>
      <c r="CO206" s="221"/>
      <c r="CP206" s="149"/>
      <c r="CQ206" s="149"/>
      <c r="CR206" s="149"/>
      <c r="CS206" s="149"/>
      <c r="CT206" s="149"/>
      <c r="CU206" s="149"/>
      <c r="CV206" s="149"/>
      <c r="CW206" s="149"/>
      <c r="CX206" s="149"/>
      <c r="CY206" s="149"/>
      <c r="CZ206" s="149"/>
      <c r="DA206" s="156" t="s">
        <v>736</v>
      </c>
      <c r="DB206" s="149">
        <v>9.5238095238095233E-2</v>
      </c>
      <c r="DC206" s="149">
        <v>4.7619047619047616E-2</v>
      </c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</row>
    <row r="207" spans="1:136" ht="15" hidden="1" x14ac:dyDescent="0.25">
      <c r="A207" s="312"/>
      <c r="B207" s="168" t="s">
        <v>736</v>
      </c>
      <c r="C207" s="208"/>
      <c r="D207" s="175"/>
      <c r="E207" s="174"/>
      <c r="F207" s="175"/>
      <c r="G207" s="174"/>
      <c r="H207" s="175">
        <v>2</v>
      </c>
      <c r="I207" s="174"/>
      <c r="J207" s="175"/>
      <c r="K207" s="174"/>
      <c r="L207" s="175"/>
      <c r="M207" s="174"/>
      <c r="N207" s="175"/>
      <c r="O207" s="174">
        <v>3</v>
      </c>
      <c r="P207" s="175"/>
      <c r="Q207" s="174">
        <v>3</v>
      </c>
      <c r="R207" s="175"/>
      <c r="S207" s="174"/>
      <c r="T207" s="175"/>
      <c r="U207" s="174">
        <v>1</v>
      </c>
      <c r="V207" s="175"/>
      <c r="W207" s="174"/>
      <c r="X207" s="175"/>
      <c r="Y207" s="174"/>
      <c r="Z207" s="175"/>
      <c r="AA207" s="174"/>
      <c r="AB207" s="175"/>
      <c r="AC207" s="174"/>
      <c r="AD207" s="175"/>
      <c r="AE207" s="174"/>
      <c r="AF207" s="175"/>
      <c r="AG207" s="174"/>
      <c r="AH207" s="175">
        <v>3</v>
      </c>
      <c r="AI207" s="174"/>
      <c r="AJ207" s="175"/>
      <c r="AK207" s="174">
        <v>2</v>
      </c>
      <c r="AL207" s="175"/>
      <c r="AM207" s="177">
        <v>1</v>
      </c>
      <c r="AN207" s="175"/>
      <c r="AO207" s="224"/>
      <c r="AP207" s="173"/>
      <c r="AQ207" s="225">
        <v>2</v>
      </c>
      <c r="AR207" s="295"/>
      <c r="AS207" s="173"/>
      <c r="AT207" s="174"/>
      <c r="AU207" s="175"/>
      <c r="AV207" s="174"/>
      <c r="AW207" s="175"/>
      <c r="AX207" s="174"/>
      <c r="AY207" s="175"/>
      <c r="AZ207" s="174"/>
      <c r="BA207" s="175">
        <v>3</v>
      </c>
      <c r="BB207" s="174"/>
      <c r="BC207" s="175"/>
      <c r="BD207" s="174"/>
      <c r="BE207" s="171"/>
      <c r="BF207" s="171"/>
      <c r="BG207" s="171"/>
      <c r="BH207" s="171"/>
      <c r="BI207" s="175"/>
      <c r="BJ207" s="174"/>
      <c r="BK207" s="175"/>
      <c r="BL207" s="174"/>
      <c r="BM207" s="175"/>
      <c r="BN207" s="174"/>
      <c r="BO207" s="175">
        <v>2</v>
      </c>
      <c r="BP207" s="174"/>
      <c r="BQ207" s="175"/>
      <c r="BR207" s="174"/>
      <c r="BS207" s="175"/>
      <c r="BT207" s="174"/>
      <c r="BU207" s="175">
        <v>1</v>
      </c>
      <c r="BV207" s="174"/>
      <c r="BW207" s="175">
        <v>1</v>
      </c>
      <c r="BX207" s="174"/>
      <c r="BY207" s="175"/>
      <c r="BZ207" s="174"/>
      <c r="CA207" s="175"/>
      <c r="CB207" s="174"/>
      <c r="CC207" s="175"/>
      <c r="CD207" s="174"/>
      <c r="CE207" s="175"/>
      <c r="CF207" s="174"/>
      <c r="CG207" s="175"/>
      <c r="CH207" s="174"/>
      <c r="CI207" s="175"/>
      <c r="CJ207" s="174"/>
      <c r="CK207" s="175"/>
      <c r="CL207" s="174"/>
      <c r="CM207" s="175"/>
      <c r="CN207" s="177"/>
      <c r="CO207" s="221"/>
      <c r="CP207" s="149"/>
      <c r="CQ207" s="149"/>
      <c r="CR207" s="149"/>
      <c r="CS207" s="149"/>
      <c r="CT207" s="149"/>
      <c r="CU207" s="149"/>
      <c r="CV207" s="149"/>
      <c r="CW207" s="149"/>
      <c r="CX207" s="149"/>
      <c r="CY207" s="149"/>
      <c r="CZ207" s="149"/>
      <c r="DA207" s="156" t="s">
        <v>737</v>
      </c>
      <c r="DB207" s="149">
        <v>0.14285714285714285</v>
      </c>
      <c r="DC207" s="149">
        <v>9.5238095238095233E-2</v>
      </c>
      <c r="DD207" s="149"/>
      <c r="DE207" s="149"/>
      <c r="DF207" s="149"/>
      <c r="DG207" s="149"/>
      <c r="DH207" s="149"/>
      <c r="DI207" s="149"/>
      <c r="DJ207" s="149"/>
      <c r="DK207" s="149"/>
      <c r="DL207" s="149"/>
      <c r="DM207" s="149"/>
      <c r="DN207" s="149"/>
      <c r="DO207" s="149"/>
      <c r="DP207" s="149"/>
      <c r="DQ207" s="149"/>
      <c r="DR207" s="149"/>
      <c r="DS207" s="149"/>
      <c r="DT207" s="149"/>
      <c r="DU207" s="149"/>
      <c r="DV207" s="149"/>
      <c r="DW207" s="149"/>
      <c r="DX207" s="149"/>
      <c r="DY207" s="149"/>
      <c r="DZ207" s="149"/>
      <c r="EA207" s="149"/>
      <c r="EB207" s="149"/>
      <c r="EC207" s="149"/>
      <c r="ED207" s="149"/>
      <c r="EE207" s="149"/>
      <c r="EF207" s="149"/>
    </row>
    <row r="208" spans="1:136" ht="15" hidden="1" x14ac:dyDescent="0.25">
      <c r="A208" s="312"/>
      <c r="B208" s="168" t="s">
        <v>737</v>
      </c>
      <c r="C208" s="208"/>
      <c r="D208" s="175"/>
      <c r="E208" s="174"/>
      <c r="F208" s="175"/>
      <c r="G208" s="174"/>
      <c r="H208" s="175"/>
      <c r="I208" s="174"/>
      <c r="J208" s="175"/>
      <c r="K208" s="174"/>
      <c r="L208" s="175"/>
      <c r="M208" s="174"/>
      <c r="N208" s="175"/>
      <c r="O208" s="174"/>
      <c r="P208" s="175"/>
      <c r="Q208" s="174"/>
      <c r="R208" s="175"/>
      <c r="S208" s="174"/>
      <c r="T208" s="175"/>
      <c r="U208" s="174"/>
      <c r="V208" s="175"/>
      <c r="W208" s="174"/>
      <c r="X208" s="175"/>
      <c r="Y208" s="174"/>
      <c r="Z208" s="175"/>
      <c r="AA208" s="174"/>
      <c r="AB208" s="175"/>
      <c r="AC208" s="174"/>
      <c r="AD208" s="175"/>
      <c r="AE208" s="174"/>
      <c r="AF208" s="175"/>
      <c r="AG208" s="174"/>
      <c r="AH208" s="175"/>
      <c r="AI208" s="174"/>
      <c r="AJ208" s="175"/>
      <c r="AK208" s="174"/>
      <c r="AL208" s="175"/>
      <c r="AM208" s="177"/>
      <c r="AN208" s="175"/>
      <c r="AO208" s="224"/>
      <c r="AP208" s="173"/>
      <c r="AQ208" s="225"/>
      <c r="AR208" s="295"/>
      <c r="AS208" s="173"/>
      <c r="AT208" s="174"/>
      <c r="AU208" s="175"/>
      <c r="AV208" s="174"/>
      <c r="AW208" s="175">
        <v>1</v>
      </c>
      <c r="AX208" s="174"/>
      <c r="AY208" s="175">
        <v>1</v>
      </c>
      <c r="AZ208" s="174"/>
      <c r="BA208" s="175"/>
      <c r="BB208" s="174"/>
      <c r="BC208" s="175"/>
      <c r="BD208" s="174"/>
      <c r="BE208" s="175"/>
      <c r="BF208" s="174"/>
      <c r="BG208" s="175"/>
      <c r="BH208" s="174"/>
      <c r="BI208" s="171"/>
      <c r="BJ208" s="171"/>
      <c r="BK208" s="171"/>
      <c r="BL208" s="171"/>
      <c r="BM208" s="175"/>
      <c r="BN208" s="174"/>
      <c r="BO208" s="175"/>
      <c r="BP208" s="174"/>
      <c r="BQ208" s="175"/>
      <c r="BR208" s="174"/>
      <c r="BS208" s="175"/>
      <c r="BT208" s="174"/>
      <c r="BU208" s="175"/>
      <c r="BV208" s="174"/>
      <c r="BW208" s="175"/>
      <c r="BX208" s="174"/>
      <c r="BY208" s="175"/>
      <c r="BZ208" s="174"/>
      <c r="CA208" s="175"/>
      <c r="CB208" s="174"/>
      <c r="CC208" s="175">
        <v>2</v>
      </c>
      <c r="CD208" s="174"/>
      <c r="CE208" s="175">
        <v>2</v>
      </c>
      <c r="CF208" s="174"/>
      <c r="CG208" s="175">
        <v>3</v>
      </c>
      <c r="CH208" s="174"/>
      <c r="CI208" s="175">
        <v>3</v>
      </c>
      <c r="CJ208" s="174"/>
      <c r="CK208" s="175"/>
      <c r="CL208" s="174"/>
      <c r="CM208" s="175"/>
      <c r="CN208" s="177"/>
      <c r="CO208" s="221"/>
      <c r="CP208" s="149"/>
      <c r="CQ208" s="149"/>
      <c r="CR208" s="149"/>
      <c r="CS208" s="149"/>
      <c r="CT208" s="149"/>
      <c r="CU208" s="149"/>
      <c r="CV208" s="149"/>
      <c r="CW208" s="149"/>
      <c r="CX208" s="149"/>
      <c r="CY208" s="149"/>
      <c r="CZ208" s="149"/>
      <c r="DA208" s="156" t="s">
        <v>738</v>
      </c>
      <c r="DB208" s="149">
        <v>0.14285714285714285</v>
      </c>
      <c r="DC208" s="149">
        <v>4.7619047619047616E-2</v>
      </c>
      <c r="DD208" s="149"/>
      <c r="DE208" s="149"/>
      <c r="DF208" s="149"/>
      <c r="DG208" s="149"/>
      <c r="DH208" s="149"/>
      <c r="DI208" s="149"/>
      <c r="DJ208" s="149"/>
      <c r="DK208" s="149"/>
      <c r="DL208" s="149"/>
      <c r="DM208" s="149"/>
      <c r="DN208" s="149"/>
      <c r="DO208" s="149"/>
      <c r="DP208" s="149"/>
      <c r="DQ208" s="149"/>
      <c r="DR208" s="149"/>
      <c r="DS208" s="149"/>
      <c r="DT208" s="149"/>
      <c r="DU208" s="149"/>
      <c r="DV208" s="149"/>
      <c r="DW208" s="149"/>
      <c r="DX208" s="149"/>
      <c r="DY208" s="149"/>
      <c r="DZ208" s="149"/>
      <c r="EA208" s="149"/>
      <c r="EB208" s="149"/>
      <c r="EC208" s="149"/>
      <c r="ED208" s="149"/>
      <c r="EE208" s="149"/>
      <c r="EF208" s="149"/>
    </row>
    <row r="209" spans="1:136" ht="15" hidden="1" x14ac:dyDescent="0.25">
      <c r="A209" s="312"/>
      <c r="B209" s="168" t="s">
        <v>738</v>
      </c>
      <c r="C209" s="208"/>
      <c r="D209" s="175"/>
      <c r="E209" s="174"/>
      <c r="F209" s="175"/>
      <c r="G209" s="174"/>
      <c r="H209" s="175">
        <v>3</v>
      </c>
      <c r="I209" s="174"/>
      <c r="J209" s="175"/>
      <c r="K209" s="174"/>
      <c r="L209" s="175"/>
      <c r="M209" s="174"/>
      <c r="N209" s="175"/>
      <c r="O209" s="174"/>
      <c r="P209" s="175"/>
      <c r="Q209" s="174"/>
      <c r="R209" s="175"/>
      <c r="S209" s="174"/>
      <c r="T209" s="175"/>
      <c r="U209" s="174"/>
      <c r="V209" s="175"/>
      <c r="W209" s="174"/>
      <c r="X209" s="175"/>
      <c r="Y209" s="174"/>
      <c r="Z209" s="175"/>
      <c r="AA209" s="174"/>
      <c r="AB209" s="175"/>
      <c r="AC209" s="174"/>
      <c r="AD209" s="175"/>
      <c r="AE209" s="174"/>
      <c r="AF209" s="175"/>
      <c r="AG209" s="174"/>
      <c r="AH209" s="175"/>
      <c r="AI209" s="174"/>
      <c r="AJ209" s="175"/>
      <c r="AK209" s="174"/>
      <c r="AL209" s="175"/>
      <c r="AM209" s="177"/>
      <c r="AN209" s="175"/>
      <c r="AO209" s="224"/>
      <c r="AP209" s="173"/>
      <c r="AQ209" s="225"/>
      <c r="AR209" s="295"/>
      <c r="AS209" s="173"/>
      <c r="AT209" s="174"/>
      <c r="AU209" s="175"/>
      <c r="AV209" s="174"/>
      <c r="AW209" s="175">
        <v>2</v>
      </c>
      <c r="AX209" s="174"/>
      <c r="AY209" s="175">
        <v>3</v>
      </c>
      <c r="AZ209" s="174"/>
      <c r="BA209" s="175">
        <v>1</v>
      </c>
      <c r="BB209" s="174"/>
      <c r="BC209" s="175">
        <v>1</v>
      </c>
      <c r="BD209" s="174"/>
      <c r="BE209" s="175"/>
      <c r="BF209" s="174"/>
      <c r="BG209" s="175"/>
      <c r="BH209" s="174"/>
      <c r="BI209" s="175"/>
      <c r="BJ209" s="174"/>
      <c r="BK209" s="175"/>
      <c r="BL209" s="174"/>
      <c r="BM209" s="171"/>
      <c r="BN209" s="171"/>
      <c r="BO209" s="171"/>
      <c r="BP209" s="171"/>
      <c r="BQ209" s="175"/>
      <c r="BR209" s="174"/>
      <c r="BS209" s="175"/>
      <c r="BT209" s="174"/>
      <c r="BU209" s="175"/>
      <c r="BV209" s="174"/>
      <c r="BW209" s="175"/>
      <c r="BX209" s="174"/>
      <c r="BY209" s="175"/>
      <c r="BZ209" s="174"/>
      <c r="CA209" s="175"/>
      <c r="CB209" s="174"/>
      <c r="CC209" s="175"/>
      <c r="CD209" s="174"/>
      <c r="CE209" s="175">
        <v>2</v>
      </c>
      <c r="CF209" s="174"/>
      <c r="CG209" s="175"/>
      <c r="CH209" s="174"/>
      <c r="CI209" s="175"/>
      <c r="CJ209" s="174"/>
      <c r="CK209" s="175"/>
      <c r="CL209" s="174"/>
      <c r="CM209" s="175"/>
      <c r="CN209" s="177"/>
      <c r="CO209" s="221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56" t="s">
        <v>739</v>
      </c>
      <c r="DB209" s="149">
        <v>4.7619047619047616E-2</v>
      </c>
      <c r="DC209" s="149">
        <v>0</v>
      </c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</row>
    <row r="210" spans="1:136" ht="15" hidden="1" x14ac:dyDescent="0.25">
      <c r="A210" s="312"/>
      <c r="B210" s="168" t="s">
        <v>739</v>
      </c>
      <c r="C210" s="208"/>
      <c r="D210" s="175"/>
      <c r="E210" s="174"/>
      <c r="F210" s="175"/>
      <c r="G210" s="174"/>
      <c r="H210" s="175"/>
      <c r="I210" s="174"/>
      <c r="J210" s="175"/>
      <c r="K210" s="174"/>
      <c r="L210" s="175"/>
      <c r="M210" s="174"/>
      <c r="N210" s="175"/>
      <c r="O210" s="174"/>
      <c r="P210" s="175"/>
      <c r="Q210" s="174"/>
      <c r="R210" s="175"/>
      <c r="S210" s="174"/>
      <c r="T210" s="175"/>
      <c r="U210" s="174"/>
      <c r="V210" s="175"/>
      <c r="W210" s="174"/>
      <c r="X210" s="175"/>
      <c r="Y210" s="174"/>
      <c r="Z210" s="175"/>
      <c r="AA210" s="174"/>
      <c r="AB210" s="175"/>
      <c r="AC210" s="174"/>
      <c r="AD210" s="175"/>
      <c r="AE210" s="174"/>
      <c r="AF210" s="175"/>
      <c r="AG210" s="174"/>
      <c r="AH210" s="175"/>
      <c r="AI210" s="174"/>
      <c r="AJ210" s="175"/>
      <c r="AK210" s="174"/>
      <c r="AL210" s="175"/>
      <c r="AM210" s="177"/>
      <c r="AN210" s="175"/>
      <c r="AO210" s="224"/>
      <c r="AP210" s="173"/>
      <c r="AQ210" s="225"/>
      <c r="AR210" s="295"/>
      <c r="AS210" s="173"/>
      <c r="AT210" s="174"/>
      <c r="AU210" s="175"/>
      <c r="AV210" s="174"/>
      <c r="AW210" s="175"/>
      <c r="AX210" s="174"/>
      <c r="AY210" s="175">
        <v>3</v>
      </c>
      <c r="AZ210" s="174"/>
      <c r="BA210" s="175"/>
      <c r="BB210" s="174"/>
      <c r="BC210" s="175"/>
      <c r="BD210" s="174"/>
      <c r="BE210" s="175"/>
      <c r="BF210" s="174"/>
      <c r="BG210" s="175"/>
      <c r="BH210" s="174"/>
      <c r="BI210" s="175">
        <v>3</v>
      </c>
      <c r="BJ210" s="174"/>
      <c r="BK210" s="175">
        <v>2</v>
      </c>
      <c r="BL210" s="174"/>
      <c r="BM210" s="175"/>
      <c r="BN210" s="174"/>
      <c r="BO210" s="175"/>
      <c r="BP210" s="174"/>
      <c r="BQ210" s="171"/>
      <c r="BR210" s="171"/>
      <c r="BS210" s="171"/>
      <c r="BT210" s="171"/>
      <c r="BU210" s="175"/>
      <c r="BV210" s="174"/>
      <c r="BW210" s="175"/>
      <c r="BX210" s="174"/>
      <c r="BY210" s="175"/>
      <c r="BZ210" s="174"/>
      <c r="CA210" s="175"/>
      <c r="CB210" s="174"/>
      <c r="CC210" s="175">
        <v>2</v>
      </c>
      <c r="CD210" s="174"/>
      <c r="CE210" s="175"/>
      <c r="CF210" s="174"/>
      <c r="CG210" s="175"/>
      <c r="CH210" s="174"/>
      <c r="CI210" s="175"/>
      <c r="CJ210" s="174"/>
      <c r="CK210" s="175">
        <v>1</v>
      </c>
      <c r="CL210" s="174">
        <v>1</v>
      </c>
      <c r="CM210" s="175"/>
      <c r="CN210" s="177"/>
      <c r="CO210" s="221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56" t="s">
        <v>740</v>
      </c>
      <c r="DB210" s="149">
        <v>0.19047619047619047</v>
      </c>
      <c r="DC210" s="149">
        <v>4.7619047619047616E-2</v>
      </c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</row>
    <row r="211" spans="1:136" ht="15" hidden="1" x14ac:dyDescent="0.25">
      <c r="A211" s="312"/>
      <c r="B211" s="168" t="s">
        <v>740</v>
      </c>
      <c r="C211" s="208"/>
      <c r="D211" s="175"/>
      <c r="E211" s="174"/>
      <c r="F211" s="175"/>
      <c r="G211" s="174"/>
      <c r="H211" s="175"/>
      <c r="I211" s="174"/>
      <c r="J211" s="175"/>
      <c r="K211" s="174"/>
      <c r="L211" s="175"/>
      <c r="M211" s="174"/>
      <c r="N211" s="175"/>
      <c r="O211" s="174"/>
      <c r="P211" s="175"/>
      <c r="Q211" s="174">
        <v>1</v>
      </c>
      <c r="R211" s="175"/>
      <c r="S211" s="174">
        <v>3</v>
      </c>
      <c r="T211" s="175"/>
      <c r="U211" s="174">
        <v>3</v>
      </c>
      <c r="V211" s="175"/>
      <c r="W211" s="174">
        <v>1</v>
      </c>
      <c r="X211" s="175"/>
      <c r="Y211" s="174"/>
      <c r="Z211" s="175"/>
      <c r="AA211" s="174"/>
      <c r="AB211" s="175"/>
      <c r="AC211" s="174"/>
      <c r="AD211" s="175"/>
      <c r="AE211" s="174"/>
      <c r="AF211" s="175"/>
      <c r="AG211" s="174"/>
      <c r="AH211" s="175"/>
      <c r="AI211" s="174"/>
      <c r="AJ211" s="175"/>
      <c r="AK211" s="174"/>
      <c r="AL211" s="175"/>
      <c r="AM211" s="177"/>
      <c r="AN211" s="175"/>
      <c r="AO211" s="224">
        <v>2</v>
      </c>
      <c r="AP211" s="173"/>
      <c r="AQ211" s="225">
        <v>2</v>
      </c>
      <c r="AR211" s="295"/>
      <c r="AS211" s="173">
        <v>3</v>
      </c>
      <c r="AT211" s="174"/>
      <c r="AU211" s="175">
        <v>3</v>
      </c>
      <c r="AV211" s="174"/>
      <c r="AW211" s="175">
        <v>2</v>
      </c>
      <c r="AX211" s="174"/>
      <c r="AY211" s="175">
        <v>2</v>
      </c>
      <c r="AZ211" s="174"/>
      <c r="BA211" s="175"/>
      <c r="BB211" s="174"/>
      <c r="BC211" s="175"/>
      <c r="BD211" s="174"/>
      <c r="BE211" s="175">
        <v>1</v>
      </c>
      <c r="BF211" s="174"/>
      <c r="BG211" s="175">
        <v>1</v>
      </c>
      <c r="BH211" s="174"/>
      <c r="BI211" s="175"/>
      <c r="BJ211" s="174"/>
      <c r="BK211" s="175"/>
      <c r="BL211" s="174"/>
      <c r="BM211" s="175"/>
      <c r="BN211" s="174"/>
      <c r="BO211" s="175"/>
      <c r="BP211" s="174"/>
      <c r="BQ211" s="175"/>
      <c r="BR211" s="174"/>
      <c r="BS211" s="175"/>
      <c r="BT211" s="174"/>
      <c r="BU211" s="171"/>
      <c r="BV211" s="171"/>
      <c r="BW211" s="171"/>
      <c r="BX211" s="171"/>
      <c r="BY211" s="175"/>
      <c r="BZ211" s="174"/>
      <c r="CA211" s="175"/>
      <c r="CB211" s="174"/>
      <c r="CC211" s="175"/>
      <c r="CD211" s="174"/>
      <c r="CE211" s="175"/>
      <c r="CF211" s="174"/>
      <c r="CG211" s="175"/>
      <c r="CH211" s="174"/>
      <c r="CI211" s="175"/>
      <c r="CJ211" s="174"/>
      <c r="CK211" s="175"/>
      <c r="CL211" s="174"/>
      <c r="CM211" s="175"/>
      <c r="CN211" s="177"/>
      <c r="CO211" s="221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56" t="s">
        <v>741</v>
      </c>
      <c r="DB211" s="149">
        <v>4.7619047619047616E-2</v>
      </c>
      <c r="DC211" s="149">
        <v>4.7619047619047616E-2</v>
      </c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</row>
    <row r="212" spans="1:136" ht="15" hidden="1" x14ac:dyDescent="0.25">
      <c r="A212" s="312"/>
      <c r="B212" s="168" t="s">
        <v>741</v>
      </c>
      <c r="C212" s="208"/>
      <c r="D212" s="175"/>
      <c r="E212" s="174"/>
      <c r="F212" s="175"/>
      <c r="G212" s="174"/>
      <c r="H212" s="175"/>
      <c r="I212" s="174"/>
      <c r="J212" s="175"/>
      <c r="K212" s="174"/>
      <c r="L212" s="175"/>
      <c r="M212" s="174"/>
      <c r="N212" s="175"/>
      <c r="O212" s="174"/>
      <c r="P212" s="175"/>
      <c r="Q212" s="174"/>
      <c r="R212" s="175"/>
      <c r="S212" s="174"/>
      <c r="T212" s="175"/>
      <c r="U212" s="174"/>
      <c r="V212" s="175"/>
      <c r="W212" s="174"/>
      <c r="X212" s="175">
        <v>3</v>
      </c>
      <c r="Y212" s="174"/>
      <c r="Z212" s="175"/>
      <c r="AA212" s="174"/>
      <c r="AB212" s="175"/>
      <c r="AC212" s="174"/>
      <c r="AD212" s="175"/>
      <c r="AE212" s="174"/>
      <c r="AF212" s="175"/>
      <c r="AG212" s="174"/>
      <c r="AH212" s="175"/>
      <c r="AI212" s="174"/>
      <c r="AJ212" s="175"/>
      <c r="AK212" s="174"/>
      <c r="AL212" s="175"/>
      <c r="AM212" s="177"/>
      <c r="AN212" s="175"/>
      <c r="AO212" s="224"/>
      <c r="AP212" s="173"/>
      <c r="AQ212" s="225"/>
      <c r="AR212" s="295"/>
      <c r="AS212" s="173"/>
      <c r="AT212" s="174"/>
      <c r="AU212" s="175"/>
      <c r="AV212" s="174"/>
      <c r="AW212" s="175"/>
      <c r="AX212" s="174"/>
      <c r="AY212" s="175"/>
      <c r="AZ212" s="174"/>
      <c r="BA212" s="175">
        <v>2</v>
      </c>
      <c r="BB212" s="174"/>
      <c r="BC212" s="175"/>
      <c r="BD212" s="174"/>
      <c r="BE212" s="175"/>
      <c r="BF212" s="174"/>
      <c r="BG212" s="175"/>
      <c r="BH212" s="174"/>
      <c r="BI212" s="175"/>
      <c r="BJ212" s="174"/>
      <c r="BK212" s="175"/>
      <c r="BL212" s="174"/>
      <c r="BM212" s="175"/>
      <c r="BN212" s="174"/>
      <c r="BO212" s="175"/>
      <c r="BP212" s="174"/>
      <c r="BQ212" s="175"/>
      <c r="BR212" s="174"/>
      <c r="BS212" s="175"/>
      <c r="BT212" s="174"/>
      <c r="BU212" s="175"/>
      <c r="BV212" s="174"/>
      <c r="BW212" s="175"/>
      <c r="BX212" s="174"/>
      <c r="BY212" s="171"/>
      <c r="BZ212" s="171"/>
      <c r="CA212" s="171"/>
      <c r="CB212" s="171"/>
      <c r="CC212" s="175">
        <v>1</v>
      </c>
      <c r="CD212" s="174"/>
      <c r="CE212" s="175"/>
      <c r="CF212" s="174"/>
      <c r="CG212" s="175"/>
      <c r="CH212" s="174"/>
      <c r="CI212" s="175"/>
      <c r="CJ212" s="174"/>
      <c r="CK212" s="175"/>
      <c r="CL212" s="174"/>
      <c r="CM212" s="175"/>
      <c r="CN212" s="177"/>
      <c r="CO212" s="221"/>
      <c r="CP212" s="149"/>
      <c r="CQ212" s="149"/>
      <c r="CR212" s="149"/>
      <c r="CS212" s="149"/>
      <c r="CT212" s="149"/>
      <c r="CU212" s="149"/>
      <c r="CV212" s="149"/>
      <c r="CW212" s="149"/>
      <c r="CX212" s="149"/>
      <c r="CY212" s="149"/>
      <c r="CZ212" s="149"/>
      <c r="DA212" s="183" t="s">
        <v>742</v>
      </c>
      <c r="DB212" s="149">
        <v>0.33333333333333331</v>
      </c>
      <c r="DC212" s="149">
        <v>0</v>
      </c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</row>
    <row r="213" spans="1:136" ht="15" hidden="1" x14ac:dyDescent="0.25">
      <c r="A213" s="312"/>
      <c r="B213" s="184" t="s">
        <v>742</v>
      </c>
      <c r="C213" s="187"/>
      <c r="D213" s="175"/>
      <c r="E213" s="174"/>
      <c r="F213" s="175"/>
      <c r="G213" s="174"/>
      <c r="H213" s="175">
        <v>1</v>
      </c>
      <c r="I213" s="174"/>
      <c r="J213" s="175">
        <v>1</v>
      </c>
      <c r="K213" s="174"/>
      <c r="L213" s="175"/>
      <c r="M213" s="174"/>
      <c r="N213" s="175"/>
      <c r="O213" s="174"/>
      <c r="P213" s="175"/>
      <c r="Q213" s="174"/>
      <c r="R213" s="175"/>
      <c r="S213" s="174"/>
      <c r="T213" s="175">
        <v>2</v>
      </c>
      <c r="U213" s="174"/>
      <c r="V213" s="175">
        <v>2</v>
      </c>
      <c r="W213" s="174"/>
      <c r="X213" s="175">
        <v>3</v>
      </c>
      <c r="Y213" s="174"/>
      <c r="Z213" s="175">
        <v>3</v>
      </c>
      <c r="AA213" s="174"/>
      <c r="AB213" s="175"/>
      <c r="AC213" s="174"/>
      <c r="AD213" s="175"/>
      <c r="AE213" s="174"/>
      <c r="AF213" s="175"/>
      <c r="AG213" s="174"/>
      <c r="AH213" s="175"/>
      <c r="AI213" s="174"/>
      <c r="AJ213" s="175"/>
      <c r="AK213" s="174"/>
      <c r="AL213" s="175"/>
      <c r="AM213" s="177"/>
      <c r="AN213" s="175"/>
      <c r="AO213" s="224"/>
      <c r="AP213" s="173"/>
      <c r="AQ213" s="225"/>
      <c r="AR213" s="295"/>
      <c r="AS213" s="173"/>
      <c r="AT213" s="174"/>
      <c r="AU213" s="175"/>
      <c r="AV213" s="174"/>
      <c r="AW213" s="175"/>
      <c r="AX213" s="174"/>
      <c r="AY213" s="175"/>
      <c r="AZ213" s="174"/>
      <c r="BA213" s="175"/>
      <c r="BB213" s="174"/>
      <c r="BC213" s="175"/>
      <c r="BD213" s="174"/>
      <c r="BE213" s="175"/>
      <c r="BF213" s="174"/>
      <c r="BG213" s="175"/>
      <c r="BH213" s="174"/>
      <c r="BI213" s="175"/>
      <c r="BJ213" s="174"/>
      <c r="BK213" s="175"/>
      <c r="BL213" s="174"/>
      <c r="BM213" s="175"/>
      <c r="BN213" s="174"/>
      <c r="BO213" s="175"/>
      <c r="BP213" s="174"/>
      <c r="BQ213" s="175"/>
      <c r="BR213" s="174"/>
      <c r="BS213" s="175"/>
      <c r="BT213" s="174"/>
      <c r="BU213" s="175"/>
      <c r="BV213" s="174"/>
      <c r="BW213" s="175"/>
      <c r="BX213" s="174"/>
      <c r="BY213" s="175"/>
      <c r="BZ213" s="174"/>
      <c r="CA213" s="175"/>
      <c r="CB213" s="174"/>
      <c r="CC213" s="171"/>
      <c r="CD213" s="171"/>
      <c r="CE213" s="171"/>
      <c r="CF213" s="171"/>
      <c r="CG213" s="175"/>
      <c r="CH213" s="174"/>
      <c r="CI213" s="175"/>
      <c r="CJ213" s="174"/>
      <c r="CK213" s="175"/>
      <c r="CL213" s="174"/>
      <c r="CM213" s="175"/>
      <c r="CN213" s="177"/>
      <c r="CO213" s="221"/>
      <c r="CP213" s="149"/>
      <c r="CQ213" s="149"/>
      <c r="CR213" s="149"/>
      <c r="CS213" s="149"/>
      <c r="CT213" s="149"/>
      <c r="CU213" s="149"/>
      <c r="CV213" s="149"/>
      <c r="CW213" s="149"/>
      <c r="CX213" s="149"/>
      <c r="CY213" s="149"/>
      <c r="CZ213" s="149"/>
      <c r="DA213" s="183" t="s">
        <v>743</v>
      </c>
      <c r="DB213" s="149">
        <v>9.5238095238095233E-2</v>
      </c>
      <c r="DC213" s="149">
        <v>0</v>
      </c>
      <c r="DD213" s="149"/>
      <c r="DE213" s="149"/>
      <c r="DF213" s="149"/>
      <c r="DG213" s="149"/>
      <c r="DH213" s="149"/>
      <c r="DI213" s="149"/>
      <c r="DJ213" s="149"/>
      <c r="DK213" s="149"/>
      <c r="DL213" s="149"/>
      <c r="DM213" s="149"/>
      <c r="DN213" s="149"/>
      <c r="DO213" s="149"/>
      <c r="DP213" s="149"/>
      <c r="DQ213" s="149"/>
      <c r="DR213" s="149"/>
      <c r="DS213" s="149"/>
      <c r="DT213" s="149"/>
      <c r="DU213" s="149"/>
      <c r="DV213" s="149"/>
      <c r="DW213" s="149"/>
      <c r="DX213" s="149"/>
      <c r="DY213" s="149"/>
      <c r="DZ213" s="149"/>
      <c r="EA213" s="149"/>
      <c r="EB213" s="149"/>
      <c r="EC213" s="149"/>
      <c r="ED213" s="149"/>
      <c r="EE213" s="149"/>
      <c r="EF213" s="149"/>
    </row>
    <row r="214" spans="1:136" ht="15" hidden="1" x14ac:dyDescent="0.25">
      <c r="A214" s="312"/>
      <c r="B214" s="184" t="s">
        <v>743</v>
      </c>
      <c r="C214" s="187"/>
      <c r="D214" s="175"/>
      <c r="E214" s="174"/>
      <c r="F214" s="175"/>
      <c r="G214" s="174"/>
      <c r="H214" s="175"/>
      <c r="I214" s="174"/>
      <c r="J214" s="175"/>
      <c r="K214" s="174"/>
      <c r="L214" s="175"/>
      <c r="M214" s="174">
        <v>3</v>
      </c>
      <c r="N214" s="175"/>
      <c r="O214" s="174">
        <v>3</v>
      </c>
      <c r="P214" s="175"/>
      <c r="Q214" s="174"/>
      <c r="R214" s="175"/>
      <c r="S214" s="174"/>
      <c r="T214" s="175"/>
      <c r="U214" s="174">
        <v>2</v>
      </c>
      <c r="V214" s="175"/>
      <c r="W214" s="174">
        <v>2</v>
      </c>
      <c r="X214" s="175"/>
      <c r="Y214" s="174"/>
      <c r="Z214" s="175"/>
      <c r="AA214" s="174"/>
      <c r="AB214" s="175"/>
      <c r="AC214" s="174"/>
      <c r="AD214" s="175"/>
      <c r="AE214" s="174"/>
      <c r="AF214" s="175"/>
      <c r="AG214" s="174"/>
      <c r="AH214" s="175"/>
      <c r="AI214" s="174"/>
      <c r="AJ214" s="175"/>
      <c r="AK214" s="174"/>
      <c r="AL214" s="175"/>
      <c r="AM214" s="177"/>
      <c r="AN214" s="175"/>
      <c r="AO214" s="224">
        <v>1</v>
      </c>
      <c r="AP214" s="173"/>
      <c r="AQ214" s="225">
        <v>1</v>
      </c>
      <c r="AR214" s="295"/>
      <c r="AS214" s="173"/>
      <c r="AT214" s="174"/>
      <c r="AU214" s="175"/>
      <c r="AV214" s="174"/>
      <c r="AW214" s="175">
        <v>1</v>
      </c>
      <c r="AX214" s="174"/>
      <c r="AY214" s="175">
        <v>1</v>
      </c>
      <c r="AZ214" s="174"/>
      <c r="BA214" s="175"/>
      <c r="BB214" s="174"/>
      <c r="BC214" s="175"/>
      <c r="BD214" s="174"/>
      <c r="BE214" s="175"/>
      <c r="BF214" s="174"/>
      <c r="BG214" s="175"/>
      <c r="BH214" s="174"/>
      <c r="BI214" s="175">
        <v>2</v>
      </c>
      <c r="BJ214" s="174"/>
      <c r="BK214" s="175"/>
      <c r="BL214" s="174"/>
      <c r="BM214" s="175"/>
      <c r="BN214" s="174"/>
      <c r="BO214" s="175"/>
      <c r="BP214" s="174"/>
      <c r="BQ214" s="175"/>
      <c r="BR214" s="174"/>
      <c r="BS214" s="175">
        <v>3</v>
      </c>
      <c r="BT214" s="174"/>
      <c r="BU214" s="175"/>
      <c r="BV214" s="174"/>
      <c r="BW214" s="175"/>
      <c r="BX214" s="174"/>
      <c r="BY214" s="175"/>
      <c r="BZ214" s="174"/>
      <c r="CA214" s="175"/>
      <c r="CB214" s="174"/>
      <c r="CC214" s="175">
        <v>3</v>
      </c>
      <c r="CD214" s="174"/>
      <c r="CE214" s="175"/>
      <c r="CF214" s="174"/>
      <c r="CG214" s="171"/>
      <c r="CH214" s="171"/>
      <c r="CI214" s="171"/>
      <c r="CJ214" s="171"/>
      <c r="CK214" s="175">
        <v>2</v>
      </c>
      <c r="CL214" s="174"/>
      <c r="CM214" s="175"/>
      <c r="CN214" s="177"/>
      <c r="CO214" s="221"/>
      <c r="CP214" s="149"/>
      <c r="CQ214" s="149"/>
      <c r="CR214" s="149"/>
      <c r="CS214" s="149"/>
      <c r="CT214" s="149"/>
      <c r="CU214" s="149"/>
      <c r="CV214" s="149"/>
      <c r="CW214" s="149"/>
      <c r="CX214" s="149"/>
      <c r="CY214" s="149"/>
      <c r="CZ214" s="149"/>
      <c r="DA214" s="149" t="s">
        <v>744</v>
      </c>
      <c r="DB214" s="149">
        <v>0.14285714285714285</v>
      </c>
      <c r="DC214" s="149">
        <v>9.5238095238095233E-2</v>
      </c>
      <c r="DD214" s="149"/>
      <c r="DE214" s="149"/>
      <c r="DF214" s="149"/>
      <c r="DG214" s="149"/>
      <c r="DH214" s="149"/>
      <c r="DI214" s="149"/>
      <c r="DJ214" s="149"/>
      <c r="DK214" s="149"/>
      <c r="DL214" s="149"/>
      <c r="DM214" s="149"/>
      <c r="DN214" s="149"/>
      <c r="DO214" s="149"/>
      <c r="DP214" s="149"/>
      <c r="DQ214" s="149"/>
      <c r="DR214" s="149"/>
      <c r="DS214" s="149"/>
      <c r="DT214" s="149"/>
      <c r="DU214" s="149"/>
      <c r="DV214" s="149"/>
      <c r="DW214" s="149"/>
      <c r="DX214" s="149"/>
      <c r="DY214" s="149"/>
      <c r="DZ214" s="149"/>
      <c r="EA214" s="149"/>
      <c r="EB214" s="149"/>
      <c r="EC214" s="149"/>
      <c r="ED214" s="149"/>
      <c r="EE214" s="149"/>
      <c r="EF214" s="149"/>
    </row>
    <row r="215" spans="1:136" ht="15" hidden="1" customHeight="1" x14ac:dyDescent="0.25">
      <c r="A215" s="312"/>
      <c r="B215" s="186" t="s">
        <v>744</v>
      </c>
      <c r="C215" s="187"/>
      <c r="D215" s="175"/>
      <c r="E215" s="174"/>
      <c r="F215" s="175"/>
      <c r="G215" s="174"/>
      <c r="H215" s="175"/>
      <c r="I215" s="174"/>
      <c r="J215" s="175"/>
      <c r="K215" s="174"/>
      <c r="L215" s="175"/>
      <c r="M215" s="174"/>
      <c r="N215" s="175"/>
      <c r="O215" s="174"/>
      <c r="P215" s="175"/>
      <c r="Q215" s="174"/>
      <c r="R215" s="175"/>
      <c r="S215" s="174"/>
      <c r="T215" s="175"/>
      <c r="U215" s="174"/>
      <c r="V215" s="175"/>
      <c r="W215" s="174"/>
      <c r="X215" s="175"/>
      <c r="Y215" s="174"/>
      <c r="Z215" s="175"/>
      <c r="AA215" s="174"/>
      <c r="AB215" s="175"/>
      <c r="AC215" s="174"/>
      <c r="AD215" s="175"/>
      <c r="AE215" s="174"/>
      <c r="AF215" s="175"/>
      <c r="AG215" s="174"/>
      <c r="AH215" s="175"/>
      <c r="AI215" s="174"/>
      <c r="AJ215" s="175"/>
      <c r="AK215" s="174"/>
      <c r="AL215" s="175"/>
      <c r="AM215" s="174"/>
      <c r="AN215" s="175"/>
      <c r="AO215" s="174"/>
      <c r="AP215" s="175"/>
      <c r="AQ215" s="177"/>
      <c r="AR215" s="295"/>
      <c r="AS215" s="175"/>
      <c r="AT215" s="174"/>
      <c r="AU215" s="175"/>
      <c r="AV215" s="174"/>
      <c r="AW215" s="175"/>
      <c r="AX215" s="174"/>
      <c r="AY215" s="175"/>
      <c r="AZ215" s="174"/>
      <c r="BA215" s="175"/>
      <c r="BB215" s="174"/>
      <c r="BC215" s="175"/>
      <c r="BD215" s="174"/>
      <c r="BE215" s="175"/>
      <c r="BF215" s="174"/>
      <c r="BG215" s="175"/>
      <c r="BH215" s="174"/>
      <c r="BI215" s="175"/>
      <c r="BJ215" s="174"/>
      <c r="BK215" s="175"/>
      <c r="BL215" s="174"/>
      <c r="BM215" s="175"/>
      <c r="BN215" s="174"/>
      <c r="BO215" s="175"/>
      <c r="BP215" s="174"/>
      <c r="BQ215" s="175"/>
      <c r="BR215" s="174"/>
      <c r="BS215" s="175"/>
      <c r="BT215" s="174"/>
      <c r="BU215" s="175"/>
      <c r="BV215" s="174"/>
      <c r="BW215" s="175"/>
      <c r="BX215" s="174"/>
      <c r="BY215" s="175"/>
      <c r="BZ215" s="174"/>
      <c r="CA215" s="175"/>
      <c r="CB215" s="174"/>
      <c r="CC215" s="175"/>
      <c r="CD215" s="174"/>
      <c r="CE215" s="175"/>
      <c r="CF215" s="174"/>
      <c r="CG215" s="175"/>
      <c r="CH215" s="174"/>
      <c r="CI215" s="175"/>
      <c r="CJ215" s="174"/>
      <c r="CK215" s="171"/>
      <c r="CL215" s="171"/>
      <c r="CM215" s="171"/>
      <c r="CN215" s="182"/>
      <c r="CO215" s="221"/>
      <c r="CP215" s="149"/>
      <c r="CQ215" s="149"/>
      <c r="CR215" s="149"/>
      <c r="CS215" s="149"/>
      <c r="CT215" s="149"/>
      <c r="CU215" s="149"/>
      <c r="CV215" s="149"/>
      <c r="CW215" s="149"/>
      <c r="CX215" s="149"/>
      <c r="CY215" s="149"/>
      <c r="CZ215" s="149"/>
      <c r="DA215" s="149"/>
      <c r="DB215" s="149"/>
      <c r="DC215" s="149"/>
      <c r="DD215" s="149"/>
      <c r="DE215" s="149"/>
      <c r="DF215" s="149"/>
      <c r="DG215" s="149"/>
      <c r="DH215" s="149"/>
      <c r="DI215" s="149"/>
      <c r="DJ215" s="149"/>
      <c r="DK215" s="149"/>
      <c r="DL215" s="149"/>
      <c r="DM215" s="149"/>
      <c r="DN215" s="149"/>
      <c r="DO215" s="149"/>
      <c r="DP215" s="149"/>
      <c r="DQ215" s="149"/>
      <c r="DR215" s="149"/>
      <c r="DS215" s="149"/>
      <c r="DT215" s="149"/>
      <c r="DU215" s="149"/>
      <c r="DV215" s="149"/>
      <c r="DW215" s="149"/>
      <c r="DX215" s="149"/>
      <c r="DY215" s="149"/>
      <c r="DZ215" s="149"/>
      <c r="EA215" s="149"/>
      <c r="EB215" s="149"/>
      <c r="EC215" s="149"/>
      <c r="ED215" s="149"/>
      <c r="EE215" s="149"/>
      <c r="EF215" s="149"/>
    </row>
    <row r="216" spans="1:136" ht="15" hidden="1" x14ac:dyDescent="0.25">
      <c r="A216" s="312"/>
      <c r="B216" s="186"/>
      <c r="C216" s="227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9"/>
      <c r="AN216" s="230"/>
      <c r="AO216" s="231"/>
      <c r="AP216" s="231"/>
      <c r="AQ216" s="232"/>
      <c r="AR216" s="295"/>
      <c r="AS216" s="233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92"/>
      <c r="CO216" s="221"/>
      <c r="CP216" s="149"/>
      <c r="CQ216" s="149"/>
      <c r="CR216" s="149"/>
      <c r="CS216" s="149"/>
      <c r="CT216" s="149"/>
      <c r="CU216" s="149"/>
      <c r="CV216" s="149"/>
      <c r="CW216" s="149"/>
      <c r="CX216" s="149"/>
      <c r="CY216" s="149"/>
      <c r="CZ216" s="149"/>
      <c r="DA216" s="149"/>
      <c r="DB216" s="149"/>
      <c r="DC216" s="149"/>
      <c r="DD216" s="149"/>
      <c r="DE216" s="149"/>
      <c r="DF216" s="149"/>
      <c r="DG216" s="149"/>
      <c r="DH216" s="149"/>
      <c r="DI216" s="149"/>
      <c r="DJ216" s="149"/>
      <c r="DK216" s="149"/>
      <c r="DL216" s="149"/>
      <c r="DM216" s="149"/>
      <c r="DN216" s="149"/>
      <c r="DO216" s="149"/>
      <c r="DP216" s="149"/>
      <c r="DQ216" s="149"/>
      <c r="DR216" s="149"/>
      <c r="DS216" s="149"/>
      <c r="DT216" s="149"/>
      <c r="DU216" s="149"/>
      <c r="DV216" s="149"/>
      <c r="DW216" s="149"/>
      <c r="DX216" s="149"/>
      <c r="DY216" s="149"/>
      <c r="DZ216" s="149"/>
      <c r="EA216" s="149"/>
      <c r="EB216" s="149"/>
      <c r="EC216" s="149"/>
      <c r="ED216" s="149"/>
      <c r="EE216" s="149"/>
      <c r="EF216" s="149"/>
    </row>
    <row r="217" spans="1:136" ht="15" hidden="1" x14ac:dyDescent="0.25">
      <c r="A217" s="312"/>
      <c r="B217" s="193" t="s">
        <v>865</v>
      </c>
      <c r="C217" s="193"/>
      <c r="D217" s="189">
        <f>COUNTIF(D193:D215,"&gt;0")</f>
        <v>0</v>
      </c>
      <c r="E217" s="189">
        <f t="shared" ref="E217:BP217" si="272">COUNTIF(E193:E215,"&gt;0")</f>
        <v>0</v>
      </c>
      <c r="F217" s="189">
        <f t="shared" si="272"/>
        <v>0</v>
      </c>
      <c r="G217" s="189">
        <f t="shared" si="272"/>
        <v>0</v>
      </c>
      <c r="H217" s="189">
        <f t="shared" si="272"/>
        <v>9</v>
      </c>
      <c r="I217" s="189">
        <f t="shared" si="272"/>
        <v>0</v>
      </c>
      <c r="J217" s="189">
        <f t="shared" si="272"/>
        <v>7</v>
      </c>
      <c r="K217" s="189">
        <f t="shared" si="272"/>
        <v>0</v>
      </c>
      <c r="L217" s="189">
        <f t="shared" si="272"/>
        <v>0</v>
      </c>
      <c r="M217" s="189">
        <f t="shared" si="272"/>
        <v>2</v>
      </c>
      <c r="N217" s="189">
        <f t="shared" si="272"/>
        <v>0</v>
      </c>
      <c r="O217" s="189">
        <f t="shared" si="272"/>
        <v>3</v>
      </c>
      <c r="P217" s="189">
        <f t="shared" si="272"/>
        <v>0</v>
      </c>
      <c r="Q217" s="189">
        <f t="shared" si="272"/>
        <v>4</v>
      </c>
      <c r="R217" s="189">
        <f t="shared" si="272"/>
        <v>0</v>
      </c>
      <c r="S217" s="189">
        <f t="shared" si="272"/>
        <v>2</v>
      </c>
      <c r="T217" s="189">
        <f t="shared" si="272"/>
        <v>1</v>
      </c>
      <c r="U217" s="189">
        <f t="shared" si="272"/>
        <v>5</v>
      </c>
      <c r="V217" s="189">
        <f t="shared" si="272"/>
        <v>1</v>
      </c>
      <c r="W217" s="189">
        <f t="shared" si="272"/>
        <v>3</v>
      </c>
      <c r="X217" s="189">
        <f t="shared" si="272"/>
        <v>4</v>
      </c>
      <c r="Y217" s="189">
        <f t="shared" si="272"/>
        <v>0</v>
      </c>
      <c r="Z217" s="189">
        <f t="shared" si="272"/>
        <v>4</v>
      </c>
      <c r="AA217" s="189">
        <f t="shared" si="272"/>
        <v>2</v>
      </c>
      <c r="AB217" s="189">
        <f t="shared" si="272"/>
        <v>2</v>
      </c>
      <c r="AC217" s="189">
        <f t="shared" si="272"/>
        <v>1</v>
      </c>
      <c r="AD217" s="189">
        <f t="shared" si="272"/>
        <v>2</v>
      </c>
      <c r="AE217" s="189">
        <f t="shared" si="272"/>
        <v>0</v>
      </c>
      <c r="AF217" s="189">
        <f t="shared" si="272"/>
        <v>3</v>
      </c>
      <c r="AG217" s="189">
        <f t="shared" si="272"/>
        <v>1</v>
      </c>
      <c r="AH217" s="189">
        <f t="shared" si="272"/>
        <v>5</v>
      </c>
      <c r="AI217" s="189">
        <f t="shared" si="272"/>
        <v>0</v>
      </c>
      <c r="AJ217" s="189">
        <f t="shared" si="272"/>
        <v>2</v>
      </c>
      <c r="AK217" s="189">
        <f t="shared" si="272"/>
        <v>2</v>
      </c>
      <c r="AL217" s="189">
        <f t="shared" si="272"/>
        <v>3</v>
      </c>
      <c r="AM217" s="189">
        <f t="shared" si="272"/>
        <v>1</v>
      </c>
      <c r="AN217" s="189">
        <f t="shared" si="272"/>
        <v>0</v>
      </c>
      <c r="AO217" s="189">
        <f t="shared" si="272"/>
        <v>5</v>
      </c>
      <c r="AP217" s="189">
        <f t="shared" si="272"/>
        <v>0</v>
      </c>
      <c r="AQ217" s="192">
        <f t="shared" si="272"/>
        <v>6</v>
      </c>
      <c r="AR217" s="295"/>
      <c r="AS217" s="189">
        <f t="shared" si="272"/>
        <v>1</v>
      </c>
      <c r="AT217" s="189">
        <f t="shared" si="272"/>
        <v>0</v>
      </c>
      <c r="AU217" s="189">
        <f t="shared" si="272"/>
        <v>1</v>
      </c>
      <c r="AV217" s="189">
        <f t="shared" si="272"/>
        <v>0</v>
      </c>
      <c r="AW217" s="189">
        <f t="shared" si="272"/>
        <v>4</v>
      </c>
      <c r="AX217" s="189">
        <f t="shared" si="272"/>
        <v>0</v>
      </c>
      <c r="AY217" s="189">
        <f t="shared" si="272"/>
        <v>6</v>
      </c>
      <c r="AZ217" s="189">
        <f t="shared" si="272"/>
        <v>2</v>
      </c>
      <c r="BA217" s="189">
        <f t="shared" si="272"/>
        <v>5</v>
      </c>
      <c r="BB217" s="189">
        <f t="shared" si="272"/>
        <v>0</v>
      </c>
      <c r="BC217" s="189">
        <f t="shared" si="272"/>
        <v>3</v>
      </c>
      <c r="BD217" s="189">
        <f t="shared" si="272"/>
        <v>0</v>
      </c>
      <c r="BE217" s="189">
        <f t="shared" si="272"/>
        <v>2</v>
      </c>
      <c r="BF217" s="189">
        <f t="shared" si="272"/>
        <v>0</v>
      </c>
      <c r="BG217" s="189">
        <f t="shared" si="272"/>
        <v>1</v>
      </c>
      <c r="BH217" s="189">
        <f t="shared" si="272"/>
        <v>1</v>
      </c>
      <c r="BI217" s="189">
        <f t="shared" si="272"/>
        <v>2</v>
      </c>
      <c r="BJ217" s="189">
        <f t="shared" si="272"/>
        <v>1</v>
      </c>
      <c r="BK217" s="189">
        <f t="shared" si="272"/>
        <v>2</v>
      </c>
      <c r="BL217" s="189">
        <f t="shared" si="272"/>
        <v>2</v>
      </c>
      <c r="BM217" s="189">
        <f t="shared" si="272"/>
        <v>2</v>
      </c>
      <c r="BN217" s="189">
        <f t="shared" si="272"/>
        <v>0</v>
      </c>
      <c r="BO217" s="189">
        <f t="shared" si="272"/>
        <v>2</v>
      </c>
      <c r="BP217" s="189">
        <f t="shared" si="272"/>
        <v>1</v>
      </c>
      <c r="BQ217" s="189">
        <f t="shared" ref="BQ217:CN217" si="273">COUNTIF(BQ193:BQ215,"&gt;0")</f>
        <v>0</v>
      </c>
      <c r="BR217" s="189">
        <f t="shared" si="273"/>
        <v>0</v>
      </c>
      <c r="BS217" s="189">
        <f t="shared" si="273"/>
        <v>1</v>
      </c>
      <c r="BT217" s="189">
        <f t="shared" si="273"/>
        <v>0</v>
      </c>
      <c r="BU217" s="189">
        <f t="shared" si="273"/>
        <v>3</v>
      </c>
      <c r="BV217" s="189">
        <f t="shared" si="273"/>
        <v>0</v>
      </c>
      <c r="BW217" s="189">
        <f t="shared" si="273"/>
        <v>3</v>
      </c>
      <c r="BX217" s="189">
        <f t="shared" si="273"/>
        <v>1</v>
      </c>
      <c r="BY217" s="189">
        <f t="shared" si="273"/>
        <v>1</v>
      </c>
      <c r="BZ217" s="189">
        <f t="shared" si="273"/>
        <v>1</v>
      </c>
      <c r="CA217" s="189">
        <f t="shared" si="273"/>
        <v>0</v>
      </c>
      <c r="CB217" s="189">
        <f t="shared" si="273"/>
        <v>1</v>
      </c>
      <c r="CC217" s="189">
        <f t="shared" si="273"/>
        <v>6</v>
      </c>
      <c r="CD217" s="189">
        <f t="shared" si="273"/>
        <v>0</v>
      </c>
      <c r="CE217" s="189">
        <f t="shared" si="273"/>
        <v>2</v>
      </c>
      <c r="CF217" s="189">
        <f t="shared" si="273"/>
        <v>0</v>
      </c>
      <c r="CG217" s="189">
        <f t="shared" si="273"/>
        <v>1</v>
      </c>
      <c r="CH217" s="189">
        <f t="shared" si="273"/>
        <v>0</v>
      </c>
      <c r="CI217" s="189">
        <f t="shared" si="273"/>
        <v>2</v>
      </c>
      <c r="CJ217" s="189">
        <f t="shared" si="273"/>
        <v>0</v>
      </c>
      <c r="CK217" s="189">
        <f t="shared" si="273"/>
        <v>3</v>
      </c>
      <c r="CL217" s="189">
        <f t="shared" si="273"/>
        <v>2</v>
      </c>
      <c r="CM217" s="189">
        <f t="shared" si="273"/>
        <v>0</v>
      </c>
      <c r="CN217" s="192">
        <f t="shared" si="273"/>
        <v>0</v>
      </c>
      <c r="CO217" s="221"/>
      <c r="CP217" s="149"/>
      <c r="CQ217" s="149"/>
      <c r="CR217" s="149"/>
      <c r="CS217" s="149"/>
      <c r="CT217" s="149"/>
      <c r="CU217" s="149"/>
      <c r="CV217" s="149"/>
      <c r="CW217" s="149"/>
      <c r="CX217" s="149"/>
      <c r="CY217" s="149"/>
      <c r="CZ217" s="149"/>
      <c r="DA217" s="149"/>
      <c r="DB217" s="149"/>
      <c r="DC217" s="149"/>
      <c r="DD217" s="149"/>
      <c r="DE217" s="149"/>
      <c r="DF217" s="149"/>
      <c r="DG217" s="149"/>
      <c r="DH217" s="149"/>
      <c r="DI217" s="149"/>
      <c r="DJ217" s="149"/>
      <c r="DK217" s="149"/>
      <c r="DL217" s="149"/>
      <c r="DM217" s="149"/>
      <c r="DN217" s="149"/>
      <c r="DO217" s="149"/>
      <c r="DP217" s="149"/>
      <c r="DQ217" s="149"/>
      <c r="DR217" s="149"/>
      <c r="DS217" s="149"/>
      <c r="DT217" s="149"/>
      <c r="DU217" s="149"/>
      <c r="DV217" s="149"/>
      <c r="DW217" s="149"/>
      <c r="DX217" s="149"/>
      <c r="DY217" s="149"/>
      <c r="DZ217" s="149"/>
      <c r="EA217" s="149"/>
      <c r="EB217" s="149"/>
      <c r="EC217" s="149"/>
      <c r="ED217" s="149"/>
      <c r="EE217" s="149"/>
      <c r="EF217" s="149"/>
    </row>
    <row r="218" spans="1:136" ht="15" hidden="1" x14ac:dyDescent="0.25">
      <c r="A218" s="312"/>
      <c r="B218" s="186"/>
      <c r="C218" s="187"/>
      <c r="D218" s="212">
        <f>D217/$C$187</f>
        <v>0</v>
      </c>
      <c r="E218" s="212">
        <f t="shared" ref="E218:BP218" si="274">E217/$C$187</f>
        <v>0</v>
      </c>
      <c r="F218" s="212">
        <f t="shared" si="274"/>
        <v>0</v>
      </c>
      <c r="G218" s="212">
        <f t="shared" si="274"/>
        <v>0</v>
      </c>
      <c r="H218" s="212">
        <f t="shared" si="274"/>
        <v>0.42857142857142855</v>
      </c>
      <c r="I218" s="212">
        <f t="shared" si="274"/>
        <v>0</v>
      </c>
      <c r="J218" s="212">
        <f t="shared" si="274"/>
        <v>0.33333333333333331</v>
      </c>
      <c r="K218" s="212">
        <f t="shared" si="274"/>
        <v>0</v>
      </c>
      <c r="L218" s="212">
        <f t="shared" si="274"/>
        <v>0</v>
      </c>
      <c r="M218" s="212">
        <f t="shared" si="274"/>
        <v>9.5238095238095233E-2</v>
      </c>
      <c r="N218" s="212">
        <f t="shared" si="274"/>
        <v>0</v>
      </c>
      <c r="O218" s="212">
        <f t="shared" si="274"/>
        <v>0.14285714285714285</v>
      </c>
      <c r="P218" s="212">
        <f t="shared" si="274"/>
        <v>0</v>
      </c>
      <c r="Q218" s="212">
        <f t="shared" si="274"/>
        <v>0.19047619047619047</v>
      </c>
      <c r="R218" s="212">
        <f t="shared" si="274"/>
        <v>0</v>
      </c>
      <c r="S218" s="212">
        <f t="shared" si="274"/>
        <v>9.5238095238095233E-2</v>
      </c>
      <c r="T218" s="212">
        <f t="shared" si="274"/>
        <v>4.7619047619047616E-2</v>
      </c>
      <c r="U218" s="212">
        <f t="shared" si="274"/>
        <v>0.23809523809523808</v>
      </c>
      <c r="V218" s="212">
        <f t="shared" si="274"/>
        <v>4.7619047619047616E-2</v>
      </c>
      <c r="W218" s="212">
        <f t="shared" si="274"/>
        <v>0.14285714285714285</v>
      </c>
      <c r="X218" s="212">
        <f t="shared" si="274"/>
        <v>0.19047619047619047</v>
      </c>
      <c r="Y218" s="212">
        <f t="shared" si="274"/>
        <v>0</v>
      </c>
      <c r="Z218" s="212">
        <f t="shared" si="274"/>
        <v>0.19047619047619047</v>
      </c>
      <c r="AA218" s="212">
        <f t="shared" si="274"/>
        <v>9.5238095238095233E-2</v>
      </c>
      <c r="AB218" s="212">
        <f t="shared" si="274"/>
        <v>9.5238095238095233E-2</v>
      </c>
      <c r="AC218" s="212">
        <f t="shared" si="274"/>
        <v>4.7619047619047616E-2</v>
      </c>
      <c r="AD218" s="212">
        <f t="shared" si="274"/>
        <v>9.5238095238095233E-2</v>
      </c>
      <c r="AE218" s="212">
        <f t="shared" si="274"/>
        <v>0</v>
      </c>
      <c r="AF218" s="212">
        <f t="shared" si="274"/>
        <v>0.14285714285714285</v>
      </c>
      <c r="AG218" s="212">
        <f t="shared" si="274"/>
        <v>4.7619047619047616E-2</v>
      </c>
      <c r="AH218" s="212">
        <f t="shared" si="274"/>
        <v>0.23809523809523808</v>
      </c>
      <c r="AI218" s="212">
        <f t="shared" si="274"/>
        <v>0</v>
      </c>
      <c r="AJ218" s="212">
        <f t="shared" si="274"/>
        <v>9.5238095238095233E-2</v>
      </c>
      <c r="AK218" s="212">
        <f t="shared" si="274"/>
        <v>9.5238095238095233E-2</v>
      </c>
      <c r="AL218" s="212">
        <f t="shared" si="274"/>
        <v>0.14285714285714285</v>
      </c>
      <c r="AM218" s="212">
        <f t="shared" si="274"/>
        <v>4.7619047619047616E-2</v>
      </c>
      <c r="AN218" s="212">
        <f t="shared" si="274"/>
        <v>0</v>
      </c>
      <c r="AO218" s="212">
        <f t="shared" si="274"/>
        <v>0.23809523809523808</v>
      </c>
      <c r="AP218" s="212">
        <f t="shared" si="274"/>
        <v>0</v>
      </c>
      <c r="AQ218" s="212">
        <f t="shared" si="274"/>
        <v>0.2857142857142857</v>
      </c>
      <c r="AR218" s="295"/>
      <c r="AS218" s="212">
        <f t="shared" si="274"/>
        <v>4.7619047619047616E-2</v>
      </c>
      <c r="AT218" s="212">
        <f t="shared" si="274"/>
        <v>0</v>
      </c>
      <c r="AU218" s="212">
        <f t="shared" si="274"/>
        <v>4.7619047619047616E-2</v>
      </c>
      <c r="AV218" s="212">
        <f t="shared" si="274"/>
        <v>0</v>
      </c>
      <c r="AW218" s="212">
        <f t="shared" si="274"/>
        <v>0.19047619047619047</v>
      </c>
      <c r="AX218" s="212">
        <f t="shared" si="274"/>
        <v>0</v>
      </c>
      <c r="AY218" s="212">
        <f t="shared" si="274"/>
        <v>0.2857142857142857</v>
      </c>
      <c r="AZ218" s="212">
        <f t="shared" si="274"/>
        <v>9.5238095238095233E-2</v>
      </c>
      <c r="BA218" s="212">
        <f t="shared" si="274"/>
        <v>0.23809523809523808</v>
      </c>
      <c r="BB218" s="212">
        <f t="shared" si="274"/>
        <v>0</v>
      </c>
      <c r="BC218" s="212">
        <f t="shared" si="274"/>
        <v>0.14285714285714285</v>
      </c>
      <c r="BD218" s="212">
        <f t="shared" si="274"/>
        <v>0</v>
      </c>
      <c r="BE218" s="212">
        <f t="shared" si="274"/>
        <v>9.5238095238095233E-2</v>
      </c>
      <c r="BF218" s="212">
        <f t="shared" si="274"/>
        <v>0</v>
      </c>
      <c r="BG218" s="212">
        <f t="shared" si="274"/>
        <v>4.7619047619047616E-2</v>
      </c>
      <c r="BH218" s="212">
        <f t="shared" si="274"/>
        <v>4.7619047619047616E-2</v>
      </c>
      <c r="BI218" s="212">
        <f t="shared" si="274"/>
        <v>9.5238095238095233E-2</v>
      </c>
      <c r="BJ218" s="212">
        <f t="shared" si="274"/>
        <v>4.7619047619047616E-2</v>
      </c>
      <c r="BK218" s="212">
        <f t="shared" si="274"/>
        <v>9.5238095238095233E-2</v>
      </c>
      <c r="BL218" s="212">
        <f t="shared" si="274"/>
        <v>9.5238095238095233E-2</v>
      </c>
      <c r="BM218" s="212">
        <f t="shared" si="274"/>
        <v>9.5238095238095233E-2</v>
      </c>
      <c r="BN218" s="212">
        <f t="shared" si="274"/>
        <v>0</v>
      </c>
      <c r="BO218" s="212">
        <f t="shared" si="274"/>
        <v>9.5238095238095233E-2</v>
      </c>
      <c r="BP218" s="212">
        <f t="shared" si="274"/>
        <v>4.7619047619047616E-2</v>
      </c>
      <c r="BQ218" s="212">
        <f t="shared" ref="BQ218:CN218" si="275">BQ217/$C$187</f>
        <v>0</v>
      </c>
      <c r="BR218" s="212">
        <f t="shared" si="275"/>
        <v>0</v>
      </c>
      <c r="BS218" s="212">
        <f t="shared" si="275"/>
        <v>4.7619047619047616E-2</v>
      </c>
      <c r="BT218" s="212">
        <f t="shared" si="275"/>
        <v>0</v>
      </c>
      <c r="BU218" s="212">
        <f t="shared" si="275"/>
        <v>0.14285714285714285</v>
      </c>
      <c r="BV218" s="212">
        <f t="shared" si="275"/>
        <v>0</v>
      </c>
      <c r="BW218" s="212">
        <f t="shared" si="275"/>
        <v>0.14285714285714285</v>
      </c>
      <c r="BX218" s="212">
        <f t="shared" si="275"/>
        <v>4.7619047619047616E-2</v>
      </c>
      <c r="BY218" s="212">
        <f t="shared" si="275"/>
        <v>4.7619047619047616E-2</v>
      </c>
      <c r="BZ218" s="212">
        <f t="shared" si="275"/>
        <v>4.7619047619047616E-2</v>
      </c>
      <c r="CA218" s="212">
        <f t="shared" si="275"/>
        <v>0</v>
      </c>
      <c r="CB218" s="212">
        <f t="shared" si="275"/>
        <v>4.7619047619047616E-2</v>
      </c>
      <c r="CC218" s="212">
        <f t="shared" si="275"/>
        <v>0.2857142857142857</v>
      </c>
      <c r="CD218" s="212">
        <f t="shared" si="275"/>
        <v>0</v>
      </c>
      <c r="CE218" s="212">
        <f t="shared" si="275"/>
        <v>9.5238095238095233E-2</v>
      </c>
      <c r="CF218" s="212">
        <f t="shared" si="275"/>
        <v>0</v>
      </c>
      <c r="CG218" s="212">
        <f t="shared" si="275"/>
        <v>4.7619047619047616E-2</v>
      </c>
      <c r="CH218" s="212">
        <f t="shared" si="275"/>
        <v>0</v>
      </c>
      <c r="CI218" s="212">
        <f t="shared" si="275"/>
        <v>9.5238095238095233E-2</v>
      </c>
      <c r="CJ218" s="212">
        <f t="shared" si="275"/>
        <v>0</v>
      </c>
      <c r="CK218" s="212">
        <f t="shared" si="275"/>
        <v>0.14285714285714285</v>
      </c>
      <c r="CL218" s="212">
        <f t="shared" si="275"/>
        <v>9.5238095238095233E-2</v>
      </c>
      <c r="CM218" s="212">
        <f t="shared" si="275"/>
        <v>0</v>
      </c>
      <c r="CN218" s="212">
        <f t="shared" si="275"/>
        <v>0</v>
      </c>
      <c r="CO218" s="221"/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</row>
    <row r="219" spans="1:136" ht="15" hidden="1" x14ac:dyDescent="0.25">
      <c r="A219" s="312"/>
      <c r="B219" s="197" t="s">
        <v>753</v>
      </c>
      <c r="C219" s="213"/>
      <c r="D219" s="276">
        <f>+D217+F217</f>
        <v>0</v>
      </c>
      <c r="E219" s="277"/>
      <c r="F219" s="277"/>
      <c r="G219" s="278"/>
      <c r="H219" s="276">
        <f t="shared" ref="H219" si="276">+H217+J217</f>
        <v>16</v>
      </c>
      <c r="I219" s="277"/>
      <c r="J219" s="277"/>
      <c r="K219" s="278"/>
      <c r="L219" s="276">
        <f t="shared" ref="L219" si="277">+L217+N217</f>
        <v>0</v>
      </c>
      <c r="M219" s="277"/>
      <c r="N219" s="277"/>
      <c r="O219" s="278"/>
      <c r="P219" s="276">
        <f t="shared" ref="P219" si="278">+P217+R217</f>
        <v>0</v>
      </c>
      <c r="Q219" s="277"/>
      <c r="R219" s="277"/>
      <c r="S219" s="278"/>
      <c r="T219" s="276">
        <f t="shared" ref="T219" si="279">+T217+V217</f>
        <v>2</v>
      </c>
      <c r="U219" s="277"/>
      <c r="V219" s="277"/>
      <c r="W219" s="278"/>
      <c r="X219" s="276">
        <f t="shared" ref="X219" si="280">+X217+Z217</f>
        <v>8</v>
      </c>
      <c r="Y219" s="277"/>
      <c r="Z219" s="277"/>
      <c r="AA219" s="278"/>
      <c r="AB219" s="276">
        <f t="shared" ref="AB219" si="281">+AB217+AD217</f>
        <v>4</v>
      </c>
      <c r="AC219" s="277"/>
      <c r="AD219" s="277"/>
      <c r="AE219" s="278"/>
      <c r="AF219" s="276">
        <f t="shared" ref="AF219" si="282">+AF217+AH217</f>
        <v>8</v>
      </c>
      <c r="AG219" s="277"/>
      <c r="AH219" s="277"/>
      <c r="AI219" s="278"/>
      <c r="AJ219" s="276">
        <f t="shared" ref="AJ219" si="283">+AJ217+AL217</f>
        <v>5</v>
      </c>
      <c r="AK219" s="277"/>
      <c r="AL219" s="277"/>
      <c r="AM219" s="278"/>
      <c r="AN219" s="276">
        <f t="shared" ref="AN219" si="284">+AN217+AP217</f>
        <v>0</v>
      </c>
      <c r="AO219" s="277"/>
      <c r="AP219" s="277"/>
      <c r="AQ219" s="277"/>
      <c r="AR219" s="295"/>
      <c r="AS219" s="276">
        <f t="shared" ref="AS219" si="285">+AS217+AU217</f>
        <v>2</v>
      </c>
      <c r="AT219" s="277"/>
      <c r="AU219" s="277"/>
      <c r="AV219" s="278"/>
      <c r="AW219" s="276">
        <f t="shared" ref="AW219" si="286">+AW217+AY217</f>
        <v>10</v>
      </c>
      <c r="AX219" s="277"/>
      <c r="AY219" s="277"/>
      <c r="AZ219" s="278"/>
      <c r="BA219" s="276">
        <f t="shared" ref="BA219" si="287">+BA217+BC217</f>
        <v>8</v>
      </c>
      <c r="BB219" s="277"/>
      <c r="BC219" s="277"/>
      <c r="BD219" s="278"/>
      <c r="BE219" s="276">
        <f t="shared" ref="BE219" si="288">+BE217+BG217</f>
        <v>3</v>
      </c>
      <c r="BF219" s="277"/>
      <c r="BG219" s="277"/>
      <c r="BH219" s="278"/>
      <c r="BI219" s="276">
        <f t="shared" ref="BI219" si="289">+BI217+BK217</f>
        <v>4</v>
      </c>
      <c r="BJ219" s="277"/>
      <c r="BK219" s="277"/>
      <c r="BL219" s="278"/>
      <c r="BM219" s="276">
        <f t="shared" ref="BM219" si="290">+BM217+BO217</f>
        <v>4</v>
      </c>
      <c r="BN219" s="277"/>
      <c r="BO219" s="277"/>
      <c r="BP219" s="278"/>
      <c r="BQ219" s="276">
        <f t="shared" ref="BQ219" si="291">+BQ217+BS217</f>
        <v>1</v>
      </c>
      <c r="BR219" s="277"/>
      <c r="BS219" s="277"/>
      <c r="BT219" s="278"/>
      <c r="BU219" s="276">
        <f t="shared" ref="BU219" si="292">+BU217+BW217</f>
        <v>6</v>
      </c>
      <c r="BV219" s="277"/>
      <c r="BW219" s="277"/>
      <c r="BX219" s="278"/>
      <c r="BY219" s="276">
        <f t="shared" ref="BY219" si="293">+BY217+CA217</f>
        <v>1</v>
      </c>
      <c r="BZ219" s="277"/>
      <c r="CA219" s="277"/>
      <c r="CB219" s="278"/>
      <c r="CC219" s="276">
        <f t="shared" ref="CC219" si="294">+CC217+CE217</f>
        <v>8</v>
      </c>
      <c r="CD219" s="277"/>
      <c r="CE219" s="277"/>
      <c r="CF219" s="278"/>
      <c r="CG219" s="276">
        <f t="shared" ref="CG219" si="295">+CG217+CI217</f>
        <v>3</v>
      </c>
      <c r="CH219" s="277"/>
      <c r="CI219" s="277"/>
      <c r="CJ219" s="278"/>
      <c r="CK219" s="276">
        <f t="shared" ref="CK219" si="296">+CK217+CM217</f>
        <v>3</v>
      </c>
      <c r="CL219" s="277"/>
      <c r="CM219" s="277"/>
      <c r="CN219" s="277"/>
      <c r="CO219" s="221"/>
      <c r="CP219" s="149"/>
      <c r="CQ219" s="149"/>
      <c r="CR219" s="149"/>
      <c r="CS219" s="149"/>
      <c r="CT219" s="149"/>
      <c r="CU219" s="149"/>
      <c r="CV219" s="149"/>
      <c r="CW219" s="149"/>
      <c r="CX219" s="149"/>
      <c r="CY219" s="149"/>
      <c r="CZ219" s="149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</row>
    <row r="220" spans="1:136" ht="15" hidden="1" x14ac:dyDescent="0.25">
      <c r="A220" s="312"/>
      <c r="B220" s="199" t="s">
        <v>753</v>
      </c>
      <c r="C220" s="214"/>
      <c r="D220" s="262">
        <f>+E217+G217</f>
        <v>0</v>
      </c>
      <c r="E220" s="263"/>
      <c r="F220" s="263"/>
      <c r="G220" s="264"/>
      <c r="H220" s="262">
        <f t="shared" ref="H220" si="297">+I217+K217</f>
        <v>0</v>
      </c>
      <c r="I220" s="263"/>
      <c r="J220" s="263"/>
      <c r="K220" s="264"/>
      <c r="L220" s="262">
        <f t="shared" ref="L220" si="298">+M217+O217</f>
        <v>5</v>
      </c>
      <c r="M220" s="263"/>
      <c r="N220" s="263"/>
      <c r="O220" s="264"/>
      <c r="P220" s="262">
        <f t="shared" ref="P220" si="299">+Q217+S217</f>
        <v>6</v>
      </c>
      <c r="Q220" s="263"/>
      <c r="R220" s="263"/>
      <c r="S220" s="264"/>
      <c r="T220" s="262">
        <f t="shared" ref="T220" si="300">+U217+W217</f>
        <v>8</v>
      </c>
      <c r="U220" s="263"/>
      <c r="V220" s="263"/>
      <c r="W220" s="264"/>
      <c r="X220" s="262">
        <f t="shared" ref="X220" si="301">+Y217+AA217</f>
        <v>2</v>
      </c>
      <c r="Y220" s="263"/>
      <c r="Z220" s="263"/>
      <c r="AA220" s="264"/>
      <c r="AB220" s="262">
        <f t="shared" ref="AB220" si="302">+AC217+AE217</f>
        <v>1</v>
      </c>
      <c r="AC220" s="263"/>
      <c r="AD220" s="263"/>
      <c r="AE220" s="264"/>
      <c r="AF220" s="262">
        <f t="shared" ref="AF220" si="303">+AG217+AI217</f>
        <v>1</v>
      </c>
      <c r="AG220" s="263"/>
      <c r="AH220" s="263"/>
      <c r="AI220" s="264"/>
      <c r="AJ220" s="262">
        <f t="shared" ref="AJ220" si="304">+AK217+AM217</f>
        <v>3</v>
      </c>
      <c r="AK220" s="263"/>
      <c r="AL220" s="263"/>
      <c r="AM220" s="264"/>
      <c r="AN220" s="262">
        <f t="shared" ref="AN220" si="305">+AO217+AQ217</f>
        <v>11</v>
      </c>
      <c r="AO220" s="263"/>
      <c r="AP220" s="263"/>
      <c r="AQ220" s="263"/>
      <c r="AR220" s="295"/>
      <c r="AS220" s="262">
        <f t="shared" ref="AS220" si="306">+AT217+AV217</f>
        <v>0</v>
      </c>
      <c r="AT220" s="263"/>
      <c r="AU220" s="263"/>
      <c r="AV220" s="264"/>
      <c r="AW220" s="262">
        <f t="shared" ref="AW220" si="307">+AX217+AZ217</f>
        <v>2</v>
      </c>
      <c r="AX220" s="263"/>
      <c r="AY220" s="263"/>
      <c r="AZ220" s="264"/>
      <c r="BA220" s="262">
        <f t="shared" ref="BA220" si="308">+BB217+BD217</f>
        <v>0</v>
      </c>
      <c r="BB220" s="263"/>
      <c r="BC220" s="263"/>
      <c r="BD220" s="264"/>
      <c r="BE220" s="262">
        <f t="shared" ref="BE220" si="309">+BF217+BH217</f>
        <v>1</v>
      </c>
      <c r="BF220" s="263"/>
      <c r="BG220" s="263"/>
      <c r="BH220" s="264"/>
      <c r="BI220" s="262">
        <f t="shared" ref="BI220" si="310">+BJ217+BL217</f>
        <v>3</v>
      </c>
      <c r="BJ220" s="263"/>
      <c r="BK220" s="263"/>
      <c r="BL220" s="264"/>
      <c r="BM220" s="262">
        <f t="shared" ref="BM220" si="311">+BN217+BP217</f>
        <v>1</v>
      </c>
      <c r="BN220" s="263"/>
      <c r="BO220" s="263"/>
      <c r="BP220" s="264"/>
      <c r="BQ220" s="262">
        <f t="shared" ref="BQ220" si="312">+BR217+BT217</f>
        <v>0</v>
      </c>
      <c r="BR220" s="263"/>
      <c r="BS220" s="263"/>
      <c r="BT220" s="264"/>
      <c r="BU220" s="262">
        <f t="shared" ref="BU220" si="313">+BV217+BX217</f>
        <v>1</v>
      </c>
      <c r="BV220" s="263"/>
      <c r="BW220" s="263"/>
      <c r="BX220" s="264"/>
      <c r="BY220" s="262">
        <f t="shared" ref="BY220" si="314">+BZ217+CB217</f>
        <v>2</v>
      </c>
      <c r="BZ220" s="263"/>
      <c r="CA220" s="263"/>
      <c r="CB220" s="264"/>
      <c r="CC220" s="262">
        <f t="shared" ref="CC220" si="315">+CD217+CF217</f>
        <v>0</v>
      </c>
      <c r="CD220" s="263"/>
      <c r="CE220" s="263"/>
      <c r="CF220" s="264"/>
      <c r="CG220" s="262">
        <f t="shared" ref="CG220" si="316">+CH217+CJ217</f>
        <v>0</v>
      </c>
      <c r="CH220" s="263"/>
      <c r="CI220" s="263"/>
      <c r="CJ220" s="264"/>
      <c r="CK220" s="262">
        <f t="shared" ref="CK220" si="317">+CL217+CN217</f>
        <v>2</v>
      </c>
      <c r="CL220" s="263"/>
      <c r="CM220" s="263"/>
      <c r="CN220" s="263"/>
      <c r="CO220" s="221"/>
      <c r="CP220" s="149"/>
      <c r="CQ220" s="149"/>
      <c r="CR220" s="149"/>
      <c r="CS220" s="149"/>
      <c r="CT220" s="149"/>
      <c r="CU220" s="149"/>
      <c r="CV220" s="149"/>
      <c r="CW220" s="149"/>
      <c r="CX220" s="149"/>
      <c r="CY220" s="149"/>
      <c r="CZ220" s="149"/>
      <c r="DA220" s="149"/>
      <c r="DB220" s="149"/>
      <c r="DC220" s="149"/>
      <c r="DD220" s="149"/>
      <c r="DE220" s="149"/>
      <c r="DF220" s="149"/>
      <c r="DG220" s="149"/>
      <c r="DH220" s="149"/>
      <c r="DI220" s="149"/>
      <c r="DJ220" s="149"/>
      <c r="DK220" s="149"/>
      <c r="DL220" s="149"/>
      <c r="DM220" s="149"/>
      <c r="DN220" s="149"/>
      <c r="DO220" s="149"/>
      <c r="DP220" s="149"/>
      <c r="DQ220" s="149"/>
      <c r="DR220" s="149"/>
      <c r="DS220" s="149"/>
      <c r="DT220" s="149"/>
      <c r="DU220" s="149"/>
      <c r="DV220" s="149"/>
      <c r="DW220" s="149"/>
      <c r="DX220" s="149"/>
      <c r="DY220" s="149"/>
      <c r="DZ220" s="149"/>
      <c r="EA220" s="149"/>
      <c r="EB220" s="149"/>
      <c r="EC220" s="149"/>
      <c r="ED220" s="149"/>
      <c r="EE220" s="149"/>
      <c r="EF220" s="149"/>
    </row>
    <row r="221" spans="1:136" ht="15" hidden="1" x14ac:dyDescent="0.25">
      <c r="A221" s="312"/>
      <c r="B221" s="284"/>
      <c r="C221" s="285"/>
      <c r="D221" s="279"/>
      <c r="E221" s="280"/>
      <c r="F221" s="280"/>
      <c r="G221" s="281"/>
      <c r="H221" s="279"/>
      <c r="I221" s="280"/>
      <c r="J221" s="280"/>
      <c r="K221" s="281"/>
      <c r="L221" s="279"/>
      <c r="M221" s="280"/>
      <c r="N221" s="280"/>
      <c r="O221" s="281"/>
      <c r="P221" s="279"/>
      <c r="Q221" s="280"/>
      <c r="R221" s="280"/>
      <c r="S221" s="281"/>
      <c r="T221" s="279"/>
      <c r="U221" s="280"/>
      <c r="V221" s="280"/>
      <c r="W221" s="281"/>
      <c r="X221" s="279"/>
      <c r="Y221" s="280"/>
      <c r="Z221" s="280"/>
      <c r="AA221" s="281"/>
      <c r="AB221" s="279"/>
      <c r="AC221" s="280"/>
      <c r="AD221" s="280"/>
      <c r="AE221" s="281"/>
      <c r="AF221" s="279"/>
      <c r="AG221" s="280"/>
      <c r="AH221" s="280"/>
      <c r="AI221" s="281"/>
      <c r="AJ221" s="279"/>
      <c r="AK221" s="280"/>
      <c r="AL221" s="280"/>
      <c r="AM221" s="281"/>
      <c r="AN221" s="282"/>
      <c r="AO221" s="283"/>
      <c r="AP221" s="283"/>
      <c r="AQ221" s="283"/>
      <c r="AR221" s="295"/>
      <c r="AS221" s="279"/>
      <c r="AT221" s="280"/>
      <c r="AU221" s="280"/>
      <c r="AV221" s="281"/>
      <c r="AW221" s="279"/>
      <c r="AX221" s="280"/>
      <c r="AY221" s="280"/>
      <c r="AZ221" s="281"/>
      <c r="BA221" s="279"/>
      <c r="BB221" s="280"/>
      <c r="BC221" s="280"/>
      <c r="BD221" s="281"/>
      <c r="BE221" s="279"/>
      <c r="BF221" s="280"/>
      <c r="BG221" s="280"/>
      <c r="BH221" s="281"/>
      <c r="BI221" s="279"/>
      <c r="BJ221" s="280"/>
      <c r="BK221" s="280"/>
      <c r="BL221" s="281"/>
      <c r="BM221" s="279"/>
      <c r="BN221" s="280"/>
      <c r="BO221" s="280"/>
      <c r="BP221" s="281"/>
      <c r="BQ221" s="279"/>
      <c r="BR221" s="280"/>
      <c r="BS221" s="280"/>
      <c r="BT221" s="281"/>
      <c r="BU221" s="279"/>
      <c r="BV221" s="280"/>
      <c r="BW221" s="280"/>
      <c r="BX221" s="281"/>
      <c r="BY221" s="279"/>
      <c r="BZ221" s="280"/>
      <c r="CA221" s="280"/>
      <c r="CB221" s="281"/>
      <c r="CC221" s="279"/>
      <c r="CD221" s="280"/>
      <c r="CE221" s="280"/>
      <c r="CF221" s="281"/>
      <c r="CG221" s="279"/>
      <c r="CH221" s="280"/>
      <c r="CI221" s="280"/>
      <c r="CJ221" s="281"/>
      <c r="CK221" s="279"/>
      <c r="CL221" s="280"/>
      <c r="CM221" s="280"/>
      <c r="CN221" s="281"/>
      <c r="CO221" s="221"/>
      <c r="CP221" s="149"/>
      <c r="CQ221" s="149"/>
      <c r="CR221" s="149"/>
      <c r="CS221" s="149"/>
      <c r="CT221" s="149"/>
      <c r="CU221" s="149"/>
      <c r="CV221" s="149"/>
      <c r="CW221" s="149"/>
      <c r="CX221" s="149"/>
      <c r="CY221" s="149"/>
      <c r="CZ221" s="149"/>
      <c r="DA221" s="149"/>
      <c r="DB221" s="149"/>
      <c r="DC221" s="149"/>
      <c r="DD221" s="149"/>
      <c r="DE221" s="149"/>
      <c r="DF221" s="149"/>
      <c r="DG221" s="149"/>
      <c r="DH221" s="149"/>
      <c r="DI221" s="149"/>
      <c r="DJ221" s="149"/>
      <c r="DK221" s="149"/>
      <c r="DL221" s="149"/>
      <c r="DM221" s="149"/>
      <c r="DN221" s="149"/>
      <c r="DO221" s="149"/>
      <c r="DP221" s="149"/>
      <c r="DQ221" s="149"/>
      <c r="DR221" s="149"/>
      <c r="DS221" s="149"/>
      <c r="DT221" s="149"/>
      <c r="DU221" s="149"/>
      <c r="DV221" s="149"/>
      <c r="DW221" s="149"/>
      <c r="DX221" s="149"/>
      <c r="DY221" s="149"/>
      <c r="DZ221" s="149"/>
      <c r="EA221" s="149"/>
      <c r="EB221" s="149"/>
      <c r="EC221" s="149"/>
      <c r="ED221" s="149"/>
      <c r="EE221" s="149"/>
      <c r="EF221" s="149"/>
    </row>
    <row r="222" spans="1:136" hidden="1" x14ac:dyDescent="0.2">
      <c r="A222" s="312"/>
      <c r="B222" s="272" t="s">
        <v>863</v>
      </c>
      <c r="C222" s="273"/>
      <c r="D222" s="276">
        <v>0</v>
      </c>
      <c r="E222" s="277"/>
      <c r="F222" s="277"/>
      <c r="G222" s="278"/>
      <c r="H222" s="276">
        <v>9</v>
      </c>
      <c r="I222" s="277"/>
      <c r="J222" s="277"/>
      <c r="K222" s="278"/>
      <c r="L222" s="276">
        <v>0</v>
      </c>
      <c r="M222" s="277"/>
      <c r="N222" s="277"/>
      <c r="O222" s="278"/>
      <c r="P222" s="276">
        <v>0</v>
      </c>
      <c r="Q222" s="277"/>
      <c r="R222" s="277"/>
      <c r="S222" s="278"/>
      <c r="T222" s="276">
        <v>1</v>
      </c>
      <c r="U222" s="277"/>
      <c r="V222" s="277"/>
      <c r="W222" s="278"/>
      <c r="X222" s="276">
        <v>5</v>
      </c>
      <c r="Y222" s="277"/>
      <c r="Z222" s="277"/>
      <c r="AA222" s="278"/>
      <c r="AB222" s="276">
        <v>2</v>
      </c>
      <c r="AC222" s="277"/>
      <c r="AD222" s="277"/>
      <c r="AE222" s="278"/>
      <c r="AF222" s="276">
        <v>6</v>
      </c>
      <c r="AG222" s="277"/>
      <c r="AH222" s="277"/>
      <c r="AI222" s="278"/>
      <c r="AJ222" s="276">
        <v>3</v>
      </c>
      <c r="AK222" s="277"/>
      <c r="AL222" s="277"/>
      <c r="AM222" s="278"/>
      <c r="AN222" s="276">
        <v>0</v>
      </c>
      <c r="AO222" s="277"/>
      <c r="AP222" s="277"/>
      <c r="AQ222" s="277"/>
      <c r="AR222" s="295"/>
      <c r="AS222" s="276">
        <v>1</v>
      </c>
      <c r="AT222" s="277"/>
      <c r="AU222" s="277"/>
      <c r="AV222" s="278"/>
      <c r="AW222" s="276">
        <v>6</v>
      </c>
      <c r="AX222" s="277"/>
      <c r="AY222" s="277"/>
      <c r="AZ222" s="278"/>
      <c r="BA222" s="276">
        <v>6</v>
      </c>
      <c r="BB222" s="277"/>
      <c r="BC222" s="277"/>
      <c r="BD222" s="278"/>
      <c r="BE222" s="276">
        <v>2</v>
      </c>
      <c r="BF222" s="277"/>
      <c r="BG222" s="277"/>
      <c r="BH222" s="278"/>
      <c r="BI222" s="276">
        <v>3</v>
      </c>
      <c r="BJ222" s="277"/>
      <c r="BK222" s="277"/>
      <c r="BL222" s="278"/>
      <c r="BM222" s="276">
        <v>3</v>
      </c>
      <c r="BN222" s="277"/>
      <c r="BO222" s="277"/>
      <c r="BP222" s="278"/>
      <c r="BQ222" s="276">
        <v>1</v>
      </c>
      <c r="BR222" s="277"/>
      <c r="BS222" s="277"/>
      <c r="BT222" s="278"/>
      <c r="BU222" s="276">
        <v>4</v>
      </c>
      <c r="BV222" s="277"/>
      <c r="BW222" s="277"/>
      <c r="BX222" s="278"/>
      <c r="BY222" s="276">
        <v>1</v>
      </c>
      <c r="BZ222" s="277"/>
      <c r="CA222" s="277"/>
      <c r="CB222" s="278"/>
      <c r="CC222" s="276">
        <v>7</v>
      </c>
      <c r="CD222" s="277"/>
      <c r="CE222" s="277"/>
      <c r="CF222" s="278"/>
      <c r="CG222" s="276">
        <v>2</v>
      </c>
      <c r="CH222" s="277"/>
      <c r="CI222" s="277"/>
      <c r="CJ222" s="278"/>
      <c r="CK222" s="276">
        <v>3</v>
      </c>
      <c r="CL222" s="277"/>
      <c r="CM222" s="277"/>
      <c r="CN222" s="277"/>
      <c r="CO222" s="221"/>
      <c r="CP222" s="149"/>
      <c r="CQ222" s="149"/>
      <c r="CR222" s="149"/>
      <c r="CS222" s="149"/>
      <c r="CT222" s="149"/>
      <c r="CU222" s="149"/>
      <c r="CV222" s="149"/>
      <c r="CW222" s="149"/>
      <c r="CX222" s="149"/>
      <c r="CY222" s="149"/>
      <c r="CZ222" s="149"/>
      <c r="DA222" s="149"/>
      <c r="DB222" s="149"/>
      <c r="DC222" s="149"/>
      <c r="DD222" s="149"/>
      <c r="DE222" s="149"/>
      <c r="DF222" s="149"/>
      <c r="DG222" s="149"/>
      <c r="DH222" s="149"/>
      <c r="DI222" s="149"/>
      <c r="DJ222" s="149"/>
      <c r="DK222" s="149"/>
      <c r="DL222" s="149"/>
      <c r="DM222" s="149"/>
      <c r="DN222" s="149"/>
      <c r="DO222" s="149"/>
      <c r="DP222" s="149"/>
      <c r="DQ222" s="149"/>
      <c r="DR222" s="149"/>
      <c r="DS222" s="149"/>
      <c r="DT222" s="149"/>
      <c r="DU222" s="149"/>
      <c r="DV222" s="149"/>
      <c r="DW222" s="149"/>
      <c r="DX222" s="149"/>
      <c r="DY222" s="149"/>
      <c r="DZ222" s="149"/>
      <c r="EA222" s="149"/>
      <c r="EB222" s="149"/>
      <c r="EC222" s="149"/>
      <c r="ED222" s="149"/>
      <c r="EE222" s="149"/>
      <c r="EF222" s="149"/>
    </row>
    <row r="223" spans="1:136" hidden="1" x14ac:dyDescent="0.2">
      <c r="A223" s="312"/>
      <c r="B223" s="274"/>
      <c r="C223" s="275"/>
      <c r="D223" s="265">
        <f>D222/21</f>
        <v>0</v>
      </c>
      <c r="E223" s="266"/>
      <c r="F223" s="266"/>
      <c r="G223" s="267"/>
      <c r="H223" s="265">
        <f>H222/21</f>
        <v>0.42857142857142855</v>
      </c>
      <c r="I223" s="266"/>
      <c r="J223" s="266"/>
      <c r="K223" s="267"/>
      <c r="L223" s="265">
        <f>L222/21</f>
        <v>0</v>
      </c>
      <c r="M223" s="266"/>
      <c r="N223" s="266"/>
      <c r="O223" s="267"/>
      <c r="P223" s="265">
        <f>P222/21</f>
        <v>0</v>
      </c>
      <c r="Q223" s="266"/>
      <c r="R223" s="266"/>
      <c r="S223" s="267"/>
      <c r="T223" s="265">
        <f>T222/21</f>
        <v>4.7619047619047616E-2</v>
      </c>
      <c r="U223" s="266"/>
      <c r="V223" s="266"/>
      <c r="W223" s="267"/>
      <c r="X223" s="265">
        <f>X222/21</f>
        <v>0.23809523809523808</v>
      </c>
      <c r="Y223" s="266"/>
      <c r="Z223" s="266"/>
      <c r="AA223" s="267"/>
      <c r="AB223" s="265">
        <f>AB222/21</f>
        <v>9.5238095238095233E-2</v>
      </c>
      <c r="AC223" s="266"/>
      <c r="AD223" s="266"/>
      <c r="AE223" s="267"/>
      <c r="AF223" s="265">
        <f>AF222/21</f>
        <v>0.2857142857142857</v>
      </c>
      <c r="AG223" s="266"/>
      <c r="AH223" s="266"/>
      <c r="AI223" s="267"/>
      <c r="AJ223" s="265">
        <f>AJ222/21</f>
        <v>0.14285714285714285</v>
      </c>
      <c r="AK223" s="266"/>
      <c r="AL223" s="266"/>
      <c r="AM223" s="267"/>
      <c r="AN223" s="265">
        <f>AN222/21</f>
        <v>0</v>
      </c>
      <c r="AO223" s="266"/>
      <c r="AP223" s="266"/>
      <c r="AQ223" s="266"/>
      <c r="AR223" s="295"/>
      <c r="AS223" s="265">
        <f>AS222/21</f>
        <v>4.7619047619047616E-2</v>
      </c>
      <c r="AT223" s="266"/>
      <c r="AU223" s="266"/>
      <c r="AV223" s="267"/>
      <c r="AW223" s="265">
        <f>AW222/21</f>
        <v>0.2857142857142857</v>
      </c>
      <c r="AX223" s="266"/>
      <c r="AY223" s="266"/>
      <c r="AZ223" s="267"/>
      <c r="BA223" s="265">
        <f>BA222/21</f>
        <v>0.2857142857142857</v>
      </c>
      <c r="BB223" s="266"/>
      <c r="BC223" s="266"/>
      <c r="BD223" s="267"/>
      <c r="BE223" s="265">
        <f>BE222/21</f>
        <v>9.5238095238095233E-2</v>
      </c>
      <c r="BF223" s="266"/>
      <c r="BG223" s="266"/>
      <c r="BH223" s="267"/>
      <c r="BI223" s="265">
        <f>BI222/21</f>
        <v>0.14285714285714285</v>
      </c>
      <c r="BJ223" s="266"/>
      <c r="BK223" s="266"/>
      <c r="BL223" s="267"/>
      <c r="BM223" s="265">
        <f>BM222/21</f>
        <v>0.14285714285714285</v>
      </c>
      <c r="BN223" s="266"/>
      <c r="BO223" s="266"/>
      <c r="BP223" s="267"/>
      <c r="BQ223" s="265">
        <f>BQ222/21</f>
        <v>4.7619047619047616E-2</v>
      </c>
      <c r="BR223" s="266"/>
      <c r="BS223" s="266"/>
      <c r="BT223" s="267"/>
      <c r="BU223" s="265">
        <f>BU222/21</f>
        <v>0.19047619047619047</v>
      </c>
      <c r="BV223" s="266"/>
      <c r="BW223" s="266"/>
      <c r="BX223" s="267"/>
      <c r="BY223" s="265">
        <f>BY222/21</f>
        <v>4.7619047619047616E-2</v>
      </c>
      <c r="BZ223" s="266"/>
      <c r="CA223" s="266"/>
      <c r="CB223" s="267"/>
      <c r="CC223" s="265">
        <f>CC222/21</f>
        <v>0.33333333333333331</v>
      </c>
      <c r="CD223" s="266"/>
      <c r="CE223" s="266"/>
      <c r="CF223" s="267"/>
      <c r="CG223" s="265">
        <f>CG222/21</f>
        <v>9.5238095238095233E-2</v>
      </c>
      <c r="CH223" s="266"/>
      <c r="CI223" s="266"/>
      <c r="CJ223" s="267"/>
      <c r="CK223" s="265">
        <f>CK222/21</f>
        <v>0.14285714285714285</v>
      </c>
      <c r="CL223" s="266"/>
      <c r="CM223" s="266"/>
      <c r="CN223" s="266"/>
      <c r="CO223" s="221"/>
      <c r="CP223" s="149"/>
      <c r="CQ223" s="149"/>
      <c r="CR223" s="149"/>
      <c r="CS223" s="149"/>
      <c r="CT223" s="149"/>
      <c r="CU223" s="149"/>
      <c r="CV223" s="149"/>
      <c r="CW223" s="149"/>
      <c r="CX223" s="149"/>
      <c r="CY223" s="149"/>
      <c r="CZ223" s="149"/>
      <c r="DA223" s="149"/>
      <c r="DB223" s="149"/>
      <c r="DC223" s="149"/>
      <c r="DD223" s="149"/>
      <c r="DE223" s="149"/>
      <c r="DF223" s="149"/>
      <c r="DG223" s="149"/>
      <c r="DH223" s="149"/>
      <c r="DI223" s="149"/>
      <c r="DJ223" s="149"/>
      <c r="DK223" s="149"/>
      <c r="DL223" s="149"/>
      <c r="DM223" s="149"/>
      <c r="DN223" s="149"/>
      <c r="DO223" s="149"/>
      <c r="DP223" s="149"/>
      <c r="DQ223" s="149"/>
      <c r="DR223" s="149"/>
      <c r="DS223" s="149"/>
      <c r="DT223" s="149"/>
      <c r="DU223" s="149"/>
      <c r="DV223" s="149"/>
      <c r="DW223" s="149"/>
      <c r="DX223" s="149"/>
      <c r="DY223" s="149"/>
      <c r="DZ223" s="149"/>
      <c r="EA223" s="149"/>
      <c r="EB223" s="149"/>
      <c r="EC223" s="149"/>
      <c r="ED223" s="149"/>
      <c r="EE223" s="149"/>
      <c r="EF223" s="149"/>
    </row>
    <row r="224" spans="1:136" hidden="1" x14ac:dyDescent="0.2">
      <c r="A224" s="312"/>
      <c r="B224" s="268" t="s">
        <v>864</v>
      </c>
      <c r="C224" s="269"/>
      <c r="D224" s="262">
        <v>0</v>
      </c>
      <c r="E224" s="263"/>
      <c r="F224" s="263"/>
      <c r="G224" s="264"/>
      <c r="H224" s="262">
        <v>0</v>
      </c>
      <c r="I224" s="263"/>
      <c r="J224" s="263"/>
      <c r="K224" s="264"/>
      <c r="L224" s="262">
        <v>3</v>
      </c>
      <c r="M224" s="263"/>
      <c r="N224" s="263"/>
      <c r="O224" s="264"/>
      <c r="P224" s="262">
        <v>5</v>
      </c>
      <c r="Q224" s="263"/>
      <c r="R224" s="263"/>
      <c r="S224" s="264"/>
      <c r="T224" s="262">
        <v>6</v>
      </c>
      <c r="U224" s="263"/>
      <c r="V224" s="263"/>
      <c r="W224" s="264"/>
      <c r="X224" s="262">
        <v>2</v>
      </c>
      <c r="Y224" s="263"/>
      <c r="Z224" s="263"/>
      <c r="AA224" s="264"/>
      <c r="AB224" s="262">
        <v>1</v>
      </c>
      <c r="AC224" s="263"/>
      <c r="AD224" s="263"/>
      <c r="AE224" s="264"/>
      <c r="AF224" s="262">
        <v>1</v>
      </c>
      <c r="AG224" s="263"/>
      <c r="AH224" s="263"/>
      <c r="AI224" s="264"/>
      <c r="AJ224" s="262">
        <v>2</v>
      </c>
      <c r="AK224" s="263"/>
      <c r="AL224" s="263"/>
      <c r="AM224" s="264"/>
      <c r="AN224" s="262">
        <v>8</v>
      </c>
      <c r="AO224" s="263"/>
      <c r="AP224" s="263"/>
      <c r="AQ224" s="263"/>
      <c r="AR224" s="295"/>
      <c r="AS224" s="262">
        <v>0</v>
      </c>
      <c r="AT224" s="263"/>
      <c r="AU224" s="263"/>
      <c r="AV224" s="264"/>
      <c r="AW224" s="262">
        <v>2</v>
      </c>
      <c r="AX224" s="263"/>
      <c r="AY224" s="263"/>
      <c r="AZ224" s="264"/>
      <c r="BA224" s="262">
        <v>0</v>
      </c>
      <c r="BB224" s="263"/>
      <c r="BC224" s="263"/>
      <c r="BD224" s="264"/>
      <c r="BE224" s="262">
        <v>1</v>
      </c>
      <c r="BF224" s="263"/>
      <c r="BG224" s="263"/>
      <c r="BH224" s="264"/>
      <c r="BI224" s="262">
        <v>2</v>
      </c>
      <c r="BJ224" s="263"/>
      <c r="BK224" s="263"/>
      <c r="BL224" s="264"/>
      <c r="BM224" s="262">
        <v>1</v>
      </c>
      <c r="BN224" s="263"/>
      <c r="BO224" s="263"/>
      <c r="BP224" s="264"/>
      <c r="BQ224" s="262">
        <v>0</v>
      </c>
      <c r="BR224" s="263"/>
      <c r="BS224" s="263"/>
      <c r="BT224" s="264"/>
      <c r="BU224" s="262">
        <v>1</v>
      </c>
      <c r="BV224" s="263"/>
      <c r="BW224" s="263"/>
      <c r="BX224" s="264"/>
      <c r="BY224" s="262">
        <v>1</v>
      </c>
      <c r="BZ224" s="263"/>
      <c r="CA224" s="263"/>
      <c r="CB224" s="264"/>
      <c r="CC224" s="262">
        <v>0</v>
      </c>
      <c r="CD224" s="263"/>
      <c r="CE224" s="263"/>
      <c r="CF224" s="264"/>
      <c r="CG224" s="262">
        <v>0</v>
      </c>
      <c r="CH224" s="263"/>
      <c r="CI224" s="263"/>
      <c r="CJ224" s="264"/>
      <c r="CK224" s="262">
        <v>2</v>
      </c>
      <c r="CL224" s="263"/>
      <c r="CM224" s="263"/>
      <c r="CN224" s="263"/>
      <c r="CO224" s="221"/>
      <c r="CP224" s="149"/>
      <c r="CQ224" s="149"/>
      <c r="CR224" s="149"/>
      <c r="CS224" s="149"/>
      <c r="CT224" s="149"/>
      <c r="CU224" s="149"/>
      <c r="CV224" s="149"/>
      <c r="CW224" s="149"/>
      <c r="CX224" s="149"/>
      <c r="CY224" s="149"/>
      <c r="CZ224" s="149"/>
      <c r="DA224" s="149"/>
      <c r="DB224" s="149"/>
      <c r="DC224" s="149"/>
      <c r="DD224" s="149"/>
      <c r="DE224" s="149"/>
      <c r="DF224" s="149"/>
      <c r="DG224" s="149"/>
      <c r="DH224" s="149"/>
      <c r="DI224" s="149"/>
      <c r="DJ224" s="149"/>
      <c r="DK224" s="149"/>
      <c r="DL224" s="149"/>
      <c r="DM224" s="149"/>
      <c r="DN224" s="149"/>
      <c r="DO224" s="149"/>
      <c r="DP224" s="149"/>
      <c r="DQ224" s="149"/>
      <c r="DR224" s="149"/>
      <c r="DS224" s="149"/>
      <c r="DT224" s="149"/>
      <c r="DU224" s="149"/>
      <c r="DV224" s="149"/>
      <c r="DW224" s="149"/>
      <c r="DX224" s="149"/>
      <c r="DY224" s="149"/>
      <c r="DZ224" s="149"/>
      <c r="EA224" s="149"/>
      <c r="EB224" s="149"/>
      <c r="EC224" s="149"/>
      <c r="ED224" s="149"/>
      <c r="EE224" s="149"/>
      <c r="EF224" s="149"/>
    </row>
    <row r="225" spans="1:136" hidden="1" x14ac:dyDescent="0.2">
      <c r="A225" s="312"/>
      <c r="B225" s="270"/>
      <c r="C225" s="271"/>
      <c r="D225" s="259">
        <f>D224/21</f>
        <v>0</v>
      </c>
      <c r="E225" s="260"/>
      <c r="F225" s="260"/>
      <c r="G225" s="261"/>
      <c r="H225" s="259">
        <f>H224/21</f>
        <v>0</v>
      </c>
      <c r="I225" s="260"/>
      <c r="J225" s="260"/>
      <c r="K225" s="261"/>
      <c r="L225" s="259">
        <f>L224/21</f>
        <v>0.14285714285714285</v>
      </c>
      <c r="M225" s="260"/>
      <c r="N225" s="260"/>
      <c r="O225" s="261"/>
      <c r="P225" s="259">
        <f>P224/21</f>
        <v>0.23809523809523808</v>
      </c>
      <c r="Q225" s="260"/>
      <c r="R225" s="260"/>
      <c r="S225" s="261"/>
      <c r="T225" s="259">
        <f>T224/21</f>
        <v>0.2857142857142857</v>
      </c>
      <c r="U225" s="260"/>
      <c r="V225" s="260"/>
      <c r="W225" s="261"/>
      <c r="X225" s="259">
        <f>X224/21</f>
        <v>9.5238095238095233E-2</v>
      </c>
      <c r="Y225" s="260"/>
      <c r="Z225" s="260"/>
      <c r="AA225" s="261"/>
      <c r="AB225" s="259">
        <f>AB224/21</f>
        <v>4.7619047619047616E-2</v>
      </c>
      <c r="AC225" s="260"/>
      <c r="AD225" s="260"/>
      <c r="AE225" s="261"/>
      <c r="AF225" s="259">
        <f>AF224/21</f>
        <v>4.7619047619047616E-2</v>
      </c>
      <c r="AG225" s="260"/>
      <c r="AH225" s="260"/>
      <c r="AI225" s="261"/>
      <c r="AJ225" s="259">
        <f>AJ224/21</f>
        <v>9.5238095238095233E-2</v>
      </c>
      <c r="AK225" s="260"/>
      <c r="AL225" s="260"/>
      <c r="AM225" s="261"/>
      <c r="AN225" s="259">
        <f>AN224/21</f>
        <v>0.38095238095238093</v>
      </c>
      <c r="AO225" s="260"/>
      <c r="AP225" s="260"/>
      <c r="AQ225" s="260"/>
      <c r="AR225" s="297"/>
      <c r="AS225" s="259">
        <f>AS224/21</f>
        <v>0</v>
      </c>
      <c r="AT225" s="260"/>
      <c r="AU225" s="260"/>
      <c r="AV225" s="261"/>
      <c r="AW225" s="259">
        <f>AW224/21</f>
        <v>9.5238095238095233E-2</v>
      </c>
      <c r="AX225" s="260"/>
      <c r="AY225" s="260"/>
      <c r="AZ225" s="261"/>
      <c r="BA225" s="259">
        <f>BA224/21</f>
        <v>0</v>
      </c>
      <c r="BB225" s="260"/>
      <c r="BC225" s="260"/>
      <c r="BD225" s="261"/>
      <c r="BE225" s="259">
        <f>BE224/21</f>
        <v>4.7619047619047616E-2</v>
      </c>
      <c r="BF225" s="260"/>
      <c r="BG225" s="260"/>
      <c r="BH225" s="261"/>
      <c r="BI225" s="259">
        <f>BI224/21</f>
        <v>9.5238095238095233E-2</v>
      </c>
      <c r="BJ225" s="260"/>
      <c r="BK225" s="260"/>
      <c r="BL225" s="261"/>
      <c r="BM225" s="259">
        <f>BM224/21</f>
        <v>4.7619047619047616E-2</v>
      </c>
      <c r="BN225" s="260"/>
      <c r="BO225" s="260"/>
      <c r="BP225" s="261"/>
      <c r="BQ225" s="259">
        <f>BQ224/21</f>
        <v>0</v>
      </c>
      <c r="BR225" s="260"/>
      <c r="BS225" s="260"/>
      <c r="BT225" s="261"/>
      <c r="BU225" s="259">
        <f>BU224/21</f>
        <v>4.7619047619047616E-2</v>
      </c>
      <c r="BV225" s="260"/>
      <c r="BW225" s="260"/>
      <c r="BX225" s="261"/>
      <c r="BY225" s="259">
        <f>BY224/21</f>
        <v>4.7619047619047616E-2</v>
      </c>
      <c r="BZ225" s="260"/>
      <c r="CA225" s="260"/>
      <c r="CB225" s="261"/>
      <c r="CC225" s="259">
        <f>CC224/21</f>
        <v>0</v>
      </c>
      <c r="CD225" s="260"/>
      <c r="CE225" s="260"/>
      <c r="CF225" s="261"/>
      <c r="CG225" s="259">
        <f>CG224/21</f>
        <v>0</v>
      </c>
      <c r="CH225" s="260"/>
      <c r="CI225" s="260"/>
      <c r="CJ225" s="261"/>
      <c r="CK225" s="259">
        <f>CK224/21</f>
        <v>9.5238095238095233E-2</v>
      </c>
      <c r="CL225" s="260"/>
      <c r="CM225" s="260"/>
      <c r="CN225" s="260"/>
      <c r="CO225" s="221"/>
      <c r="CP225" s="149"/>
      <c r="CQ225" s="149"/>
      <c r="CR225" s="149"/>
      <c r="CS225" s="149"/>
      <c r="CT225" s="149"/>
      <c r="CU225" s="149"/>
      <c r="CV225" s="149"/>
      <c r="CW225" s="149"/>
      <c r="CX225" s="149"/>
      <c r="CY225" s="149"/>
      <c r="CZ225" s="149"/>
      <c r="DA225" s="149"/>
      <c r="DB225" s="149"/>
      <c r="DC225" s="149"/>
      <c r="DD225" s="149"/>
      <c r="DE225" s="149"/>
      <c r="DF225" s="149"/>
      <c r="DG225" s="149"/>
      <c r="DH225" s="149"/>
      <c r="DI225" s="149"/>
      <c r="DJ225" s="149"/>
      <c r="DK225" s="149"/>
      <c r="DL225" s="149"/>
      <c r="DM225" s="149"/>
      <c r="DN225" s="149"/>
      <c r="DO225" s="149"/>
      <c r="DP225" s="149"/>
      <c r="DQ225" s="149"/>
      <c r="DR225" s="149"/>
      <c r="DS225" s="149"/>
      <c r="DT225" s="149"/>
      <c r="DU225" s="149"/>
      <c r="DV225" s="149"/>
      <c r="DW225" s="149"/>
      <c r="DX225" s="149"/>
      <c r="DY225" s="149"/>
      <c r="DZ225" s="149"/>
      <c r="EA225" s="149"/>
      <c r="EB225" s="149"/>
      <c r="EC225" s="149"/>
      <c r="ED225" s="149"/>
      <c r="EE225" s="149"/>
      <c r="EF225" s="149"/>
    </row>
    <row r="226" spans="1:136" x14ac:dyDescent="0.2">
      <c r="CO226" s="149"/>
      <c r="CP226" s="149"/>
      <c r="CQ226" s="149"/>
      <c r="CR226" s="149"/>
      <c r="CS226" s="149"/>
      <c r="CT226" s="149"/>
      <c r="CU226" s="149"/>
      <c r="CV226" s="149"/>
      <c r="CW226" s="149"/>
      <c r="CX226" s="149"/>
      <c r="CY226" s="149"/>
      <c r="CZ226" s="149"/>
      <c r="DA226" s="149"/>
      <c r="DB226" s="149"/>
      <c r="DC226" s="149"/>
      <c r="DD226" s="149"/>
      <c r="DE226" s="149"/>
      <c r="DF226" s="149"/>
      <c r="DG226" s="149"/>
      <c r="DH226" s="149"/>
      <c r="DI226" s="149"/>
      <c r="DJ226" s="149"/>
      <c r="DK226" s="149"/>
      <c r="DL226" s="149"/>
      <c r="DM226" s="149"/>
      <c r="DN226" s="149"/>
      <c r="DO226" s="149"/>
      <c r="DP226" s="149"/>
      <c r="DQ226" s="149"/>
      <c r="DR226" s="149"/>
      <c r="DS226" s="149"/>
      <c r="DT226" s="149"/>
      <c r="DU226" s="149"/>
      <c r="DV226" s="149"/>
      <c r="DW226" s="149"/>
      <c r="DX226" s="149"/>
      <c r="DY226" s="149"/>
      <c r="DZ226" s="149"/>
      <c r="EA226" s="149"/>
      <c r="EB226" s="149"/>
      <c r="EC226" s="149"/>
      <c r="ED226" s="149"/>
      <c r="EE226" s="149"/>
      <c r="EF226" s="149"/>
    </row>
    <row r="227" spans="1:136" x14ac:dyDescent="0.2">
      <c r="CO227" s="149"/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</row>
    <row r="228" spans="1:136" x14ac:dyDescent="0.2">
      <c r="CO228" s="149"/>
      <c r="CP228" s="149"/>
      <c r="CQ228" s="149"/>
      <c r="CR228" s="149"/>
      <c r="CS228" s="149"/>
      <c r="CT228" s="149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</row>
    <row r="229" spans="1:136" x14ac:dyDescent="0.2">
      <c r="CO229" s="149"/>
      <c r="CP229" s="149"/>
      <c r="CQ229" s="149"/>
      <c r="CR229" s="149"/>
      <c r="CS229" s="149"/>
      <c r="CT229" s="149"/>
      <c r="CU229" s="149"/>
      <c r="CV229" s="149"/>
      <c r="CW229" s="149"/>
      <c r="CX229" s="149"/>
      <c r="CY229" s="149"/>
      <c r="CZ229" s="149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</row>
    <row r="230" spans="1:136" x14ac:dyDescent="0.2">
      <c r="CO230" s="149"/>
      <c r="CP230" s="149"/>
      <c r="CQ230" s="149"/>
      <c r="CR230" s="149"/>
      <c r="CS230" s="149"/>
      <c r="CT230" s="149"/>
      <c r="CU230" s="149"/>
      <c r="CV230" s="149"/>
      <c r="CW230" s="149"/>
      <c r="CX230" s="149"/>
      <c r="CY230" s="149"/>
      <c r="CZ230" s="149"/>
      <c r="DA230" s="149"/>
      <c r="DB230" s="149"/>
      <c r="DC230" s="149"/>
      <c r="DD230" s="149"/>
      <c r="DE230" s="149"/>
      <c r="DF230" s="149"/>
      <c r="DG230" s="149"/>
      <c r="DH230" s="149"/>
      <c r="DI230" s="149"/>
      <c r="DJ230" s="149"/>
      <c r="DK230" s="149"/>
      <c r="DL230" s="149"/>
      <c r="DM230" s="149"/>
      <c r="DN230" s="149"/>
      <c r="DO230" s="149"/>
      <c r="DP230" s="149"/>
      <c r="DQ230" s="149"/>
      <c r="DR230" s="149"/>
      <c r="DS230" s="149"/>
      <c r="DT230" s="149"/>
      <c r="DU230" s="149"/>
      <c r="DV230" s="149"/>
      <c r="DW230" s="149"/>
      <c r="DX230" s="149"/>
      <c r="DY230" s="149"/>
      <c r="DZ230" s="149"/>
      <c r="EA230" s="149"/>
      <c r="EB230" s="149"/>
      <c r="EC230" s="149"/>
      <c r="ED230" s="149"/>
      <c r="EE230" s="149"/>
      <c r="EF230" s="149"/>
    </row>
    <row r="231" spans="1:136" x14ac:dyDescent="0.2">
      <c r="CO231" s="149"/>
      <c r="CP231" s="149"/>
      <c r="CQ231" s="149"/>
      <c r="CR231" s="149"/>
      <c r="CS231" s="149"/>
      <c r="CT231" s="149"/>
      <c r="CU231" s="149"/>
      <c r="CV231" s="149"/>
      <c r="CW231" s="149"/>
      <c r="CX231" s="149"/>
      <c r="CY231" s="149"/>
      <c r="CZ231" s="149"/>
      <c r="DA231" s="149"/>
      <c r="DB231" s="149"/>
      <c r="DC231" s="149"/>
      <c r="DD231" s="149"/>
      <c r="DE231" s="149"/>
      <c r="DF231" s="149"/>
      <c r="DG231" s="149"/>
      <c r="DH231" s="149"/>
      <c r="DI231" s="149"/>
      <c r="DJ231" s="149"/>
      <c r="DK231" s="149"/>
      <c r="DL231" s="149"/>
      <c r="DM231" s="149"/>
      <c r="DN231" s="149"/>
      <c r="DO231" s="149"/>
      <c r="DP231" s="149"/>
      <c r="DQ231" s="149"/>
      <c r="DR231" s="149"/>
      <c r="DS231" s="149"/>
      <c r="DT231" s="149"/>
      <c r="DU231" s="149"/>
      <c r="DV231" s="149"/>
      <c r="DW231" s="149"/>
      <c r="DX231" s="149"/>
      <c r="DY231" s="149"/>
      <c r="DZ231" s="149"/>
      <c r="EA231" s="149"/>
      <c r="EB231" s="149"/>
      <c r="EC231" s="149"/>
      <c r="ED231" s="149"/>
      <c r="EE231" s="149"/>
      <c r="EF231" s="149"/>
    </row>
    <row r="232" spans="1:136" x14ac:dyDescent="0.2">
      <c r="CO232" s="149"/>
      <c r="CP232" s="149"/>
      <c r="CQ232" s="149"/>
      <c r="CR232" s="149"/>
      <c r="CS232" s="149"/>
      <c r="CT232" s="149"/>
      <c r="CU232" s="149"/>
      <c r="CV232" s="149"/>
      <c r="CW232" s="149"/>
      <c r="CX232" s="149"/>
      <c r="CY232" s="149"/>
      <c r="CZ232" s="149"/>
      <c r="DA232" s="149"/>
      <c r="DB232" s="149"/>
      <c r="DC232" s="149"/>
      <c r="DD232" s="149"/>
      <c r="DE232" s="149"/>
      <c r="DF232" s="149"/>
      <c r="DG232" s="149"/>
      <c r="DH232" s="149"/>
      <c r="DI232" s="149"/>
      <c r="DJ232" s="149"/>
      <c r="DK232" s="149"/>
      <c r="DL232" s="149"/>
      <c r="DM232" s="149"/>
      <c r="DN232" s="149"/>
      <c r="DO232" s="149"/>
      <c r="DP232" s="149"/>
      <c r="DQ232" s="149"/>
      <c r="DR232" s="149"/>
      <c r="DS232" s="149"/>
      <c r="DT232" s="149"/>
      <c r="DU232" s="149"/>
      <c r="DV232" s="149"/>
      <c r="DW232" s="149"/>
      <c r="DX232" s="149"/>
      <c r="DY232" s="149"/>
      <c r="DZ232" s="149"/>
      <c r="EA232" s="149"/>
      <c r="EB232" s="149"/>
      <c r="EC232" s="149"/>
      <c r="ED232" s="149"/>
      <c r="EE232" s="149"/>
      <c r="EF232" s="149"/>
    </row>
    <row r="233" spans="1:136" x14ac:dyDescent="0.2">
      <c r="CO233" s="149"/>
      <c r="CP233" s="149"/>
      <c r="CQ233" s="149"/>
      <c r="CR233" s="149"/>
      <c r="CS233" s="149"/>
      <c r="CT233" s="149"/>
      <c r="CU233" s="149"/>
      <c r="CV233" s="149"/>
      <c r="CW233" s="149"/>
      <c r="CX233" s="149"/>
      <c r="CY233" s="149"/>
      <c r="CZ233" s="149"/>
      <c r="DA233" s="149"/>
      <c r="DB233" s="149"/>
      <c r="DC233" s="149"/>
      <c r="DD233" s="149"/>
      <c r="DE233" s="149"/>
      <c r="DF233" s="149"/>
      <c r="DG233" s="149"/>
      <c r="DH233" s="149"/>
      <c r="DI233" s="149"/>
      <c r="DJ233" s="149"/>
      <c r="DK233" s="149"/>
      <c r="DL233" s="149"/>
      <c r="DM233" s="149"/>
      <c r="DN233" s="149"/>
      <c r="DO233" s="149"/>
      <c r="DP233" s="149"/>
      <c r="DQ233" s="149"/>
      <c r="DR233" s="149"/>
      <c r="DS233" s="149"/>
      <c r="DT233" s="149"/>
      <c r="DU233" s="149"/>
      <c r="DV233" s="149"/>
      <c r="DW233" s="149"/>
      <c r="DX233" s="149"/>
      <c r="DY233" s="149"/>
      <c r="DZ233" s="149"/>
      <c r="EA233" s="149"/>
      <c r="EB233" s="149"/>
      <c r="EC233" s="149"/>
      <c r="ED233" s="149"/>
      <c r="EE233" s="149"/>
      <c r="EF233" s="149"/>
    </row>
    <row r="234" spans="1:136" x14ac:dyDescent="0.2">
      <c r="CO234" s="149"/>
      <c r="CP234" s="149"/>
      <c r="CQ234" s="149"/>
      <c r="CR234" s="149"/>
      <c r="CS234" s="149"/>
      <c r="CT234" s="149"/>
      <c r="CU234" s="149"/>
      <c r="CV234" s="149"/>
      <c r="CW234" s="149"/>
      <c r="CX234" s="149"/>
      <c r="CY234" s="149"/>
      <c r="CZ234" s="149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49"/>
      <c r="EE234" s="149"/>
      <c r="EF234" s="149"/>
    </row>
    <row r="235" spans="1:136" x14ac:dyDescent="0.2">
      <c r="CO235" s="149"/>
      <c r="CP235" s="149"/>
      <c r="CQ235" s="149"/>
      <c r="CR235" s="149"/>
      <c r="CS235" s="149"/>
      <c r="CT235" s="149"/>
      <c r="CU235" s="149"/>
      <c r="CV235" s="149"/>
      <c r="CW235" s="149"/>
      <c r="CX235" s="149"/>
      <c r="CY235" s="149"/>
      <c r="CZ235" s="149"/>
      <c r="DA235" s="149"/>
      <c r="DB235" s="149"/>
      <c r="DC235" s="149"/>
      <c r="DD235" s="149"/>
      <c r="DE235" s="149"/>
      <c r="DF235" s="149"/>
      <c r="DG235" s="149"/>
      <c r="DH235" s="149"/>
      <c r="DI235" s="149"/>
      <c r="DJ235" s="149"/>
      <c r="DK235" s="149"/>
      <c r="DL235" s="149"/>
      <c r="DM235" s="149"/>
      <c r="DN235" s="149"/>
      <c r="DO235" s="149"/>
      <c r="DP235" s="149"/>
      <c r="DQ235" s="149"/>
      <c r="DR235" s="149"/>
      <c r="DS235" s="149"/>
      <c r="DT235" s="149"/>
      <c r="DU235" s="149"/>
      <c r="DV235" s="149"/>
      <c r="DW235" s="149"/>
      <c r="DX235" s="149"/>
      <c r="DY235" s="149"/>
      <c r="DZ235" s="149"/>
      <c r="EA235" s="149"/>
      <c r="EB235" s="149"/>
      <c r="EC235" s="149"/>
      <c r="ED235" s="149"/>
      <c r="EE235" s="149"/>
      <c r="EF235" s="149"/>
    </row>
    <row r="236" spans="1:136" x14ac:dyDescent="0.2">
      <c r="CO236" s="149"/>
      <c r="CP236" s="149"/>
      <c r="CQ236" s="149"/>
      <c r="CR236" s="149"/>
      <c r="CS236" s="149"/>
      <c r="CT236" s="149"/>
      <c r="CU236" s="149"/>
      <c r="CV236" s="149"/>
      <c r="CW236" s="149"/>
      <c r="CX236" s="149"/>
      <c r="CY236" s="149"/>
      <c r="CZ236" s="149"/>
      <c r="DA236" s="149"/>
      <c r="DB236" s="149"/>
      <c r="DC236" s="149"/>
      <c r="DD236" s="149"/>
      <c r="DE236" s="149"/>
      <c r="DF236" s="149"/>
      <c r="DG236" s="149"/>
      <c r="DH236" s="149"/>
      <c r="DI236" s="149"/>
      <c r="DJ236" s="149"/>
      <c r="DK236" s="149"/>
      <c r="DL236" s="149"/>
      <c r="DM236" s="149"/>
      <c r="DN236" s="149"/>
      <c r="DO236" s="149"/>
      <c r="DP236" s="149"/>
      <c r="DQ236" s="149"/>
      <c r="DR236" s="149"/>
      <c r="DS236" s="149"/>
      <c r="DT236" s="149"/>
      <c r="DU236" s="149"/>
      <c r="DV236" s="149"/>
      <c r="DW236" s="149"/>
      <c r="DX236" s="149"/>
      <c r="DY236" s="149"/>
      <c r="DZ236" s="149"/>
      <c r="EA236" s="149"/>
      <c r="EB236" s="149"/>
      <c r="EC236" s="149"/>
      <c r="ED236" s="149"/>
      <c r="EE236" s="149"/>
      <c r="EF236" s="149"/>
    </row>
    <row r="237" spans="1:136" x14ac:dyDescent="0.2">
      <c r="CO237" s="149"/>
      <c r="CP237" s="149"/>
      <c r="CQ237" s="149"/>
      <c r="CR237" s="149"/>
      <c r="CS237" s="149"/>
      <c r="CT237" s="149"/>
      <c r="CU237" s="149"/>
      <c r="CV237" s="149"/>
      <c r="CW237" s="149"/>
      <c r="CX237" s="149"/>
      <c r="CY237" s="149"/>
      <c r="CZ237" s="149"/>
      <c r="DA237" s="149"/>
      <c r="DB237" s="149"/>
      <c r="DC237" s="149"/>
      <c r="DD237" s="149"/>
      <c r="DE237" s="149"/>
      <c r="DF237" s="149"/>
      <c r="DG237" s="149"/>
      <c r="DH237" s="149"/>
      <c r="DI237" s="149"/>
      <c r="DJ237" s="149"/>
      <c r="DK237" s="149"/>
      <c r="DL237" s="149"/>
      <c r="DM237" s="149"/>
      <c r="DN237" s="149"/>
      <c r="DO237" s="149"/>
      <c r="DP237" s="149"/>
      <c r="DQ237" s="149"/>
      <c r="DR237" s="149"/>
      <c r="DS237" s="149"/>
      <c r="DT237" s="149"/>
      <c r="DU237" s="149"/>
      <c r="DV237" s="149"/>
      <c r="DW237" s="149"/>
      <c r="DX237" s="149"/>
      <c r="DY237" s="149"/>
      <c r="DZ237" s="149"/>
      <c r="EA237" s="149"/>
      <c r="EB237" s="149"/>
      <c r="EC237" s="149"/>
      <c r="ED237" s="149"/>
      <c r="EE237" s="149"/>
      <c r="EF237" s="149"/>
    </row>
    <row r="238" spans="1:136" x14ac:dyDescent="0.2">
      <c r="CO238" s="149"/>
      <c r="CP238" s="149"/>
      <c r="CQ238" s="149"/>
      <c r="CR238" s="149"/>
      <c r="CS238" s="149"/>
      <c r="CT238" s="149"/>
      <c r="CU238" s="149"/>
      <c r="CV238" s="149"/>
      <c r="CW238" s="149"/>
      <c r="CX238" s="149"/>
      <c r="CY238" s="149"/>
      <c r="CZ238" s="149"/>
      <c r="DA238" s="149"/>
      <c r="DB238" s="149"/>
      <c r="DC238" s="149"/>
      <c r="DD238" s="149"/>
      <c r="DE238" s="149"/>
      <c r="DF238" s="149"/>
      <c r="DG238" s="149"/>
      <c r="DH238" s="149"/>
      <c r="DI238" s="149"/>
      <c r="DJ238" s="149"/>
      <c r="DK238" s="149"/>
      <c r="DL238" s="149"/>
      <c r="DM238" s="149"/>
      <c r="DN238" s="149"/>
      <c r="DO238" s="149"/>
      <c r="DP238" s="149"/>
      <c r="DQ238" s="149"/>
      <c r="DR238" s="149"/>
      <c r="DS238" s="149"/>
      <c r="DT238" s="149"/>
      <c r="DU238" s="149"/>
      <c r="DV238" s="149"/>
      <c r="DW238" s="149"/>
      <c r="DX238" s="149"/>
      <c r="DY238" s="149"/>
      <c r="DZ238" s="149"/>
      <c r="EA238" s="149"/>
      <c r="EB238" s="149"/>
      <c r="EC238" s="149"/>
      <c r="ED238" s="149"/>
      <c r="EE238" s="149"/>
      <c r="EF238" s="149"/>
    </row>
    <row r="239" spans="1:136" x14ac:dyDescent="0.2">
      <c r="CO239" s="149"/>
      <c r="CP239" s="149"/>
      <c r="CQ239" s="149"/>
      <c r="CR239" s="149"/>
      <c r="CS239" s="149"/>
      <c r="CT239" s="149"/>
      <c r="CU239" s="149"/>
      <c r="CV239" s="149"/>
      <c r="CW239" s="149"/>
      <c r="CX239" s="149"/>
      <c r="CY239" s="149"/>
      <c r="CZ239" s="149"/>
      <c r="DA239" s="149"/>
      <c r="DB239" s="149"/>
      <c r="DC239" s="149"/>
      <c r="DD239" s="149"/>
      <c r="DE239" s="149"/>
      <c r="DF239" s="149"/>
      <c r="DG239" s="149"/>
      <c r="DH239" s="149"/>
      <c r="DI239" s="149"/>
      <c r="DJ239" s="149"/>
      <c r="DK239" s="149"/>
      <c r="DL239" s="149"/>
      <c r="DM239" s="149"/>
      <c r="DN239" s="149"/>
      <c r="DO239" s="149"/>
      <c r="DP239" s="149"/>
      <c r="DQ239" s="149"/>
      <c r="DR239" s="149"/>
      <c r="DS239" s="149"/>
      <c r="DT239" s="149"/>
      <c r="DU239" s="149"/>
      <c r="DV239" s="149"/>
      <c r="DW239" s="149"/>
      <c r="DX239" s="149"/>
      <c r="DY239" s="149"/>
      <c r="DZ239" s="149"/>
      <c r="EA239" s="149"/>
      <c r="EB239" s="149"/>
      <c r="EC239" s="149"/>
      <c r="ED239" s="149"/>
      <c r="EE239" s="149"/>
      <c r="EF239" s="149"/>
    </row>
    <row r="240" spans="1:136" x14ac:dyDescent="0.2">
      <c r="CO240" s="149"/>
      <c r="CP240" s="149"/>
      <c r="CQ240" s="149"/>
      <c r="CR240" s="149"/>
      <c r="CS240" s="149"/>
      <c r="CT240" s="149"/>
      <c r="CU240" s="149"/>
      <c r="CV240" s="149"/>
      <c r="CW240" s="149"/>
      <c r="CX240" s="149"/>
      <c r="CY240" s="149"/>
      <c r="CZ240" s="149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</row>
    <row r="241" spans="93:136" x14ac:dyDescent="0.2">
      <c r="CO241" s="149"/>
      <c r="CP241" s="149"/>
      <c r="CQ241" s="149"/>
      <c r="CR241" s="149"/>
      <c r="CS241" s="149"/>
      <c r="CT241" s="149"/>
      <c r="CU241" s="149"/>
      <c r="CV241" s="149"/>
      <c r="CW241" s="149"/>
      <c r="CX241" s="149"/>
      <c r="CY241" s="149"/>
      <c r="CZ241" s="149"/>
      <c r="DA241" s="149"/>
      <c r="DB241" s="149"/>
      <c r="DC241" s="149"/>
      <c r="DD241" s="149"/>
      <c r="DE241" s="149"/>
      <c r="DF241" s="149"/>
      <c r="DG241" s="149"/>
      <c r="DH241" s="149"/>
      <c r="DI241" s="149"/>
      <c r="DJ241" s="149"/>
      <c r="DK241" s="149"/>
      <c r="DL241" s="149"/>
      <c r="DM241" s="149"/>
      <c r="DN241" s="149"/>
      <c r="DO241" s="149"/>
      <c r="DP241" s="149"/>
      <c r="DQ241" s="149"/>
      <c r="DR241" s="149"/>
      <c r="DS241" s="149"/>
      <c r="DT241" s="149"/>
      <c r="DU241" s="149"/>
      <c r="DV241" s="149"/>
      <c r="DW241" s="149"/>
      <c r="DX241" s="149"/>
      <c r="DY241" s="149"/>
      <c r="DZ241" s="149"/>
      <c r="EA241" s="149"/>
      <c r="EB241" s="149"/>
      <c r="EC241" s="149"/>
      <c r="ED241" s="149"/>
      <c r="EE241" s="149"/>
      <c r="EF241" s="149"/>
    </row>
    <row r="242" spans="93:136" x14ac:dyDescent="0.2">
      <c r="CO242" s="149"/>
      <c r="CP242" s="149"/>
      <c r="CQ242" s="149"/>
      <c r="CR242" s="149"/>
      <c r="CS242" s="149"/>
      <c r="CT242" s="149"/>
      <c r="CU242" s="149"/>
      <c r="CV242" s="149"/>
      <c r="CW242" s="149"/>
      <c r="CX242" s="149"/>
      <c r="CY242" s="149"/>
      <c r="CZ242" s="149"/>
      <c r="DA242" s="149"/>
      <c r="DB242" s="149"/>
      <c r="DC242" s="149"/>
      <c r="DD242" s="149"/>
      <c r="DE242" s="149"/>
      <c r="DF242" s="149"/>
      <c r="DG242" s="149"/>
      <c r="DH242" s="149"/>
      <c r="DI242" s="149"/>
      <c r="DJ242" s="149"/>
      <c r="DK242" s="149"/>
      <c r="DL242" s="149"/>
      <c r="DM242" s="149"/>
      <c r="DN242" s="149"/>
      <c r="DO242" s="149"/>
      <c r="DP242" s="149"/>
      <c r="DQ242" s="149"/>
      <c r="DR242" s="149"/>
      <c r="DS242" s="149"/>
      <c r="DT242" s="149"/>
      <c r="DU242" s="149"/>
      <c r="DV242" s="149"/>
      <c r="DW242" s="149"/>
      <c r="DX242" s="149"/>
      <c r="DY242" s="149"/>
      <c r="DZ242" s="149"/>
      <c r="EA242" s="149"/>
      <c r="EB242" s="149"/>
      <c r="EC242" s="149"/>
      <c r="ED242" s="149"/>
      <c r="EE242" s="149"/>
      <c r="EF242" s="149"/>
    </row>
    <row r="243" spans="93:136" x14ac:dyDescent="0.2">
      <c r="CO243" s="149"/>
      <c r="CP243" s="149"/>
      <c r="CQ243" s="149"/>
      <c r="CR243" s="149"/>
      <c r="CS243" s="149"/>
      <c r="CT243" s="149"/>
      <c r="CU243" s="149"/>
      <c r="CV243" s="149"/>
      <c r="CW243" s="149"/>
      <c r="CX243" s="149"/>
      <c r="CY243" s="149"/>
      <c r="CZ243" s="149"/>
      <c r="DA243" s="149"/>
      <c r="DB243" s="149"/>
      <c r="DC243" s="149"/>
      <c r="DD243" s="149"/>
      <c r="DE243" s="149"/>
      <c r="DF243" s="149"/>
      <c r="DG243" s="149"/>
      <c r="DH243" s="149"/>
      <c r="DI243" s="149"/>
      <c r="DJ243" s="149"/>
      <c r="DK243" s="149"/>
      <c r="DL243" s="149"/>
      <c r="DM243" s="149"/>
      <c r="DN243" s="149"/>
      <c r="DO243" s="149"/>
      <c r="DP243" s="149"/>
      <c r="DQ243" s="149"/>
      <c r="DR243" s="149"/>
      <c r="DS243" s="149"/>
      <c r="DT243" s="149"/>
      <c r="DU243" s="149"/>
      <c r="DV243" s="149"/>
      <c r="DW243" s="149"/>
      <c r="DX243" s="149"/>
      <c r="DY243" s="149"/>
      <c r="DZ243" s="149"/>
      <c r="EA243" s="149"/>
      <c r="EB243" s="149"/>
      <c r="EC243" s="149"/>
      <c r="ED243" s="149"/>
      <c r="EE243" s="149"/>
      <c r="EF243" s="149"/>
    </row>
    <row r="244" spans="93:136" x14ac:dyDescent="0.2">
      <c r="CO244" s="149"/>
      <c r="CP244" s="149"/>
      <c r="CQ244" s="149"/>
      <c r="CR244" s="149"/>
      <c r="CS244" s="149"/>
      <c r="CT244" s="149"/>
      <c r="CU244" s="149"/>
      <c r="CV244" s="149"/>
      <c r="CW244" s="149"/>
      <c r="CX244" s="149"/>
      <c r="CY244" s="149"/>
      <c r="CZ244" s="149"/>
      <c r="DA244" s="149"/>
      <c r="DB244" s="149"/>
      <c r="DC244" s="149"/>
      <c r="DD244" s="149"/>
      <c r="DE244" s="149"/>
      <c r="DF244" s="149"/>
      <c r="DG244" s="149"/>
      <c r="DH244" s="149"/>
      <c r="DI244" s="149"/>
      <c r="DJ244" s="149"/>
      <c r="DK244" s="149"/>
      <c r="DL244" s="149"/>
      <c r="DM244" s="149"/>
      <c r="DN244" s="149"/>
      <c r="DO244" s="149"/>
      <c r="DP244" s="149"/>
      <c r="DQ244" s="149"/>
      <c r="DR244" s="149"/>
      <c r="DS244" s="149"/>
      <c r="DT244" s="149"/>
      <c r="DU244" s="149"/>
      <c r="DV244" s="149"/>
      <c r="DW244" s="149"/>
      <c r="DX244" s="149"/>
      <c r="DY244" s="149"/>
      <c r="DZ244" s="149"/>
      <c r="EA244" s="149"/>
      <c r="EB244" s="149"/>
      <c r="EC244" s="149"/>
      <c r="ED244" s="149"/>
      <c r="EE244" s="149"/>
      <c r="EF244" s="149"/>
    </row>
    <row r="245" spans="93:136" x14ac:dyDescent="0.2">
      <c r="CO245" s="149"/>
      <c r="CP245" s="149"/>
      <c r="CQ245" s="149"/>
      <c r="CR245" s="149"/>
      <c r="CS245" s="149"/>
      <c r="CT245" s="149"/>
      <c r="CU245" s="149"/>
      <c r="CV245" s="149"/>
      <c r="CW245" s="149"/>
      <c r="CX245" s="149"/>
      <c r="CY245" s="149"/>
      <c r="CZ245" s="149"/>
      <c r="DA245" s="149"/>
      <c r="DB245" s="149"/>
      <c r="DC245" s="149"/>
      <c r="DD245" s="149"/>
      <c r="DE245" s="149"/>
      <c r="DF245" s="149"/>
      <c r="DG245" s="149"/>
      <c r="DH245" s="149"/>
      <c r="DI245" s="149"/>
      <c r="DJ245" s="149"/>
      <c r="DK245" s="149"/>
      <c r="DL245" s="149"/>
      <c r="DM245" s="149"/>
      <c r="DN245" s="149"/>
      <c r="DO245" s="149"/>
      <c r="DP245" s="149"/>
      <c r="DQ245" s="149"/>
      <c r="DR245" s="149"/>
      <c r="DS245" s="149"/>
      <c r="DT245" s="149"/>
      <c r="DU245" s="149"/>
      <c r="DV245" s="149"/>
      <c r="DW245" s="149"/>
      <c r="DX245" s="149"/>
      <c r="DY245" s="149"/>
      <c r="DZ245" s="149"/>
      <c r="EA245" s="149"/>
      <c r="EB245" s="149"/>
      <c r="EC245" s="149"/>
      <c r="ED245" s="149"/>
      <c r="EE245" s="149"/>
      <c r="EF245" s="149"/>
    </row>
    <row r="246" spans="93:136" x14ac:dyDescent="0.2">
      <c r="CO246" s="149"/>
      <c r="CP246" s="149"/>
      <c r="CQ246" s="149"/>
      <c r="CR246" s="149"/>
      <c r="CS246" s="149"/>
      <c r="CT246" s="149"/>
      <c r="CU246" s="149"/>
      <c r="CV246" s="149"/>
      <c r="CW246" s="149"/>
      <c r="CX246" s="149"/>
      <c r="CY246" s="149"/>
      <c r="CZ246" s="149"/>
      <c r="DA246" s="149"/>
      <c r="DB246" s="149"/>
      <c r="DC246" s="149"/>
      <c r="DD246" s="149"/>
      <c r="DE246" s="149"/>
      <c r="DF246" s="149"/>
      <c r="DG246" s="149"/>
      <c r="DH246" s="149"/>
      <c r="DI246" s="149"/>
      <c r="DJ246" s="149"/>
      <c r="DK246" s="149"/>
      <c r="DL246" s="149"/>
      <c r="DM246" s="149"/>
      <c r="DN246" s="149"/>
      <c r="DO246" s="149"/>
      <c r="DP246" s="149"/>
      <c r="DQ246" s="149"/>
      <c r="DR246" s="149"/>
      <c r="DS246" s="149"/>
      <c r="DT246" s="149"/>
      <c r="DU246" s="149"/>
      <c r="DV246" s="149"/>
      <c r="DW246" s="149"/>
      <c r="DX246" s="149"/>
      <c r="DY246" s="149"/>
      <c r="DZ246" s="149"/>
      <c r="EA246" s="149"/>
      <c r="EB246" s="149"/>
      <c r="EC246" s="149"/>
      <c r="ED246" s="149"/>
      <c r="EE246" s="149"/>
      <c r="EF246" s="149"/>
    </row>
    <row r="247" spans="93:136" x14ac:dyDescent="0.2">
      <c r="CO247" s="149"/>
      <c r="CP247" s="149"/>
      <c r="CQ247" s="149"/>
      <c r="CR247" s="149"/>
      <c r="CS247" s="149"/>
      <c r="CT247" s="149"/>
      <c r="CU247" s="149"/>
      <c r="CV247" s="149"/>
      <c r="CW247" s="149"/>
      <c r="CX247" s="149"/>
      <c r="CY247" s="149"/>
      <c r="CZ247" s="149"/>
      <c r="DA247" s="149"/>
      <c r="DB247" s="149"/>
      <c r="DC247" s="149"/>
      <c r="DD247" s="149"/>
      <c r="DE247" s="149"/>
      <c r="DF247" s="149"/>
      <c r="DG247" s="149"/>
      <c r="DH247" s="149"/>
      <c r="DI247" s="149"/>
      <c r="DJ247" s="149"/>
      <c r="DK247" s="149"/>
      <c r="DL247" s="149"/>
      <c r="DM247" s="149"/>
      <c r="DN247" s="149"/>
      <c r="DO247" s="149"/>
      <c r="DP247" s="149"/>
      <c r="DQ247" s="149"/>
      <c r="DR247" s="149"/>
      <c r="DS247" s="149"/>
      <c r="DT247" s="149"/>
      <c r="DU247" s="149"/>
      <c r="DV247" s="149"/>
      <c r="DW247" s="149"/>
      <c r="DX247" s="149"/>
      <c r="DY247" s="149"/>
      <c r="DZ247" s="149"/>
      <c r="EA247" s="149"/>
      <c r="EB247" s="149"/>
      <c r="EC247" s="149"/>
      <c r="ED247" s="149"/>
      <c r="EE247" s="149"/>
      <c r="EF247" s="149"/>
    </row>
    <row r="248" spans="93:136" x14ac:dyDescent="0.2">
      <c r="CO248" s="149"/>
      <c r="CP248" s="149"/>
      <c r="CQ248" s="149"/>
      <c r="CR248" s="149"/>
      <c r="CS248" s="149"/>
      <c r="CT248" s="149"/>
      <c r="CU248" s="149"/>
      <c r="CV248" s="149"/>
      <c r="CW248" s="149"/>
      <c r="CX248" s="149"/>
      <c r="CY248" s="149"/>
      <c r="CZ248" s="149"/>
      <c r="DA248" s="149"/>
      <c r="DB248" s="149"/>
      <c r="DC248" s="149"/>
      <c r="DD248" s="149"/>
      <c r="DE248" s="149"/>
      <c r="DF248" s="149"/>
      <c r="DG248" s="149"/>
      <c r="DH248" s="149"/>
      <c r="DI248" s="149"/>
      <c r="DJ248" s="149"/>
      <c r="DK248" s="149"/>
      <c r="DL248" s="149"/>
      <c r="DM248" s="149"/>
      <c r="DN248" s="149"/>
      <c r="DO248" s="149"/>
      <c r="DP248" s="149"/>
      <c r="DQ248" s="149"/>
      <c r="DR248" s="149"/>
      <c r="DS248" s="149"/>
      <c r="DT248" s="149"/>
      <c r="DU248" s="149"/>
      <c r="DV248" s="149"/>
      <c r="DW248" s="149"/>
      <c r="DX248" s="149"/>
      <c r="DY248" s="149"/>
      <c r="DZ248" s="149"/>
      <c r="EA248" s="149"/>
      <c r="EB248" s="149"/>
      <c r="EC248" s="149"/>
      <c r="ED248" s="149"/>
      <c r="EE248" s="149"/>
      <c r="EF248" s="149"/>
    </row>
    <row r="249" spans="93:136" x14ac:dyDescent="0.2">
      <c r="CO249" s="149"/>
      <c r="CP249" s="149"/>
      <c r="CQ249" s="149"/>
      <c r="CR249" s="149"/>
      <c r="CS249" s="149"/>
      <c r="CT249" s="149"/>
      <c r="CU249" s="149"/>
      <c r="CV249" s="149"/>
      <c r="CW249" s="149"/>
      <c r="CX249" s="149"/>
      <c r="CY249" s="149"/>
      <c r="CZ249" s="149"/>
      <c r="DA249" s="149"/>
      <c r="DB249" s="149"/>
      <c r="DC249" s="149"/>
      <c r="DD249" s="149"/>
      <c r="DE249" s="149"/>
      <c r="DF249" s="149"/>
      <c r="DG249" s="149"/>
      <c r="DH249" s="149"/>
      <c r="DI249" s="149"/>
      <c r="DJ249" s="149"/>
      <c r="DK249" s="149"/>
      <c r="DL249" s="149"/>
      <c r="DM249" s="149"/>
      <c r="DN249" s="149"/>
      <c r="DO249" s="149"/>
      <c r="DP249" s="149"/>
      <c r="DQ249" s="149"/>
      <c r="DR249" s="149"/>
      <c r="DS249" s="149"/>
      <c r="DT249" s="149"/>
      <c r="DU249" s="149"/>
      <c r="DV249" s="149"/>
      <c r="DW249" s="149"/>
      <c r="DX249" s="149"/>
      <c r="DY249" s="149"/>
      <c r="DZ249" s="149"/>
      <c r="EA249" s="149"/>
      <c r="EB249" s="149"/>
      <c r="EC249" s="149"/>
      <c r="ED249" s="149"/>
      <c r="EE249" s="149"/>
      <c r="EF249" s="149"/>
    </row>
    <row r="250" spans="93:136" x14ac:dyDescent="0.2"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</row>
    <row r="251" spans="93:136" x14ac:dyDescent="0.2"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</row>
    <row r="252" spans="93:136" x14ac:dyDescent="0.2"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</row>
    <row r="253" spans="93:136" x14ac:dyDescent="0.2">
      <c r="CO253" s="149"/>
      <c r="CP253" s="149"/>
      <c r="CQ253" s="149"/>
      <c r="CR253" s="149"/>
      <c r="CS253" s="149"/>
      <c r="CT253" s="149"/>
      <c r="CU253" s="149"/>
      <c r="CV253" s="149"/>
      <c r="CW253" s="149"/>
      <c r="CX253" s="149"/>
      <c r="CY253" s="149"/>
      <c r="CZ253" s="149"/>
      <c r="DA253" s="149"/>
      <c r="DB253" s="149"/>
      <c r="DC253" s="149"/>
      <c r="DD253" s="149"/>
      <c r="DE253" s="149"/>
      <c r="DF253" s="149"/>
      <c r="DG253" s="149"/>
      <c r="DH253" s="149"/>
      <c r="DI253" s="149"/>
      <c r="DJ253" s="149"/>
      <c r="DK253" s="149"/>
      <c r="DL253" s="149"/>
      <c r="DM253" s="149"/>
      <c r="DN253" s="149"/>
      <c r="DO253" s="149"/>
      <c r="DP253" s="149"/>
      <c r="DQ253" s="149"/>
      <c r="DR253" s="149"/>
      <c r="DS253" s="149"/>
      <c r="DT253" s="149"/>
      <c r="DU253" s="149"/>
      <c r="DV253" s="149"/>
      <c r="DW253" s="149"/>
      <c r="DX253" s="149"/>
      <c r="DY253" s="149"/>
      <c r="DZ253" s="149"/>
      <c r="EA253" s="149"/>
      <c r="EB253" s="149"/>
      <c r="EC253" s="149"/>
      <c r="ED253" s="149"/>
      <c r="EE253" s="149"/>
      <c r="EF253" s="149"/>
    </row>
    <row r="254" spans="93:136" x14ac:dyDescent="0.2">
      <c r="CO254" s="149"/>
      <c r="CP254" s="149"/>
      <c r="CQ254" s="149"/>
      <c r="CR254" s="149"/>
      <c r="CS254" s="149"/>
      <c r="CT254" s="149"/>
      <c r="CU254" s="149"/>
      <c r="CV254" s="149"/>
      <c r="CW254" s="149"/>
      <c r="CX254" s="149"/>
      <c r="CY254" s="149"/>
      <c r="CZ254" s="149"/>
      <c r="DA254" s="149"/>
      <c r="DB254" s="149"/>
      <c r="DC254" s="149"/>
      <c r="DD254" s="149"/>
      <c r="DE254" s="149"/>
      <c r="DF254" s="149"/>
      <c r="DG254" s="149"/>
      <c r="DH254" s="149"/>
      <c r="DI254" s="149"/>
      <c r="DJ254" s="149"/>
      <c r="DK254" s="149"/>
      <c r="DL254" s="149"/>
      <c r="DM254" s="149"/>
      <c r="DN254" s="149"/>
      <c r="DO254" s="149"/>
      <c r="DP254" s="149"/>
      <c r="DQ254" s="149"/>
      <c r="DR254" s="149"/>
      <c r="DS254" s="149"/>
      <c r="DT254" s="149"/>
      <c r="DU254" s="149"/>
      <c r="DV254" s="149"/>
      <c r="DW254" s="149"/>
      <c r="DX254" s="149"/>
      <c r="DY254" s="149"/>
      <c r="DZ254" s="149"/>
      <c r="EA254" s="149"/>
      <c r="EB254" s="149"/>
      <c r="EC254" s="149"/>
      <c r="ED254" s="149"/>
      <c r="EE254" s="149"/>
      <c r="EF254" s="149"/>
    </row>
    <row r="255" spans="93:136" x14ac:dyDescent="0.2"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</row>
    <row r="256" spans="93:136" x14ac:dyDescent="0.2"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</row>
    <row r="257" spans="93:136" x14ac:dyDescent="0.2"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</row>
    <row r="258" spans="93:136" x14ac:dyDescent="0.2"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</row>
    <row r="259" spans="93:136" x14ac:dyDescent="0.2">
      <c r="CO259" s="149"/>
      <c r="CP259" s="149"/>
      <c r="CQ259" s="149"/>
      <c r="CR259" s="149"/>
      <c r="CS259" s="149"/>
      <c r="CT259" s="149"/>
      <c r="CU259" s="149"/>
      <c r="CV259" s="149"/>
      <c r="CW259" s="149"/>
      <c r="CX259" s="149"/>
      <c r="CY259" s="149"/>
      <c r="CZ259" s="149"/>
      <c r="DA259" s="149"/>
      <c r="DB259" s="149"/>
      <c r="DC259" s="149"/>
      <c r="DD259" s="149"/>
      <c r="DE259" s="149"/>
      <c r="DF259" s="149"/>
      <c r="DG259" s="149"/>
      <c r="DH259" s="149"/>
      <c r="DI259" s="149"/>
      <c r="DJ259" s="149"/>
      <c r="DK259" s="149"/>
      <c r="DL259" s="149"/>
      <c r="DM259" s="149"/>
      <c r="DN259" s="149"/>
      <c r="DO259" s="149"/>
      <c r="DP259" s="149"/>
      <c r="DQ259" s="149"/>
      <c r="DR259" s="149"/>
      <c r="DS259" s="149"/>
      <c r="DT259" s="149"/>
      <c r="DU259" s="149"/>
      <c r="DV259" s="149"/>
      <c r="DW259" s="149"/>
      <c r="DX259" s="149"/>
      <c r="DY259" s="149"/>
      <c r="DZ259" s="149"/>
      <c r="EA259" s="149"/>
      <c r="EB259" s="149"/>
      <c r="EC259" s="149"/>
      <c r="ED259" s="149"/>
      <c r="EE259" s="149"/>
      <c r="EF259" s="149"/>
    </row>
    <row r="260" spans="93:136" x14ac:dyDescent="0.2"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</row>
    <row r="261" spans="93:136" x14ac:dyDescent="0.2"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</row>
    <row r="262" spans="93:136" x14ac:dyDescent="0.2"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</row>
    <row r="263" spans="93:136" x14ac:dyDescent="0.2">
      <c r="CO263" s="149"/>
      <c r="CP263" s="149"/>
      <c r="CQ263" s="149"/>
      <c r="CR263" s="149"/>
      <c r="CS263" s="149"/>
      <c r="CT263" s="149"/>
      <c r="CU263" s="149"/>
      <c r="CV263" s="149"/>
      <c r="CW263" s="149"/>
      <c r="CX263" s="149"/>
      <c r="CY263" s="149"/>
      <c r="CZ263" s="149"/>
      <c r="DA263" s="149"/>
      <c r="DB263" s="149"/>
      <c r="DC263" s="149"/>
      <c r="DD263" s="149"/>
      <c r="DE263" s="149"/>
      <c r="DF263" s="149"/>
      <c r="DG263" s="149"/>
      <c r="DH263" s="149"/>
      <c r="DI263" s="149"/>
      <c r="DJ263" s="149"/>
      <c r="DK263" s="149"/>
      <c r="DL263" s="149"/>
      <c r="DM263" s="149"/>
      <c r="DN263" s="149"/>
      <c r="DO263" s="149"/>
      <c r="DP263" s="149"/>
      <c r="DQ263" s="149"/>
      <c r="DR263" s="149"/>
      <c r="DS263" s="149"/>
      <c r="DT263" s="149"/>
      <c r="DU263" s="149"/>
      <c r="DV263" s="149"/>
      <c r="DW263" s="149"/>
      <c r="DX263" s="149"/>
      <c r="DY263" s="149"/>
      <c r="DZ263" s="149"/>
      <c r="EA263" s="149"/>
      <c r="EB263" s="149"/>
      <c r="EC263" s="149"/>
      <c r="ED263" s="149"/>
      <c r="EE263" s="149"/>
      <c r="EF263" s="149"/>
    </row>
    <row r="264" spans="93:136" x14ac:dyDescent="0.2">
      <c r="CO264" s="149"/>
      <c r="CP264" s="149"/>
      <c r="CQ264" s="149"/>
      <c r="CR264" s="149"/>
      <c r="CS264" s="149"/>
      <c r="CT264" s="149"/>
      <c r="CU264" s="149"/>
      <c r="CV264" s="149"/>
      <c r="CW264" s="149"/>
      <c r="CX264" s="149"/>
      <c r="CY264" s="149"/>
      <c r="CZ264" s="149"/>
      <c r="DA264" s="149"/>
      <c r="DB264" s="149"/>
      <c r="DC264" s="149"/>
      <c r="DD264" s="149"/>
      <c r="DE264" s="149"/>
      <c r="DF264" s="149"/>
      <c r="DG264" s="149"/>
      <c r="DH264" s="149"/>
      <c r="DI264" s="149"/>
      <c r="DJ264" s="149"/>
      <c r="DK264" s="149"/>
      <c r="DL264" s="149"/>
      <c r="DM264" s="149"/>
      <c r="DN264" s="149"/>
      <c r="DO264" s="149"/>
      <c r="DP264" s="149"/>
      <c r="DQ264" s="149"/>
      <c r="DR264" s="149"/>
      <c r="DS264" s="149"/>
      <c r="DT264" s="149"/>
      <c r="DU264" s="149"/>
      <c r="DV264" s="149"/>
      <c r="DW264" s="149"/>
      <c r="DX264" s="149"/>
      <c r="DY264" s="149"/>
      <c r="DZ264" s="149"/>
      <c r="EA264" s="149"/>
      <c r="EB264" s="149"/>
      <c r="EC264" s="149"/>
      <c r="ED264" s="149"/>
      <c r="EE264" s="149"/>
      <c r="EF264" s="149"/>
    </row>
    <row r="265" spans="93:136" x14ac:dyDescent="0.2">
      <c r="CO265" s="149"/>
      <c r="CP265" s="149"/>
      <c r="CQ265" s="149"/>
      <c r="CR265" s="149"/>
      <c r="CS265" s="149"/>
      <c r="CT265" s="149"/>
      <c r="CU265" s="149"/>
      <c r="CV265" s="149"/>
      <c r="CW265" s="149"/>
      <c r="CX265" s="149"/>
      <c r="CY265" s="149"/>
      <c r="CZ265" s="149"/>
      <c r="DA265" s="149"/>
      <c r="DB265" s="149"/>
      <c r="DC265" s="149"/>
      <c r="DD265" s="149"/>
      <c r="DE265" s="149"/>
      <c r="DF265" s="149"/>
      <c r="DG265" s="149"/>
      <c r="DH265" s="149"/>
      <c r="DI265" s="149"/>
      <c r="DJ265" s="149"/>
      <c r="DK265" s="149"/>
      <c r="DL265" s="149"/>
      <c r="DM265" s="149"/>
      <c r="DN265" s="149"/>
      <c r="DO265" s="149"/>
      <c r="DP265" s="149"/>
      <c r="DQ265" s="149"/>
      <c r="DR265" s="149"/>
      <c r="DS265" s="149"/>
      <c r="DT265" s="149"/>
      <c r="DU265" s="149"/>
      <c r="DV265" s="149"/>
      <c r="DW265" s="149"/>
      <c r="DX265" s="149"/>
      <c r="DY265" s="149"/>
      <c r="DZ265" s="149"/>
      <c r="EA265" s="149"/>
      <c r="EB265" s="149"/>
      <c r="EC265" s="149"/>
      <c r="ED265" s="149"/>
      <c r="EE265" s="149"/>
      <c r="EF265" s="149"/>
    </row>
  </sheetData>
  <sheetProtection password="DC53" sheet="1" objects="1" scenarios="1"/>
  <mergeCells count="973">
    <mergeCell ref="AN7:AQ11"/>
    <mergeCell ref="AR7:AU11"/>
    <mergeCell ref="A2:CO2"/>
    <mergeCell ref="A3:CO3"/>
    <mergeCell ref="A5:A47"/>
    <mergeCell ref="B5:CN5"/>
    <mergeCell ref="B6:CN6"/>
    <mergeCell ref="D7:G11"/>
    <mergeCell ref="H7:K11"/>
    <mergeCell ref="L7:O11"/>
    <mergeCell ref="P7:S11"/>
    <mergeCell ref="T7:W11"/>
    <mergeCell ref="BQ7:BT11"/>
    <mergeCell ref="BU7:BX11"/>
    <mergeCell ref="BY7:CB11"/>
    <mergeCell ref="CC7:CF11"/>
    <mergeCell ref="CG7:CJ11"/>
    <mergeCell ref="CK7:CN11"/>
    <mergeCell ref="AV7:AV11"/>
    <mergeCell ref="AW7:AZ11"/>
    <mergeCell ref="BA7:BD11"/>
    <mergeCell ref="BE7:BH11"/>
    <mergeCell ref="BI7:BL11"/>
    <mergeCell ref="BM7:BP11"/>
    <mergeCell ref="CP12:CQ12"/>
    <mergeCell ref="D24:AU24"/>
    <mergeCell ref="AW24:CN24"/>
    <mergeCell ref="D39:G39"/>
    <mergeCell ref="H39:K39"/>
    <mergeCell ref="L39:O39"/>
    <mergeCell ref="P39:S39"/>
    <mergeCell ref="T39:W39"/>
    <mergeCell ref="X39:AA39"/>
    <mergeCell ref="BY39:CB39"/>
    <mergeCell ref="CC39:CF39"/>
    <mergeCell ref="CG39:CJ39"/>
    <mergeCell ref="CK39:CN39"/>
    <mergeCell ref="BM39:BP39"/>
    <mergeCell ref="BQ39:BT39"/>
    <mergeCell ref="BU39:BX39"/>
    <mergeCell ref="BA39:BD39"/>
    <mergeCell ref="BE39:BH39"/>
    <mergeCell ref="BI39:BL39"/>
    <mergeCell ref="AN39:AQ39"/>
    <mergeCell ref="AR39:AU39"/>
    <mergeCell ref="AW39:AZ39"/>
    <mergeCell ref="AV12:AV47"/>
    <mergeCell ref="BY40:CB40"/>
    <mergeCell ref="X7:AA11"/>
    <mergeCell ref="AB7:AE11"/>
    <mergeCell ref="AF7:AI11"/>
    <mergeCell ref="AJ7:AM11"/>
    <mergeCell ref="D40:G40"/>
    <mergeCell ref="H40:K40"/>
    <mergeCell ref="L40:O40"/>
    <mergeCell ref="P40:S40"/>
    <mergeCell ref="T40:W40"/>
    <mergeCell ref="X40:AA40"/>
    <mergeCell ref="AB39:AE39"/>
    <mergeCell ref="AF39:AI39"/>
    <mergeCell ref="AJ39:AM39"/>
    <mergeCell ref="CC40:CF40"/>
    <mergeCell ref="CG40:CJ40"/>
    <mergeCell ref="CK40:CN40"/>
    <mergeCell ref="B41:C41"/>
    <mergeCell ref="D41:G41"/>
    <mergeCell ref="H41:K41"/>
    <mergeCell ref="L41:O41"/>
    <mergeCell ref="P41:S41"/>
    <mergeCell ref="T41:W41"/>
    <mergeCell ref="BA40:BD40"/>
    <mergeCell ref="BE40:BH40"/>
    <mergeCell ref="BI40:BL40"/>
    <mergeCell ref="BM40:BP40"/>
    <mergeCell ref="BQ40:BT40"/>
    <mergeCell ref="BU40:BX40"/>
    <mergeCell ref="AB40:AE40"/>
    <mergeCell ref="AF40:AI40"/>
    <mergeCell ref="AJ40:AM40"/>
    <mergeCell ref="AN40:AQ40"/>
    <mergeCell ref="AR40:AU40"/>
    <mergeCell ref="AW40:AZ40"/>
    <mergeCell ref="BU41:BX41"/>
    <mergeCell ref="BY41:CB41"/>
    <mergeCell ref="CC41:CF41"/>
    <mergeCell ref="CG41:CJ41"/>
    <mergeCell ref="CK41:CN41"/>
    <mergeCell ref="D42:G42"/>
    <mergeCell ref="H42:K42"/>
    <mergeCell ref="L42:O42"/>
    <mergeCell ref="P42:S42"/>
    <mergeCell ref="T42:W42"/>
    <mergeCell ref="AW41:AZ41"/>
    <mergeCell ref="BA41:BD41"/>
    <mergeCell ref="BE41:BH41"/>
    <mergeCell ref="BI41:BL41"/>
    <mergeCell ref="BM41:BP41"/>
    <mergeCell ref="BQ41:BT41"/>
    <mergeCell ref="X41:AA41"/>
    <mergeCell ref="AB41:AE41"/>
    <mergeCell ref="AF41:AI41"/>
    <mergeCell ref="AJ41:AM41"/>
    <mergeCell ref="AN41:AQ41"/>
    <mergeCell ref="AR41:AU41"/>
    <mergeCell ref="BU42:BX42"/>
    <mergeCell ref="BY42:CB42"/>
    <mergeCell ref="CC42:CF42"/>
    <mergeCell ref="CG42:CJ42"/>
    <mergeCell ref="CK42:CN42"/>
    <mergeCell ref="D43:G43"/>
    <mergeCell ref="H43:K43"/>
    <mergeCell ref="L43:O43"/>
    <mergeCell ref="P43:S43"/>
    <mergeCell ref="T43:W43"/>
    <mergeCell ref="AW42:AZ42"/>
    <mergeCell ref="BA42:BD42"/>
    <mergeCell ref="BE42:BH42"/>
    <mergeCell ref="BI42:BL42"/>
    <mergeCell ref="BM42:BP42"/>
    <mergeCell ref="BQ42:BT42"/>
    <mergeCell ref="X42:AA42"/>
    <mergeCell ref="AB42:AE42"/>
    <mergeCell ref="AF42:AI42"/>
    <mergeCell ref="AJ42:AM42"/>
    <mergeCell ref="AN42:AQ42"/>
    <mergeCell ref="AR42:AU42"/>
    <mergeCell ref="BU43:BX43"/>
    <mergeCell ref="AN43:AQ43"/>
    <mergeCell ref="AR43:AU43"/>
    <mergeCell ref="BY43:CB43"/>
    <mergeCell ref="CC43:CF43"/>
    <mergeCell ref="CG43:CJ43"/>
    <mergeCell ref="CK43:CN43"/>
    <mergeCell ref="BM43:BP43"/>
    <mergeCell ref="B44:C45"/>
    <mergeCell ref="D44:G44"/>
    <mergeCell ref="H44:K44"/>
    <mergeCell ref="L44:O44"/>
    <mergeCell ref="P44:S44"/>
    <mergeCell ref="AW43:AZ43"/>
    <mergeCell ref="BA43:BD43"/>
    <mergeCell ref="BE43:BH43"/>
    <mergeCell ref="BI43:BL43"/>
    <mergeCell ref="T44:W44"/>
    <mergeCell ref="L45:O45"/>
    <mergeCell ref="P45:S45"/>
    <mergeCell ref="T45:W45"/>
    <mergeCell ref="X45:AA45"/>
    <mergeCell ref="BQ43:BT43"/>
    <mergeCell ref="X43:AA43"/>
    <mergeCell ref="AB43:AE43"/>
    <mergeCell ref="AF43:AI43"/>
    <mergeCell ref="AJ43:AM43"/>
    <mergeCell ref="CK44:CN44"/>
    <mergeCell ref="AR44:AU44"/>
    <mergeCell ref="AW44:AZ44"/>
    <mergeCell ref="BA44:BD44"/>
    <mergeCell ref="BE44:BH44"/>
    <mergeCell ref="BI44:BL44"/>
    <mergeCell ref="BM44:BP44"/>
    <mergeCell ref="X44:AA44"/>
    <mergeCell ref="AB44:AE44"/>
    <mergeCell ref="AF44:AI44"/>
    <mergeCell ref="AJ44:AM44"/>
    <mergeCell ref="AN44:AQ44"/>
    <mergeCell ref="BQ44:BT44"/>
    <mergeCell ref="BU44:BX44"/>
    <mergeCell ref="BY44:CB44"/>
    <mergeCell ref="CC44:CF44"/>
    <mergeCell ref="CG44:CJ44"/>
    <mergeCell ref="BY45:CB45"/>
    <mergeCell ref="CC45:CF45"/>
    <mergeCell ref="CG45:CJ45"/>
    <mergeCell ref="CK45:CN45"/>
    <mergeCell ref="B46:C47"/>
    <mergeCell ref="D46:G46"/>
    <mergeCell ref="H46:K46"/>
    <mergeCell ref="L46:O46"/>
    <mergeCell ref="P46:S46"/>
    <mergeCell ref="T46:W46"/>
    <mergeCell ref="BA45:BD45"/>
    <mergeCell ref="BE45:BH45"/>
    <mergeCell ref="BI45:BL45"/>
    <mergeCell ref="BM45:BP45"/>
    <mergeCell ref="BQ45:BT45"/>
    <mergeCell ref="BU45:BX45"/>
    <mergeCell ref="AB45:AE45"/>
    <mergeCell ref="AF45:AI45"/>
    <mergeCell ref="AJ45:AM45"/>
    <mergeCell ref="AN45:AQ45"/>
    <mergeCell ref="AR45:AU45"/>
    <mergeCell ref="AW45:AZ45"/>
    <mergeCell ref="D45:G45"/>
    <mergeCell ref="H45:K45"/>
    <mergeCell ref="BU46:BX46"/>
    <mergeCell ref="BY46:CB46"/>
    <mergeCell ref="CC46:CF46"/>
    <mergeCell ref="CG46:CJ46"/>
    <mergeCell ref="CK46:CN46"/>
    <mergeCell ref="D47:G47"/>
    <mergeCell ref="H47:K47"/>
    <mergeCell ref="L47:O47"/>
    <mergeCell ref="P47:S47"/>
    <mergeCell ref="T47:W47"/>
    <mergeCell ref="AW46:AZ46"/>
    <mergeCell ref="BA46:BD46"/>
    <mergeCell ref="BE46:BH46"/>
    <mergeCell ref="BI46:BL46"/>
    <mergeCell ref="BM46:BP46"/>
    <mergeCell ref="BQ46:BT46"/>
    <mergeCell ref="X46:AA46"/>
    <mergeCell ref="AB46:AE46"/>
    <mergeCell ref="AF46:AI46"/>
    <mergeCell ref="AJ46:AM46"/>
    <mergeCell ref="AN46:AQ46"/>
    <mergeCell ref="AR46:AU46"/>
    <mergeCell ref="BU47:BX47"/>
    <mergeCell ref="BY47:CB47"/>
    <mergeCell ref="CC47:CF47"/>
    <mergeCell ref="CG47:CJ47"/>
    <mergeCell ref="CK47:CN47"/>
    <mergeCell ref="A49:CV49"/>
    <mergeCell ref="AW47:AZ47"/>
    <mergeCell ref="BA47:BD47"/>
    <mergeCell ref="BE47:BH47"/>
    <mergeCell ref="BI47:BL47"/>
    <mergeCell ref="BM47:BP47"/>
    <mergeCell ref="BQ47:BT47"/>
    <mergeCell ref="X47:AA47"/>
    <mergeCell ref="AB47:AE47"/>
    <mergeCell ref="AF47:AI47"/>
    <mergeCell ref="AJ47:AM47"/>
    <mergeCell ref="AN47:AQ47"/>
    <mergeCell ref="AR47:AU47"/>
    <mergeCell ref="AJ54:AM58"/>
    <mergeCell ref="AN54:AQ58"/>
    <mergeCell ref="AR54:AU58"/>
    <mergeCell ref="AV54:AV58"/>
    <mergeCell ref="A50:CV50"/>
    <mergeCell ref="A52:A94"/>
    <mergeCell ref="B52:CV52"/>
    <mergeCell ref="B53:CV53"/>
    <mergeCell ref="D54:G58"/>
    <mergeCell ref="H54:K58"/>
    <mergeCell ref="L54:O58"/>
    <mergeCell ref="P54:S58"/>
    <mergeCell ref="T54:W58"/>
    <mergeCell ref="X54:AA58"/>
    <mergeCell ref="CS54:CV58"/>
    <mergeCell ref="AV59:AV94"/>
    <mergeCell ref="D89:G89"/>
    <mergeCell ref="H89:K89"/>
    <mergeCell ref="L89:O89"/>
    <mergeCell ref="P89:S89"/>
    <mergeCell ref="T89:W89"/>
    <mergeCell ref="X89:AA89"/>
    <mergeCell ref="BM88:BP88"/>
    <mergeCell ref="BQ88:BT88"/>
    <mergeCell ref="CW59:CX59"/>
    <mergeCell ref="D71:AQ71"/>
    <mergeCell ref="AR71:AU71"/>
    <mergeCell ref="AW71:CV71"/>
    <mergeCell ref="D85:AU85"/>
    <mergeCell ref="AW85:CV85"/>
    <mergeCell ref="D88:G88"/>
    <mergeCell ref="H88:K88"/>
    <mergeCell ref="BU54:BX58"/>
    <mergeCell ref="BY54:CB58"/>
    <mergeCell ref="CC54:CF58"/>
    <mergeCell ref="CG54:CJ58"/>
    <mergeCell ref="CK54:CN58"/>
    <mergeCell ref="CO54:CR58"/>
    <mergeCell ref="AW54:AZ58"/>
    <mergeCell ref="BA54:BD58"/>
    <mergeCell ref="BE54:BH58"/>
    <mergeCell ref="BI54:BL58"/>
    <mergeCell ref="BM54:BP58"/>
    <mergeCell ref="BQ54:BT58"/>
    <mergeCell ref="AB54:AE58"/>
    <mergeCell ref="AF54:AI58"/>
    <mergeCell ref="CS88:CV88"/>
    <mergeCell ref="BI88:BL88"/>
    <mergeCell ref="L88:O88"/>
    <mergeCell ref="P88:S88"/>
    <mergeCell ref="T88:W88"/>
    <mergeCell ref="X88:AA88"/>
    <mergeCell ref="AB88:AE88"/>
    <mergeCell ref="AB89:AE89"/>
    <mergeCell ref="AF89:AI89"/>
    <mergeCell ref="AJ89:AM89"/>
    <mergeCell ref="AN89:AQ89"/>
    <mergeCell ref="AJ88:AM88"/>
    <mergeCell ref="AN88:AQ88"/>
    <mergeCell ref="CG88:CJ88"/>
    <mergeCell ref="CK88:CN88"/>
    <mergeCell ref="CO88:CR88"/>
    <mergeCell ref="AF88:AI88"/>
    <mergeCell ref="BY89:CB89"/>
    <mergeCell ref="CC89:CF89"/>
    <mergeCell ref="CG89:CJ89"/>
    <mergeCell ref="CK89:CN89"/>
    <mergeCell ref="CO89:CR89"/>
    <mergeCell ref="BU88:BX88"/>
    <mergeCell ref="BY88:CB88"/>
    <mergeCell ref="CC88:CF88"/>
    <mergeCell ref="AR88:AU88"/>
    <mergeCell ref="AW88:AZ88"/>
    <mergeCell ref="BA88:BD88"/>
    <mergeCell ref="BE88:BH88"/>
    <mergeCell ref="CS89:CV89"/>
    <mergeCell ref="BA89:BD89"/>
    <mergeCell ref="BE89:BH89"/>
    <mergeCell ref="BI89:BL89"/>
    <mergeCell ref="BM89:BP89"/>
    <mergeCell ref="BQ89:BT89"/>
    <mergeCell ref="BU89:BX89"/>
    <mergeCell ref="AF90:AI90"/>
    <mergeCell ref="AJ90:AM90"/>
    <mergeCell ref="AN90:AQ90"/>
    <mergeCell ref="AR90:AU90"/>
    <mergeCell ref="BE90:BH90"/>
    <mergeCell ref="BI90:BL90"/>
    <mergeCell ref="BM90:BP90"/>
    <mergeCell ref="BQ90:BT90"/>
    <mergeCell ref="AR89:AU89"/>
    <mergeCell ref="AW89:AZ89"/>
    <mergeCell ref="B90:C90"/>
    <mergeCell ref="D90:G90"/>
    <mergeCell ref="H90:K90"/>
    <mergeCell ref="L90:O90"/>
    <mergeCell ref="P90:S90"/>
    <mergeCell ref="T90:W90"/>
    <mergeCell ref="CS90:CV90"/>
    <mergeCell ref="B91:C92"/>
    <mergeCell ref="D91:G91"/>
    <mergeCell ref="H91:K91"/>
    <mergeCell ref="L91:O91"/>
    <mergeCell ref="P91:S91"/>
    <mergeCell ref="T91:W91"/>
    <mergeCell ref="X91:AA91"/>
    <mergeCell ref="AB91:AE91"/>
    <mergeCell ref="AF91:AI91"/>
    <mergeCell ref="BU90:BX90"/>
    <mergeCell ref="BY90:CB90"/>
    <mergeCell ref="CC90:CF90"/>
    <mergeCell ref="CG90:CJ90"/>
    <mergeCell ref="CK90:CN90"/>
    <mergeCell ref="CO90:CR90"/>
    <mergeCell ref="AW90:AZ90"/>
    <mergeCell ref="BA90:BD90"/>
    <mergeCell ref="D92:G92"/>
    <mergeCell ref="H92:K92"/>
    <mergeCell ref="L92:O92"/>
    <mergeCell ref="P92:S92"/>
    <mergeCell ref="T92:W92"/>
    <mergeCell ref="X92:AA92"/>
    <mergeCell ref="BI91:BL91"/>
    <mergeCell ref="BM91:BP91"/>
    <mergeCell ref="BQ91:BT91"/>
    <mergeCell ref="AJ91:AM91"/>
    <mergeCell ref="AN91:AQ91"/>
    <mergeCell ref="AR91:AU91"/>
    <mergeCell ref="AW91:AZ91"/>
    <mergeCell ref="BA91:BD91"/>
    <mergeCell ref="BE91:BH91"/>
    <mergeCell ref="AB92:AE92"/>
    <mergeCell ref="AF92:AI92"/>
    <mergeCell ref="AJ92:AM92"/>
    <mergeCell ref="CO91:CR91"/>
    <mergeCell ref="BY92:CB92"/>
    <mergeCell ref="CC92:CF92"/>
    <mergeCell ref="CG92:CJ92"/>
    <mergeCell ref="CK92:CN92"/>
    <mergeCell ref="CO92:CR92"/>
    <mergeCell ref="X90:AA90"/>
    <mergeCell ref="AB90:AE90"/>
    <mergeCell ref="CS92:CV92"/>
    <mergeCell ref="BA92:BD92"/>
    <mergeCell ref="BE92:BH92"/>
    <mergeCell ref="BI92:BL92"/>
    <mergeCell ref="BM92:BP92"/>
    <mergeCell ref="BQ92:BT92"/>
    <mergeCell ref="BU92:BX92"/>
    <mergeCell ref="CS91:CV91"/>
    <mergeCell ref="BU91:BX91"/>
    <mergeCell ref="BY91:CB91"/>
    <mergeCell ref="CC91:CF91"/>
    <mergeCell ref="CG91:CJ91"/>
    <mergeCell ref="CK91:CN91"/>
    <mergeCell ref="AF93:AI93"/>
    <mergeCell ref="AJ93:AM93"/>
    <mergeCell ref="AN93:AQ93"/>
    <mergeCell ref="AR93:AU93"/>
    <mergeCell ref="BE93:BH93"/>
    <mergeCell ref="BI93:BL93"/>
    <mergeCell ref="BM93:BP93"/>
    <mergeCell ref="BQ93:BT93"/>
    <mergeCell ref="AN92:AQ92"/>
    <mergeCell ref="AR92:AU92"/>
    <mergeCell ref="AW92:AZ92"/>
    <mergeCell ref="B93:C94"/>
    <mergeCell ref="D93:G93"/>
    <mergeCell ref="H93:K93"/>
    <mergeCell ref="L93:O93"/>
    <mergeCell ref="P93:S93"/>
    <mergeCell ref="T93:W93"/>
    <mergeCell ref="CS93:CV93"/>
    <mergeCell ref="D94:G94"/>
    <mergeCell ref="H94:K94"/>
    <mergeCell ref="L94:O94"/>
    <mergeCell ref="P94:S94"/>
    <mergeCell ref="T94:W94"/>
    <mergeCell ref="X94:AA94"/>
    <mergeCell ref="AB94:AE94"/>
    <mergeCell ref="AF94:AI94"/>
    <mergeCell ref="AJ94:AM94"/>
    <mergeCell ref="BU93:BX93"/>
    <mergeCell ref="BY93:CB93"/>
    <mergeCell ref="CC93:CF93"/>
    <mergeCell ref="CG93:CJ93"/>
    <mergeCell ref="CK93:CN93"/>
    <mergeCell ref="CO93:CR93"/>
    <mergeCell ref="AW93:AZ93"/>
    <mergeCell ref="BA93:BD93"/>
    <mergeCell ref="X93:AA93"/>
    <mergeCell ref="AB93:AE93"/>
    <mergeCell ref="CK94:CN94"/>
    <mergeCell ref="CO94:CR94"/>
    <mergeCell ref="CS94:CV94"/>
    <mergeCell ref="A96:CB96"/>
    <mergeCell ref="A97:CB97"/>
    <mergeCell ref="A99:A136"/>
    <mergeCell ref="B99:CB99"/>
    <mergeCell ref="B100:CB100"/>
    <mergeCell ref="D101:G105"/>
    <mergeCell ref="H101:K105"/>
    <mergeCell ref="BM94:BP94"/>
    <mergeCell ref="BQ94:BT94"/>
    <mergeCell ref="BU94:BX94"/>
    <mergeCell ref="BY94:CB94"/>
    <mergeCell ref="CC94:CF94"/>
    <mergeCell ref="CG94:CJ94"/>
    <mergeCell ref="AN94:AQ94"/>
    <mergeCell ref="AR94:AU94"/>
    <mergeCell ref="AW94:AZ94"/>
    <mergeCell ref="BA94:BD94"/>
    <mergeCell ref="BE94:BH94"/>
    <mergeCell ref="BI94:BL94"/>
    <mergeCell ref="BE101:BH105"/>
    <mergeCell ref="BI101:BL105"/>
    <mergeCell ref="BM101:BP105"/>
    <mergeCell ref="BQ101:BT105"/>
    <mergeCell ref="BU101:BX105"/>
    <mergeCell ref="BY101:CB105"/>
    <mergeCell ref="AJ101:AM105"/>
    <mergeCell ref="AN101:AQ105"/>
    <mergeCell ref="AR101:AR136"/>
    <mergeCell ref="AS101:AV105"/>
    <mergeCell ref="AW101:AZ105"/>
    <mergeCell ref="BA101:BD105"/>
    <mergeCell ref="D117:AQ117"/>
    <mergeCell ref="AS117:CB117"/>
    <mergeCell ref="D130:G130"/>
    <mergeCell ref="H130:K130"/>
    <mergeCell ref="L101:O105"/>
    <mergeCell ref="P101:S105"/>
    <mergeCell ref="T101:W105"/>
    <mergeCell ref="X101:AA105"/>
    <mergeCell ref="AB101:AE105"/>
    <mergeCell ref="AF101:AI105"/>
    <mergeCell ref="BI130:BL130"/>
    <mergeCell ref="BM130:BP130"/>
    <mergeCell ref="BQ130:BT130"/>
    <mergeCell ref="BU130:BX130"/>
    <mergeCell ref="BY130:CB130"/>
    <mergeCell ref="D131:G131"/>
    <mergeCell ref="H131:K131"/>
    <mergeCell ref="L131:O131"/>
    <mergeCell ref="P131:S131"/>
    <mergeCell ref="T131:W131"/>
    <mergeCell ref="AJ130:AM130"/>
    <mergeCell ref="AN130:AQ130"/>
    <mergeCell ref="AS130:AV130"/>
    <mergeCell ref="AW130:AZ130"/>
    <mergeCell ref="BA130:BD130"/>
    <mergeCell ref="BE130:BH130"/>
    <mergeCell ref="L130:O130"/>
    <mergeCell ref="P130:S130"/>
    <mergeCell ref="T130:W130"/>
    <mergeCell ref="X130:AA130"/>
    <mergeCell ref="AB130:AE130"/>
    <mergeCell ref="AF130:AI130"/>
    <mergeCell ref="BU131:BX131"/>
    <mergeCell ref="BY131:CB131"/>
    <mergeCell ref="BA131:BD131"/>
    <mergeCell ref="BE131:BH131"/>
    <mergeCell ref="B132:C132"/>
    <mergeCell ref="D132:G132"/>
    <mergeCell ref="H132:K132"/>
    <mergeCell ref="L132:O132"/>
    <mergeCell ref="P132:S132"/>
    <mergeCell ref="T132:W132"/>
    <mergeCell ref="X132:AA132"/>
    <mergeCell ref="AB132:AE132"/>
    <mergeCell ref="AW131:AZ131"/>
    <mergeCell ref="BI131:BL131"/>
    <mergeCell ref="BM131:BP131"/>
    <mergeCell ref="BQ131:BT131"/>
    <mergeCell ref="X131:AA131"/>
    <mergeCell ref="AB131:AE131"/>
    <mergeCell ref="AF131:AI131"/>
    <mergeCell ref="AJ131:AM131"/>
    <mergeCell ref="AN131:AQ131"/>
    <mergeCell ref="AS131:AV131"/>
    <mergeCell ref="BE132:BH132"/>
    <mergeCell ref="BI132:BL132"/>
    <mergeCell ref="BM132:BP132"/>
    <mergeCell ref="BQ132:BT132"/>
    <mergeCell ref="BU132:BX132"/>
    <mergeCell ref="BY132:CB132"/>
    <mergeCell ref="AF132:AI132"/>
    <mergeCell ref="AJ132:AM132"/>
    <mergeCell ref="AN132:AQ132"/>
    <mergeCell ref="AS132:AV132"/>
    <mergeCell ref="AW132:AZ132"/>
    <mergeCell ref="BA132:BD132"/>
    <mergeCell ref="BU133:BX133"/>
    <mergeCell ref="BY133:CB133"/>
    <mergeCell ref="D134:G134"/>
    <mergeCell ref="H134:K134"/>
    <mergeCell ref="L134:O134"/>
    <mergeCell ref="P134:S134"/>
    <mergeCell ref="T134:W134"/>
    <mergeCell ref="X134:AA134"/>
    <mergeCell ref="AB134:AE134"/>
    <mergeCell ref="AF134:AI134"/>
    <mergeCell ref="AW133:AZ133"/>
    <mergeCell ref="BA133:BD133"/>
    <mergeCell ref="BE133:BH133"/>
    <mergeCell ref="BI133:BL133"/>
    <mergeCell ref="BM133:BP133"/>
    <mergeCell ref="BQ133:BT133"/>
    <mergeCell ref="X133:AA133"/>
    <mergeCell ref="AB133:AE133"/>
    <mergeCell ref="AF133:AI133"/>
    <mergeCell ref="AJ133:AM133"/>
    <mergeCell ref="AN133:AQ133"/>
    <mergeCell ref="AS133:AV133"/>
    <mergeCell ref="D133:G133"/>
    <mergeCell ref="H133:K133"/>
    <mergeCell ref="BI134:BL134"/>
    <mergeCell ref="BM134:BP134"/>
    <mergeCell ref="BQ134:BT134"/>
    <mergeCell ref="BU134:BX134"/>
    <mergeCell ref="BY134:CB134"/>
    <mergeCell ref="B135:C136"/>
    <mergeCell ref="D135:G135"/>
    <mergeCell ref="H135:K135"/>
    <mergeCell ref="L135:O135"/>
    <mergeCell ref="P135:S135"/>
    <mergeCell ref="AJ134:AM134"/>
    <mergeCell ref="AN134:AQ134"/>
    <mergeCell ref="AS134:AV134"/>
    <mergeCell ref="AW134:AZ134"/>
    <mergeCell ref="BA134:BD134"/>
    <mergeCell ref="BE134:BH134"/>
    <mergeCell ref="B133:C134"/>
    <mergeCell ref="L133:O133"/>
    <mergeCell ref="P133:S133"/>
    <mergeCell ref="T133:W133"/>
    <mergeCell ref="BQ135:BT135"/>
    <mergeCell ref="BU135:BX135"/>
    <mergeCell ref="BY135:CB135"/>
    <mergeCell ref="D136:G136"/>
    <mergeCell ref="H136:K136"/>
    <mergeCell ref="L136:O136"/>
    <mergeCell ref="P136:S136"/>
    <mergeCell ref="T136:W136"/>
    <mergeCell ref="X136:AA136"/>
    <mergeCell ref="AB136:AE136"/>
    <mergeCell ref="AS135:AV135"/>
    <mergeCell ref="AW135:AZ135"/>
    <mergeCell ref="BA135:BD135"/>
    <mergeCell ref="BE135:BH135"/>
    <mergeCell ref="BI135:BL135"/>
    <mergeCell ref="BM135:BP135"/>
    <mergeCell ref="T135:W135"/>
    <mergeCell ref="X135:AA135"/>
    <mergeCell ref="AB135:AE135"/>
    <mergeCell ref="AF135:AI135"/>
    <mergeCell ref="AJ135:AM135"/>
    <mergeCell ref="AN135:AQ135"/>
    <mergeCell ref="BE136:BH136"/>
    <mergeCell ref="BI136:BL136"/>
    <mergeCell ref="BM136:BP136"/>
    <mergeCell ref="BQ136:BT136"/>
    <mergeCell ref="BU136:BX136"/>
    <mergeCell ref="BY136:CB136"/>
    <mergeCell ref="AF136:AI136"/>
    <mergeCell ref="AJ136:AM136"/>
    <mergeCell ref="AN136:AQ136"/>
    <mergeCell ref="AS136:AV136"/>
    <mergeCell ref="AW136:AZ136"/>
    <mergeCell ref="BA136:BD136"/>
    <mergeCell ref="CO148:CP148"/>
    <mergeCell ref="AS143:AV147"/>
    <mergeCell ref="AW143:AZ147"/>
    <mergeCell ref="BA143:BD147"/>
    <mergeCell ref="BE143:BH147"/>
    <mergeCell ref="BI143:BL147"/>
    <mergeCell ref="BM143:BP147"/>
    <mergeCell ref="AS159:CJ159"/>
    <mergeCell ref="A141:A180"/>
    <mergeCell ref="D143:G147"/>
    <mergeCell ref="H143:K147"/>
    <mergeCell ref="L143:O147"/>
    <mergeCell ref="P143:S147"/>
    <mergeCell ref="T143:W147"/>
    <mergeCell ref="X143:AA147"/>
    <mergeCell ref="AB143:AE147"/>
    <mergeCell ref="AF143:AI147"/>
    <mergeCell ref="AJ143:AM147"/>
    <mergeCell ref="AN143:AQ147"/>
    <mergeCell ref="AR143:AR180"/>
    <mergeCell ref="CG143:CJ147"/>
    <mergeCell ref="D159:AQ159"/>
    <mergeCell ref="AN174:AQ174"/>
    <mergeCell ref="BQ143:BT147"/>
    <mergeCell ref="BU143:BX147"/>
    <mergeCell ref="BY143:CB147"/>
    <mergeCell ref="CC143:CF147"/>
    <mergeCell ref="BQ174:BT174"/>
    <mergeCell ref="BU174:BX174"/>
    <mergeCell ref="BY174:CB174"/>
    <mergeCell ref="CC174:CF174"/>
    <mergeCell ref="CG174:CJ174"/>
    <mergeCell ref="BI174:BL174"/>
    <mergeCell ref="BM174:BP174"/>
    <mergeCell ref="D175:G175"/>
    <mergeCell ref="H175:K175"/>
    <mergeCell ref="L175:O175"/>
    <mergeCell ref="P175:S175"/>
    <mergeCell ref="T175:W175"/>
    <mergeCell ref="AS174:AV174"/>
    <mergeCell ref="AW174:AZ174"/>
    <mergeCell ref="BA174:BD174"/>
    <mergeCell ref="BE174:BH174"/>
    <mergeCell ref="AB175:AE175"/>
    <mergeCell ref="H174:K174"/>
    <mergeCell ref="L174:O174"/>
    <mergeCell ref="P174:S174"/>
    <mergeCell ref="T174:W174"/>
    <mergeCell ref="X174:AA174"/>
    <mergeCell ref="AB174:AE174"/>
    <mergeCell ref="AF174:AI174"/>
    <mergeCell ref="AJ174:AM174"/>
    <mergeCell ref="CC175:CF175"/>
    <mergeCell ref="CG175:CJ175"/>
    <mergeCell ref="BI175:BL175"/>
    <mergeCell ref="BM175:BP175"/>
    <mergeCell ref="BQ175:BT175"/>
    <mergeCell ref="BU175:BX175"/>
    <mergeCell ref="BY175:CB175"/>
    <mergeCell ref="D174:G174"/>
    <mergeCell ref="B176:C176"/>
    <mergeCell ref="D176:G176"/>
    <mergeCell ref="H176:K176"/>
    <mergeCell ref="L176:O176"/>
    <mergeCell ref="P176:S176"/>
    <mergeCell ref="T176:W176"/>
    <mergeCell ref="X176:AA176"/>
    <mergeCell ref="AB176:AE176"/>
    <mergeCell ref="BE175:BH175"/>
    <mergeCell ref="AF175:AI175"/>
    <mergeCell ref="AJ175:AM175"/>
    <mergeCell ref="AN175:AQ175"/>
    <mergeCell ref="AS175:AV175"/>
    <mergeCell ref="AW175:AZ175"/>
    <mergeCell ref="BA175:BD175"/>
    <mergeCell ref="X175:AA175"/>
    <mergeCell ref="CC176:CF176"/>
    <mergeCell ref="CG176:CJ176"/>
    <mergeCell ref="B177:C178"/>
    <mergeCell ref="D177:G177"/>
    <mergeCell ref="H177:K177"/>
    <mergeCell ref="L177:O177"/>
    <mergeCell ref="P177:S177"/>
    <mergeCell ref="T177:W177"/>
    <mergeCell ref="X177:AA177"/>
    <mergeCell ref="AB177:AE177"/>
    <mergeCell ref="BE176:BH176"/>
    <mergeCell ref="BI176:BL176"/>
    <mergeCell ref="BM176:BP176"/>
    <mergeCell ref="BQ176:BT176"/>
    <mergeCell ref="BU176:BX176"/>
    <mergeCell ref="BY176:CB176"/>
    <mergeCell ref="AF176:AI176"/>
    <mergeCell ref="AJ176:AM176"/>
    <mergeCell ref="AN176:AQ176"/>
    <mergeCell ref="AS176:AV176"/>
    <mergeCell ref="AW176:AZ176"/>
    <mergeCell ref="BA176:BD176"/>
    <mergeCell ref="CC177:CF177"/>
    <mergeCell ref="CG177:CJ177"/>
    <mergeCell ref="D178:G178"/>
    <mergeCell ref="H178:K178"/>
    <mergeCell ref="L178:O178"/>
    <mergeCell ref="P178:S178"/>
    <mergeCell ref="T178:W178"/>
    <mergeCell ref="X178:AA178"/>
    <mergeCell ref="AB178:AE178"/>
    <mergeCell ref="AF178:AI178"/>
    <mergeCell ref="BE177:BH177"/>
    <mergeCell ref="BI177:BL177"/>
    <mergeCell ref="BM177:BP177"/>
    <mergeCell ref="BQ177:BT177"/>
    <mergeCell ref="BU177:BX177"/>
    <mergeCell ref="BY177:CB177"/>
    <mergeCell ref="AF177:AI177"/>
    <mergeCell ref="AJ177:AM177"/>
    <mergeCell ref="AN177:AQ177"/>
    <mergeCell ref="AS177:AV177"/>
    <mergeCell ref="AW177:AZ177"/>
    <mergeCell ref="BA177:BD177"/>
    <mergeCell ref="CG178:CJ178"/>
    <mergeCell ref="B179:C180"/>
    <mergeCell ref="D179:G179"/>
    <mergeCell ref="H179:K179"/>
    <mergeCell ref="L179:O179"/>
    <mergeCell ref="P179:S179"/>
    <mergeCell ref="T179:W179"/>
    <mergeCell ref="X179:AA179"/>
    <mergeCell ref="AB179:AE179"/>
    <mergeCell ref="AF179:AI179"/>
    <mergeCell ref="BI178:BL178"/>
    <mergeCell ref="BM178:BP178"/>
    <mergeCell ref="BQ178:BT178"/>
    <mergeCell ref="BU178:BX178"/>
    <mergeCell ref="BY178:CB178"/>
    <mergeCell ref="CC178:CF178"/>
    <mergeCell ref="AJ178:AM178"/>
    <mergeCell ref="AN178:AQ178"/>
    <mergeCell ref="AS178:AV178"/>
    <mergeCell ref="AW178:AZ178"/>
    <mergeCell ref="BA178:BD178"/>
    <mergeCell ref="BE178:BH178"/>
    <mergeCell ref="CG179:CJ179"/>
    <mergeCell ref="D180:G180"/>
    <mergeCell ref="H180:K180"/>
    <mergeCell ref="L180:O180"/>
    <mergeCell ref="P180:S180"/>
    <mergeCell ref="T180:W180"/>
    <mergeCell ref="X180:AA180"/>
    <mergeCell ref="AB180:AE180"/>
    <mergeCell ref="AF180:AI180"/>
    <mergeCell ref="AJ180:AM180"/>
    <mergeCell ref="BI179:BL179"/>
    <mergeCell ref="BM179:BP179"/>
    <mergeCell ref="BQ179:BT179"/>
    <mergeCell ref="BU179:BX179"/>
    <mergeCell ref="BY179:CB179"/>
    <mergeCell ref="CC179:CF179"/>
    <mergeCell ref="AJ179:AM179"/>
    <mergeCell ref="AN179:AQ179"/>
    <mergeCell ref="AS179:AV179"/>
    <mergeCell ref="AW179:AZ179"/>
    <mergeCell ref="BA179:BD179"/>
    <mergeCell ref="BE179:BH179"/>
    <mergeCell ref="BM180:BP180"/>
    <mergeCell ref="BQ180:BT180"/>
    <mergeCell ref="BU180:BX180"/>
    <mergeCell ref="BY180:CB180"/>
    <mergeCell ref="CC180:CF180"/>
    <mergeCell ref="CG180:CJ180"/>
    <mergeCell ref="AN180:AQ180"/>
    <mergeCell ref="AS180:AV180"/>
    <mergeCell ref="AW180:AZ180"/>
    <mergeCell ref="BA180:BD180"/>
    <mergeCell ref="BE180:BH180"/>
    <mergeCell ref="BI180:BL180"/>
    <mergeCell ref="AF187:AI191"/>
    <mergeCell ref="AJ187:AM191"/>
    <mergeCell ref="AN187:AQ191"/>
    <mergeCell ref="AR187:AR191"/>
    <mergeCell ref="A182:CO182"/>
    <mergeCell ref="A183:CO183"/>
    <mergeCell ref="A185:A225"/>
    <mergeCell ref="B185:CN185"/>
    <mergeCell ref="B186:CN186"/>
    <mergeCell ref="D187:G191"/>
    <mergeCell ref="H187:K191"/>
    <mergeCell ref="L187:O191"/>
    <mergeCell ref="P187:S191"/>
    <mergeCell ref="T187:W191"/>
    <mergeCell ref="CO191:CP191"/>
    <mergeCell ref="AR192:AR225"/>
    <mergeCell ref="D203:AQ203"/>
    <mergeCell ref="AS203:CN203"/>
    <mergeCell ref="D219:G219"/>
    <mergeCell ref="H219:K219"/>
    <mergeCell ref="L219:O219"/>
    <mergeCell ref="P219:S219"/>
    <mergeCell ref="T219:W219"/>
    <mergeCell ref="X219:AA219"/>
    <mergeCell ref="BQ187:BT191"/>
    <mergeCell ref="BU187:BX191"/>
    <mergeCell ref="BY187:CB191"/>
    <mergeCell ref="CC187:CF191"/>
    <mergeCell ref="CG187:CJ191"/>
    <mergeCell ref="CK187:CN191"/>
    <mergeCell ref="AS187:AV191"/>
    <mergeCell ref="AW187:AZ191"/>
    <mergeCell ref="BA187:BD191"/>
    <mergeCell ref="BE187:BH191"/>
    <mergeCell ref="BI187:BL191"/>
    <mergeCell ref="BM187:BP191"/>
    <mergeCell ref="X187:AA191"/>
    <mergeCell ref="AB187:AE191"/>
    <mergeCell ref="BY219:CB219"/>
    <mergeCell ref="CC219:CF219"/>
    <mergeCell ref="CG219:CJ219"/>
    <mergeCell ref="CK219:CN219"/>
    <mergeCell ref="D220:G220"/>
    <mergeCell ref="H220:K220"/>
    <mergeCell ref="L220:O220"/>
    <mergeCell ref="P220:S220"/>
    <mergeCell ref="T220:W220"/>
    <mergeCell ref="X220:AA220"/>
    <mergeCell ref="BA219:BD219"/>
    <mergeCell ref="BE219:BH219"/>
    <mergeCell ref="BI219:BL219"/>
    <mergeCell ref="BM219:BP219"/>
    <mergeCell ref="BQ219:BT219"/>
    <mergeCell ref="BU219:BX219"/>
    <mergeCell ref="AB219:AE219"/>
    <mergeCell ref="AF219:AI219"/>
    <mergeCell ref="AJ219:AM219"/>
    <mergeCell ref="AN219:AQ219"/>
    <mergeCell ref="AS219:AV219"/>
    <mergeCell ref="AW219:AZ219"/>
    <mergeCell ref="BY220:CB220"/>
    <mergeCell ref="CC220:CF220"/>
    <mergeCell ref="CG220:CJ220"/>
    <mergeCell ref="CK220:CN220"/>
    <mergeCell ref="B221:C221"/>
    <mergeCell ref="D221:G221"/>
    <mergeCell ref="H221:K221"/>
    <mergeCell ref="L221:O221"/>
    <mergeCell ref="P221:S221"/>
    <mergeCell ref="T221:W221"/>
    <mergeCell ref="BA220:BD220"/>
    <mergeCell ref="BE220:BH220"/>
    <mergeCell ref="BI220:BL220"/>
    <mergeCell ref="BM220:BP220"/>
    <mergeCell ref="BQ220:BT220"/>
    <mergeCell ref="BU220:BX220"/>
    <mergeCell ref="AB220:AE220"/>
    <mergeCell ref="AF220:AI220"/>
    <mergeCell ref="AJ220:AM220"/>
    <mergeCell ref="AN220:AQ220"/>
    <mergeCell ref="AS220:AV220"/>
    <mergeCell ref="AW220:AZ220"/>
    <mergeCell ref="BU221:BX221"/>
    <mergeCell ref="BY221:CB221"/>
    <mergeCell ref="CC221:CF221"/>
    <mergeCell ref="CG221:CJ221"/>
    <mergeCell ref="CK221:CN221"/>
    <mergeCell ref="B222:C223"/>
    <mergeCell ref="D222:G222"/>
    <mergeCell ref="H222:K222"/>
    <mergeCell ref="L222:O222"/>
    <mergeCell ref="P222:S222"/>
    <mergeCell ref="AW221:AZ221"/>
    <mergeCell ref="BA221:BD221"/>
    <mergeCell ref="BE221:BH221"/>
    <mergeCell ref="BI221:BL221"/>
    <mergeCell ref="BM221:BP221"/>
    <mergeCell ref="BQ221:BT221"/>
    <mergeCell ref="X221:AA221"/>
    <mergeCell ref="AB221:AE221"/>
    <mergeCell ref="AF221:AI221"/>
    <mergeCell ref="AJ221:AM221"/>
    <mergeCell ref="AN221:AQ221"/>
    <mergeCell ref="AS221:AV221"/>
    <mergeCell ref="CK222:CN222"/>
    <mergeCell ref="AS222:AV222"/>
    <mergeCell ref="AW222:AZ222"/>
    <mergeCell ref="BA222:BD222"/>
    <mergeCell ref="CG222:CJ222"/>
    <mergeCell ref="BY223:CB223"/>
    <mergeCell ref="CC223:CF223"/>
    <mergeCell ref="CG223:CJ223"/>
    <mergeCell ref="BE222:BH222"/>
    <mergeCell ref="BI222:BL222"/>
    <mergeCell ref="BM222:BP222"/>
    <mergeCell ref="T222:W222"/>
    <mergeCell ref="X222:AA222"/>
    <mergeCell ref="AB222:AE222"/>
    <mergeCell ref="AF222:AI222"/>
    <mergeCell ref="AJ222:AM222"/>
    <mergeCell ref="AN222:AQ222"/>
    <mergeCell ref="D225:G225"/>
    <mergeCell ref="L223:O223"/>
    <mergeCell ref="P223:S223"/>
    <mergeCell ref="T223:W223"/>
    <mergeCell ref="X223:AA223"/>
    <mergeCell ref="BQ222:BT222"/>
    <mergeCell ref="BU222:BX222"/>
    <mergeCell ref="BY222:CB222"/>
    <mergeCell ref="CC222:CF222"/>
    <mergeCell ref="AN225:AQ225"/>
    <mergeCell ref="AS225:AV225"/>
    <mergeCell ref="CK223:CN223"/>
    <mergeCell ref="B224:C225"/>
    <mergeCell ref="D224:G224"/>
    <mergeCell ref="H224:K224"/>
    <mergeCell ref="L224:O224"/>
    <mergeCell ref="P224:S224"/>
    <mergeCell ref="T224:W224"/>
    <mergeCell ref="BA223:BD223"/>
    <mergeCell ref="BE223:BH223"/>
    <mergeCell ref="BI223:BL223"/>
    <mergeCell ref="BM223:BP223"/>
    <mergeCell ref="BQ223:BT223"/>
    <mergeCell ref="BU223:BX223"/>
    <mergeCell ref="AB223:AE223"/>
    <mergeCell ref="AF223:AI223"/>
    <mergeCell ref="AJ223:AM223"/>
    <mergeCell ref="AN223:AQ223"/>
    <mergeCell ref="AS223:AV223"/>
    <mergeCell ref="AW223:AZ223"/>
    <mergeCell ref="D223:G223"/>
    <mergeCell ref="H223:K223"/>
    <mergeCell ref="CG224:CJ224"/>
    <mergeCell ref="CG225:CJ225"/>
    <mergeCell ref="CK225:CN225"/>
    <mergeCell ref="AW225:AZ225"/>
    <mergeCell ref="BA225:BD225"/>
    <mergeCell ref="BE225:BH225"/>
    <mergeCell ref="BI225:BL225"/>
    <mergeCell ref="BM225:BP225"/>
    <mergeCell ref="BQ225:BT225"/>
    <mergeCell ref="BQ224:BT224"/>
    <mergeCell ref="AW224:AZ224"/>
    <mergeCell ref="BA224:BD224"/>
    <mergeCell ref="BE224:BH224"/>
    <mergeCell ref="BI224:BL224"/>
    <mergeCell ref="BM224:BP224"/>
    <mergeCell ref="CK224:CN224"/>
    <mergeCell ref="B138:W138"/>
    <mergeCell ref="B139:W139"/>
    <mergeCell ref="B141:W141"/>
    <mergeCell ref="B142:W142"/>
    <mergeCell ref="BU224:BX224"/>
    <mergeCell ref="BY224:CB224"/>
    <mergeCell ref="CC224:CF224"/>
    <mergeCell ref="BU225:BX225"/>
    <mergeCell ref="BY225:CB225"/>
    <mergeCell ref="CC225:CF225"/>
    <mergeCell ref="H225:K225"/>
    <mergeCell ref="L225:O225"/>
    <mergeCell ref="P225:S225"/>
    <mergeCell ref="T225:W225"/>
    <mergeCell ref="X224:AA224"/>
    <mergeCell ref="AB224:AE224"/>
    <mergeCell ref="AF224:AI224"/>
    <mergeCell ref="AJ224:AM224"/>
    <mergeCell ref="AN224:AQ224"/>
    <mergeCell ref="AS224:AV224"/>
    <mergeCell ref="X225:AA225"/>
    <mergeCell ref="AB225:AE225"/>
    <mergeCell ref="AF225:AI225"/>
    <mergeCell ref="AJ225:AM22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4</vt:i4>
      </vt:variant>
    </vt:vector>
  </HeadingPairs>
  <TitlesOfParts>
    <vt:vector size="23" baseType="lpstr">
      <vt:lpstr>Folha2</vt:lpstr>
      <vt:lpstr>Folha3</vt:lpstr>
      <vt:lpstr>Codificacao (2)</vt:lpstr>
      <vt:lpstr>Codificacao</vt:lpstr>
      <vt:lpstr>Folha4</vt:lpstr>
      <vt:lpstr>3.º A</vt:lpstr>
      <vt:lpstr>3.º B</vt:lpstr>
      <vt:lpstr>3.º C</vt:lpstr>
      <vt:lpstr>4.º A</vt:lpstr>
      <vt:lpstr>4.º B</vt:lpstr>
      <vt:lpstr>sociometrico_2</vt:lpstr>
      <vt:lpstr>sociometrico_2_final</vt:lpstr>
      <vt:lpstr>nee</vt:lpstr>
      <vt:lpstr>profissao_pais</vt:lpstr>
      <vt:lpstr>Folha1</vt:lpstr>
      <vt:lpstr>analise_quest</vt:lpstr>
      <vt:lpstr>pref_rej</vt:lpstr>
      <vt:lpstr>analise_metodologia</vt:lpstr>
      <vt:lpstr>medias</vt:lpstr>
      <vt:lpstr>analise_metodologia!_Toc365388137</vt:lpstr>
      <vt:lpstr>medias!_Toc365388146</vt:lpstr>
      <vt:lpstr>medias!_Toc365388148</vt:lpstr>
      <vt:lpstr>medias!_Toc365388150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</dc:creator>
  <cp:lastModifiedBy>Marli Silva</cp:lastModifiedBy>
  <cp:lastPrinted>2013-11-05T12:32:07Z</cp:lastPrinted>
  <dcterms:created xsi:type="dcterms:W3CDTF">2012-11-27T18:51:53Z</dcterms:created>
  <dcterms:modified xsi:type="dcterms:W3CDTF">2013-11-07T10:38:50Z</dcterms:modified>
</cp:coreProperties>
</file>